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C:\Users\amoham223\Downloads\SW_Project_Format-main\"/>
    </mc:Choice>
  </mc:AlternateContent>
  <xr:revisionPtr revIDLastSave="0" documentId="13_ncr:1_{9FA5753A-36F9-4775-8815-47C619567650}" xr6:coauthVersionLast="36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harter" sheetId="1" r:id="rId1"/>
    <sheet name="1.1_Receive Requirements" sheetId="4" r:id="rId2"/>
    <sheet name="1.2_Analog_Analysis" sheetId="6" r:id="rId3"/>
    <sheet name="1.2_Digital_Analysis" sheetId="7" r:id="rId4"/>
    <sheet name="1.2_System Errors" sheetId="5" r:id="rId5"/>
    <sheet name="1.3_Simulator Design" sheetId="8" r:id="rId6"/>
    <sheet name="1.4_Static Design" sheetId="9" r:id="rId7"/>
    <sheet name="1.4_Dynamic Design " sheetId="10" r:id="rId8"/>
    <sheet name="2.1.2_White Testing" sheetId="11" r:id="rId9"/>
    <sheet name="3.1_Black Testing" sheetId="12" r:id="rId10"/>
  </sheets>
  <definedNames>
    <definedName name="_xlnm._FilterDatabase" localSheetId="7" hidden="1">'1.4_Dynamic Design '!$B$10:$F$10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9" l="1"/>
  <c r="I27" i="9"/>
  <c r="J26" i="9"/>
  <c r="I26" i="9"/>
  <c r="J25" i="9"/>
  <c r="I25" i="9"/>
  <c r="J24" i="9"/>
  <c r="I24" i="9"/>
  <c r="J23" i="9"/>
  <c r="I23" i="9"/>
  <c r="J22" i="9"/>
  <c r="I22" i="9"/>
  <c r="J21" i="9"/>
  <c r="I21" i="9"/>
  <c r="J20" i="9"/>
  <c r="I20" i="9"/>
  <c r="J19" i="9"/>
  <c r="I19" i="9"/>
  <c r="E19" i="9"/>
  <c r="E20" i="9"/>
  <c r="E21" i="9"/>
  <c r="E22" i="9"/>
  <c r="E23" i="9"/>
  <c r="E24" i="9"/>
  <c r="E25" i="9"/>
  <c r="E26" i="9"/>
  <c r="E27" i="9"/>
  <c r="D27" i="9"/>
  <c r="D26" i="9"/>
  <c r="D25" i="9"/>
  <c r="D24" i="9"/>
  <c r="D23" i="9"/>
  <c r="D22" i="9"/>
  <c r="D21" i="9"/>
  <c r="D20" i="9"/>
  <c r="D19" i="9"/>
  <c r="I13" i="9"/>
  <c r="J15" i="9"/>
  <c r="I15" i="9"/>
  <c r="J14" i="9"/>
  <c r="I14" i="9"/>
  <c r="J13" i="9"/>
  <c r="J12" i="9"/>
  <c r="I12" i="9"/>
  <c r="J11" i="9"/>
  <c r="I11" i="9"/>
  <c r="J10" i="9"/>
  <c r="I10" i="9"/>
  <c r="J9" i="9"/>
  <c r="I9" i="9"/>
  <c r="J8" i="9"/>
  <c r="I8" i="9"/>
  <c r="D8" i="9"/>
  <c r="E8" i="9"/>
  <c r="D9" i="9"/>
  <c r="E9" i="9"/>
  <c r="D10" i="9"/>
  <c r="E10" i="9"/>
  <c r="D11" i="9"/>
  <c r="E11" i="9"/>
  <c r="D12" i="9"/>
  <c r="E12" i="9"/>
  <c r="D13" i="9"/>
  <c r="E13" i="9"/>
  <c r="D14" i="9"/>
  <c r="E14" i="9"/>
  <c r="D15" i="9"/>
  <c r="E15" i="9"/>
  <c r="E7" i="9"/>
  <c r="D7" i="9"/>
  <c r="M2" i="9"/>
  <c r="W15" i="1"/>
  <c r="B4" i="12" l="1"/>
  <c r="B4" i="10"/>
  <c r="P3" i="12"/>
  <c r="P2" i="12"/>
  <c r="B4" i="11"/>
  <c r="P3" i="11"/>
  <c r="P2" i="11"/>
  <c r="O2" i="10"/>
  <c r="O3" i="10"/>
  <c r="B4" i="9"/>
  <c r="M3" i="9"/>
  <c r="B4" i="8"/>
  <c r="K3" i="8"/>
  <c r="K2" i="8"/>
  <c r="B4" i="4"/>
  <c r="B4" i="7"/>
  <c r="B4" i="6"/>
  <c r="K3" i="7"/>
  <c r="K2" i="7"/>
  <c r="B13" i="6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12" i="6"/>
  <c r="F12" i="6"/>
  <c r="H12" i="6" s="1"/>
  <c r="F13" i="6"/>
  <c r="H13" i="6" s="1"/>
  <c r="F14" i="6"/>
  <c r="H14" i="6" s="1"/>
  <c r="F15" i="6"/>
  <c r="H15" i="6" s="1"/>
  <c r="F16" i="6"/>
  <c r="F17" i="6"/>
  <c r="F18" i="6"/>
  <c r="F19" i="6"/>
  <c r="F20" i="6"/>
  <c r="H20" i="6" s="1"/>
  <c r="F21" i="6"/>
  <c r="H21" i="6" s="1"/>
  <c r="F22" i="6"/>
  <c r="H22" i="6" s="1"/>
  <c r="F23" i="6"/>
  <c r="F11" i="6"/>
  <c r="H18" i="6"/>
  <c r="H16" i="6"/>
  <c r="H17" i="6"/>
  <c r="H19" i="6"/>
  <c r="H23" i="6"/>
  <c r="H11" i="6"/>
  <c r="K3" i="6"/>
  <c r="K2" i="6"/>
  <c r="B4" i="5"/>
  <c r="K3" i="5"/>
  <c r="K2" i="5"/>
  <c r="H54" i="4"/>
  <c r="H53" i="4" s="1"/>
  <c r="H52" i="4" s="1"/>
  <c r="H51" i="4" s="1"/>
  <c r="H50" i="4" s="1"/>
  <c r="H49" i="4" s="1"/>
  <c r="H48" i="4" s="1"/>
  <c r="H47" i="4" s="1"/>
  <c r="H46" i="4" s="1"/>
  <c r="H45" i="4" s="1"/>
  <c r="H44" i="4" s="1"/>
  <c r="H43" i="4" s="1"/>
  <c r="H42" i="4" s="1"/>
  <c r="H41" i="4" s="1"/>
  <c r="H40" i="4" s="1"/>
  <c r="K3" i="4"/>
  <c r="K2" i="4"/>
  <c r="F14" i="1"/>
  <c r="F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Sherif Abdelfatah Roshdy Elgiar</author>
  </authors>
  <commentList>
    <comment ref="U6" authorId="0" shapeId="0" xr:uid="{291AE531-91F0-4396-A565-5A3AF7656677}">
      <text>
        <r>
          <rPr>
            <b/>
            <sz val="9"/>
            <color indexed="81"/>
            <rFont val="Tahoma"/>
            <charset val="1"/>
          </rPr>
          <t>Sherif Abdelfatah Roshdy Elgiar:</t>
        </r>
        <r>
          <rPr>
            <sz val="9"/>
            <color indexed="81"/>
            <rFont val="Tahoma"/>
            <charset val="1"/>
          </rPr>
          <t xml:space="preserve">
1-Save data in eeprom
2-Off System</t>
        </r>
      </text>
    </comment>
    <comment ref="T8" authorId="0" shapeId="0" xr:uid="{3966A822-D4C6-4FAD-9D39-498F1ABC22D0}">
      <text>
        <r>
          <rPr>
            <b/>
            <sz val="9"/>
            <color indexed="81"/>
            <rFont val="Tahoma"/>
            <charset val="1"/>
          </rPr>
          <t>Sherif Abdelfatah Roshdy Elgiar:</t>
        </r>
        <r>
          <rPr>
            <sz val="9"/>
            <color indexed="81"/>
            <rFont val="Tahoma"/>
            <charset val="1"/>
          </rPr>
          <t xml:space="preserve">
once voltage reach determined volt before selected reset volt</t>
        </r>
      </text>
    </comment>
  </commentList>
</comments>
</file>

<file path=xl/sharedStrings.xml><?xml version="1.0" encoding="utf-8"?>
<sst xmlns="http://schemas.openxmlformats.org/spreadsheetml/2006/main" count="481" uniqueCount="307">
  <si>
    <t>Engineering Information</t>
  </si>
  <si>
    <t>To</t>
  </si>
  <si>
    <t>Cc</t>
  </si>
  <si>
    <t>Date</t>
  </si>
  <si>
    <t>PIC</t>
  </si>
  <si>
    <t>Re</t>
  </si>
  <si>
    <t>ELARABY GROUP</t>
  </si>
  <si>
    <t>Project Manager , Team Leader</t>
  </si>
  <si>
    <t>Project Team</t>
  </si>
  <si>
    <t>Github_ID</t>
  </si>
  <si>
    <t>Project Data</t>
  </si>
  <si>
    <t>3rd Exp Code</t>
  </si>
  <si>
    <t>3rd Exp Description</t>
  </si>
  <si>
    <t>Project Cat.</t>
  </si>
  <si>
    <t>Project Current Phase</t>
  </si>
  <si>
    <t>Road_Map_Type</t>
  </si>
  <si>
    <t>Project Strt</t>
  </si>
  <si>
    <t>Project End</t>
  </si>
  <si>
    <t>Year</t>
  </si>
  <si>
    <t>Month</t>
  </si>
  <si>
    <t>Day</t>
  </si>
  <si>
    <t>Project Manager</t>
  </si>
  <si>
    <t>Technology Group Mgr</t>
  </si>
  <si>
    <t>SW Team Leader</t>
  </si>
  <si>
    <t>Member 1</t>
  </si>
  <si>
    <t>Member 2</t>
  </si>
  <si>
    <t>ID Group</t>
  </si>
  <si>
    <t>Prod. Dev. G</t>
  </si>
  <si>
    <t>Comp. Dev. G</t>
  </si>
  <si>
    <t>R&amp;T Mech. G</t>
  </si>
  <si>
    <t>R&amp;T H.W. G</t>
  </si>
  <si>
    <t>R&amp;T S.W. G</t>
  </si>
  <si>
    <t>Long Term</t>
  </si>
  <si>
    <t>Med Term</t>
  </si>
  <si>
    <t>Short Term</t>
  </si>
  <si>
    <t xml:space="preserve">Based Technology </t>
  </si>
  <si>
    <t>TRL</t>
  </si>
  <si>
    <t>TRL Description</t>
  </si>
  <si>
    <t>basic principles observed</t>
  </si>
  <si>
    <t>technology concept formulated</t>
  </si>
  <si>
    <t>experimental proof of concept</t>
  </si>
  <si>
    <t>technology validated in lab</t>
  </si>
  <si>
    <t>technology validated in relevant environment</t>
  </si>
  <si>
    <t>technology demonstrated in relevant environment</t>
  </si>
  <si>
    <t>system prototype demonstration in operational environment</t>
  </si>
  <si>
    <t>system complete and qualified</t>
  </si>
  <si>
    <t>actual system proven in operational environment</t>
  </si>
  <si>
    <t>Marketing Road map</t>
  </si>
  <si>
    <t>R&amp;T Roadmap</t>
  </si>
  <si>
    <t>Term</t>
  </si>
  <si>
    <t>Mean</t>
  </si>
  <si>
    <t>max 1 Yrs development time</t>
  </si>
  <si>
    <t>max 2 Yrs development time</t>
  </si>
  <si>
    <t>max 3 Yrs development time</t>
  </si>
  <si>
    <t>Forcasting</t>
  </si>
  <si>
    <t>Ideation</t>
  </si>
  <si>
    <t>Scoping</t>
  </si>
  <si>
    <t>Roadmap</t>
  </si>
  <si>
    <t>Conceptual Research</t>
  </si>
  <si>
    <t>Experimental Research</t>
  </si>
  <si>
    <t>Detail Design</t>
  </si>
  <si>
    <t>Subsystem / Application</t>
  </si>
  <si>
    <t>Shadwing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</si>
  <si>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</si>
  <si>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</si>
  <si>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</si>
  <si>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</si>
  <si>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</si>
  <si>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</si>
  <si>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</si>
  <si>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</si>
  <si>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</si>
  <si>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</si>
  <si>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</si>
  <si>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</si>
  <si>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Software_Tasks</t>
  </si>
  <si>
    <t>N</t>
  </si>
  <si>
    <t>Task</t>
  </si>
  <si>
    <t>Duration</t>
  </si>
  <si>
    <t>Strt</t>
  </si>
  <si>
    <t>Stop</t>
  </si>
  <si>
    <t>Initiation</t>
  </si>
  <si>
    <t>Receive Requirements</t>
  </si>
  <si>
    <t>Data Analysis</t>
  </si>
  <si>
    <t>Simulator Design</t>
  </si>
  <si>
    <t>Paragmetic Design</t>
  </si>
  <si>
    <t>Development</t>
  </si>
  <si>
    <t>MCAL</t>
  </si>
  <si>
    <t>HAL</t>
  </si>
  <si>
    <t>Middleware</t>
  </si>
  <si>
    <t>APP</t>
  </si>
  <si>
    <t>MCAL Development</t>
  </si>
  <si>
    <t>White Box Testing</t>
  </si>
  <si>
    <t>2.1.1</t>
  </si>
  <si>
    <t>2.1.2</t>
  </si>
  <si>
    <t>2.2.1</t>
  </si>
  <si>
    <t>2.2.2</t>
  </si>
  <si>
    <t>HAL Development</t>
  </si>
  <si>
    <t>2.3.1</t>
  </si>
  <si>
    <t>2.3.2</t>
  </si>
  <si>
    <t>Middleware Development</t>
  </si>
  <si>
    <t>Black Box Testing</t>
  </si>
  <si>
    <t>Documentation</t>
  </si>
  <si>
    <t>STD Days</t>
  </si>
  <si>
    <t>Phase</t>
  </si>
  <si>
    <t>Planned</t>
  </si>
  <si>
    <t>Actual</t>
  </si>
  <si>
    <t>12 weeks</t>
  </si>
  <si>
    <t>3 weeks</t>
  </si>
  <si>
    <t>sherif</t>
  </si>
  <si>
    <t>Block Diagram</t>
  </si>
  <si>
    <t>I/P</t>
  </si>
  <si>
    <t>MIDDLEWARE</t>
  </si>
  <si>
    <t>O/P</t>
  </si>
  <si>
    <t>Pin Assignment</t>
  </si>
  <si>
    <t>BOM</t>
  </si>
  <si>
    <t>Material</t>
  </si>
  <si>
    <t>Description</t>
  </si>
  <si>
    <t>Maker</t>
  </si>
  <si>
    <t>Maker PN</t>
  </si>
  <si>
    <t>Supplier</t>
  </si>
  <si>
    <t>MCU Pin</t>
  </si>
  <si>
    <t>Processing</t>
  </si>
  <si>
    <t>ERRORS</t>
  </si>
  <si>
    <t>ERR No.</t>
  </si>
  <si>
    <t>ERR Display</t>
  </si>
  <si>
    <t>ERR Action</t>
  </si>
  <si>
    <t>System_State_Machine</t>
  </si>
  <si>
    <t>1_State_Machine\State_Machine.vsdx</t>
  </si>
  <si>
    <t>P40/Tool0</t>
  </si>
  <si>
    <t>RESET</t>
  </si>
  <si>
    <t>P137/INT0</t>
  </si>
  <si>
    <t>P122/X2</t>
  </si>
  <si>
    <t>P121/X1</t>
  </si>
  <si>
    <t>REGC</t>
  </si>
  <si>
    <t>VSS</t>
  </si>
  <si>
    <t>VDD</t>
  </si>
  <si>
    <t>3.3 Volt</t>
  </si>
  <si>
    <t>GND</t>
  </si>
  <si>
    <t>P73</t>
  </si>
  <si>
    <t>P72/INT7</t>
  </si>
  <si>
    <t>P70/INT6</t>
  </si>
  <si>
    <t>P30/INT3</t>
  </si>
  <si>
    <t>P74</t>
  </si>
  <si>
    <t>P31/INT4</t>
  </si>
  <si>
    <t>P50/INT1</t>
  </si>
  <si>
    <t>P51/INT2</t>
  </si>
  <si>
    <t>P17/TX0</t>
  </si>
  <si>
    <t>P16/RX0</t>
  </si>
  <si>
    <t>P15</t>
  </si>
  <si>
    <t>P14/AN24</t>
  </si>
  <si>
    <t>P13/AN23</t>
  </si>
  <si>
    <t>P12/AN22</t>
  </si>
  <si>
    <t>P11/AN21</t>
  </si>
  <si>
    <t>P10/AN20</t>
  </si>
  <si>
    <t>P147/AN18</t>
  </si>
  <si>
    <t>P23/AN3</t>
  </si>
  <si>
    <t>P22/AN2</t>
  </si>
  <si>
    <t>P21/AN1</t>
  </si>
  <si>
    <t>P20/AN0</t>
  </si>
  <si>
    <t>P1/INT10/AN16</t>
  </si>
  <si>
    <t>P0/INT8/AN17</t>
  </si>
  <si>
    <t>P120/AN19</t>
  </si>
  <si>
    <t>R5F11BBCAFP</t>
  </si>
  <si>
    <t>Renesas</t>
  </si>
  <si>
    <t>Sensor  Data</t>
  </si>
  <si>
    <t>ADC</t>
  </si>
  <si>
    <t>Resolution</t>
  </si>
  <si>
    <r>
      <t>Temp(</t>
    </r>
    <r>
      <rPr>
        <sz val="11"/>
        <color theme="1"/>
        <rFont val="Times New Roman"/>
        <family val="1"/>
      </rPr>
      <t>º</t>
    </r>
    <r>
      <rPr>
        <sz val="11"/>
        <color theme="1"/>
        <rFont val="Bookman Old Style"/>
        <family val="1"/>
      </rPr>
      <t>C)</t>
    </r>
  </si>
  <si>
    <t>VS (V)</t>
  </si>
  <si>
    <t>Vo(V)</t>
  </si>
  <si>
    <t>NTC(K)</t>
  </si>
  <si>
    <t>R2K)</t>
  </si>
  <si>
    <t>Load  Data</t>
  </si>
  <si>
    <t>Circuit</t>
  </si>
  <si>
    <t>Event</t>
  </si>
  <si>
    <t>Action</t>
  </si>
  <si>
    <t>Notes</t>
  </si>
  <si>
    <t>Simulator Kit</t>
  </si>
  <si>
    <t>Design</t>
  </si>
  <si>
    <t>Review</t>
  </si>
  <si>
    <t>STOP</t>
  </si>
  <si>
    <t>RUN</t>
  </si>
  <si>
    <t>OFF</t>
  </si>
  <si>
    <t>FAULT</t>
  </si>
  <si>
    <t>Mode</t>
  </si>
  <si>
    <t>States</t>
  </si>
  <si>
    <t>I/P Module</t>
  </si>
  <si>
    <t>WASH</t>
  </si>
  <si>
    <t>SOAK</t>
  </si>
  <si>
    <t>RINSE</t>
  </si>
  <si>
    <t>SPIN</t>
  </si>
  <si>
    <t>TUB_CLEAN</t>
  </si>
  <si>
    <t>Child_proof</t>
  </si>
  <si>
    <t>OFF_PB</t>
  </si>
  <si>
    <t>End of operation</t>
  </si>
  <si>
    <t>PB_Update</t>
  </si>
  <si>
    <t>I/P (HW/Config)</t>
  </si>
  <si>
    <t>End of operation_Update</t>
  </si>
  <si>
    <t>LVR</t>
  </si>
  <si>
    <t>LVR_Update</t>
  </si>
  <si>
    <t>ERR</t>
  </si>
  <si>
    <t>ERR_Update</t>
  </si>
  <si>
    <t>OFF_Update</t>
  </si>
  <si>
    <t>O/P (HW/Config)</t>
  </si>
  <si>
    <t>Load_Update</t>
  </si>
  <si>
    <t>EEPROM_Update</t>
  </si>
  <si>
    <t>Fault_Update</t>
  </si>
  <si>
    <t>LED_Update</t>
  </si>
  <si>
    <t>Buzzer_Update</t>
  </si>
  <si>
    <t>TEST</t>
  </si>
  <si>
    <t>Wash_PB</t>
  </si>
  <si>
    <t>User_Program_Update</t>
  </si>
  <si>
    <t>Timer</t>
  </si>
  <si>
    <t>User_Program</t>
  </si>
  <si>
    <t>Timer_Update</t>
  </si>
  <si>
    <t>Water Level</t>
  </si>
  <si>
    <t>Weight</t>
  </si>
  <si>
    <t>Water_Level_Update</t>
  </si>
  <si>
    <t>Weight_Update</t>
  </si>
  <si>
    <t>Sleep</t>
  </si>
  <si>
    <t>Interfaces</t>
  </si>
  <si>
    <t>Init</t>
  </si>
  <si>
    <t>Set</t>
  </si>
  <si>
    <t>Get</t>
  </si>
  <si>
    <t>Update</t>
  </si>
  <si>
    <t>Enable</t>
  </si>
  <si>
    <t>Disable</t>
  </si>
  <si>
    <t>Sys need to Sleep</t>
  </si>
  <si>
    <t>Execution Time (msec)</t>
  </si>
  <si>
    <t>Delay (msec)</t>
  </si>
  <si>
    <t>Period (msec)</t>
  </si>
  <si>
    <t>Execution time have to be lower than tick time</t>
  </si>
  <si>
    <t>Tick time : 1msec for 8 Tasks (1Mhz)  , so 16 Task (2Mhz) , 32 Task (4Mhz) &amp; etc …</t>
  </si>
  <si>
    <t>Documents</t>
  </si>
  <si>
    <t>Simulator</t>
  </si>
  <si>
    <t>Datasheet</t>
  </si>
  <si>
    <t>Source_Code</t>
  </si>
  <si>
    <t>Flash_Code</t>
  </si>
  <si>
    <t>Refrences</t>
  </si>
  <si>
    <t>2_Circuit</t>
  </si>
  <si>
    <t>3_Data_sheet</t>
  </si>
  <si>
    <t>4_Simulator</t>
  </si>
  <si>
    <t>5_Source_Code</t>
  </si>
  <si>
    <t>6_Flash_Code</t>
  </si>
  <si>
    <t>7_Refrences</t>
  </si>
  <si>
    <t>Driver</t>
  </si>
  <si>
    <t>Write by</t>
  </si>
  <si>
    <t>Test by</t>
  </si>
  <si>
    <t>Format</t>
  </si>
  <si>
    <t>STD</t>
  </si>
  <si>
    <t>API</t>
  </si>
  <si>
    <t>DTS Review</t>
  </si>
  <si>
    <t>Device</t>
  </si>
  <si>
    <t>WDT Enable</t>
  </si>
  <si>
    <t>Result</t>
  </si>
  <si>
    <t>Pass</t>
  </si>
  <si>
    <t>Fail</t>
  </si>
  <si>
    <t>Final Result</t>
  </si>
  <si>
    <t>Approve</t>
  </si>
  <si>
    <t>Normal Mode</t>
  </si>
  <si>
    <t>Fault Mode</t>
  </si>
  <si>
    <t>Test Mode</t>
  </si>
  <si>
    <t>EEPROM</t>
  </si>
  <si>
    <t>Data Saved incase Plug removed</t>
  </si>
  <si>
    <t>Data Saved incase User Off</t>
  </si>
  <si>
    <t>Data return to default after factory mode reset</t>
  </si>
  <si>
    <t>Factory default</t>
  </si>
  <si>
    <t>RD0000545</t>
  </si>
  <si>
    <t>GROUP</t>
  </si>
  <si>
    <t>REF</t>
  </si>
  <si>
    <t>WM</t>
  </si>
  <si>
    <t>AC</t>
  </si>
  <si>
    <t>SHA</t>
  </si>
  <si>
    <t>WH</t>
  </si>
  <si>
    <t>Cross_Cutting</t>
  </si>
  <si>
    <t>x</t>
  </si>
  <si>
    <t>Test</t>
  </si>
  <si>
    <t>Factory Default</t>
  </si>
  <si>
    <t>SLEEP</t>
  </si>
  <si>
    <t>HW</t>
  </si>
  <si>
    <t>Modules</t>
  </si>
  <si>
    <t>HW Names</t>
  </si>
  <si>
    <t>Sys</t>
  </si>
  <si>
    <t>Modes</t>
  </si>
  <si>
    <t>END</t>
  </si>
  <si>
    <t>Fault</t>
  </si>
  <si>
    <t>Test_Mode</t>
  </si>
  <si>
    <t>Factory_Deafult</t>
  </si>
  <si>
    <t>IOT Charter</t>
  </si>
  <si>
    <t>IOT_2023OCT21</t>
  </si>
  <si>
    <t>IOT</t>
  </si>
  <si>
    <t>ENG:Abdelrahman ELAraby</t>
  </si>
  <si>
    <t>Eng:sherif Elgiar</t>
  </si>
  <si>
    <t>Omar</t>
  </si>
  <si>
    <t>Ahmed</t>
  </si>
  <si>
    <t>RXD1</t>
  </si>
  <si>
    <t>TXD1</t>
  </si>
  <si>
    <t>IOT_SET</t>
  </si>
  <si>
    <t>IOT_UPDATE</t>
  </si>
  <si>
    <t>power reading</t>
  </si>
  <si>
    <t>status</t>
  </si>
  <si>
    <t>system error</t>
  </si>
  <si>
    <t>iot_set</t>
  </si>
  <si>
    <t>iot_update</t>
  </si>
  <si>
    <t>uart</t>
  </si>
  <si>
    <t>send data to 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</si>
</sst>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Bookman Old Style"/>
      <family val="1"/>
    </font>
    <font>
      <sz val="11"/>
      <color theme="0"/>
      <name val="Bookman Old Style"/>
      <family val="1"/>
    </font>
    <font>
      <sz val="8"/>
      <name val="Calibri"/>
      <family val="2"/>
      <scheme val="minor"/>
    </font>
    <font>
      <sz val="9"/>
      <color theme="1"/>
      <name val="Bookman Old Style"/>
      <family val="1"/>
    </font>
    <font>
      <sz val="11"/>
      <color theme="0" tint="-0.499984740745262"/>
      <name val="Bookman Old Style"/>
      <family val="1"/>
    </font>
    <font>
      <sz val="11"/>
      <color rgb="FFC00000"/>
      <name val="Bookman Old Style"/>
      <family val="1"/>
    </font>
    <font>
      <sz val="8"/>
      <color theme="1"/>
      <name val="Bookman Old Style"/>
      <family val="1"/>
    </font>
    <font>
      <sz val="11"/>
      <name val="Bookman Old Style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Bookman Old Style"/>
      <family val="1"/>
    </font>
    <font>
      <sz val="8"/>
      <color theme="0"/>
      <name val="Bookman Old Style"/>
      <family val="1"/>
    </font>
    <font>
      <sz val="11"/>
      <color theme="1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0" tint="-0.499984740745262"/>
      <name val="Bookman Old Style"/>
      <family val="1"/>
    </font>
    <font>
      <sz val="10"/>
      <name val="Bookman Old Style"/>
      <family val="1"/>
    </font>
    <font>
      <sz val="11"/>
      <color rgb="FFFF0000"/>
      <name val="Bookman Old Style"/>
      <family val="1"/>
    </font>
    <font>
      <b/>
      <sz val="11"/>
      <name val="Bookman Old Style"/>
      <family val="1"/>
    </font>
  </fonts>
  <fills count="1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2" fillId="2" borderId="1" xfId="0" applyFont="1" applyFill="1" applyBorder="1"/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4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4" borderId="1" xfId="0" applyFont="1" applyFill="1" applyBorder="1"/>
    <xf numFmtId="0" fontId="1" fillId="0" borderId="3" xfId="0" applyFont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1" fillId="6" borderId="0" xfId="0" applyFont="1" applyFill="1" applyAlignment="1">
      <alignment horizontal="left" vertical="center"/>
    </xf>
    <xf numFmtId="0" fontId="11" fillId="6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0" xfId="0" applyFont="1" applyFill="1" applyAlignment="1">
      <alignment vertical="center"/>
    </xf>
    <xf numFmtId="0" fontId="1" fillId="4" borderId="1" xfId="0" applyFont="1" applyFill="1" applyBorder="1" applyAlignment="1">
      <alignment vertical="center"/>
    </xf>
    <xf numFmtId="0" fontId="5" fillId="0" borderId="1" xfId="0" applyFont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textRotation="90"/>
    </xf>
    <xf numFmtId="0" fontId="1" fillId="9" borderId="0" xfId="0" applyFont="1" applyFill="1"/>
    <xf numFmtId="0" fontId="4" fillId="0" borderId="1" xfId="0" applyFont="1" applyBorder="1"/>
    <xf numFmtId="0" fontId="8" fillId="0" borderId="0" xfId="0" applyFont="1"/>
    <xf numFmtId="0" fontId="8" fillId="0" borderId="2" xfId="0" applyFont="1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8" fillId="0" borderId="1" xfId="0" applyFont="1" applyBorder="1"/>
    <xf numFmtId="0" fontId="8" fillId="4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/>
    <xf numFmtId="0" fontId="8" fillId="4" borderId="1" xfId="0" applyFont="1" applyFill="1" applyBorder="1"/>
    <xf numFmtId="0" fontId="1" fillId="10" borderId="1" xfId="0" applyFont="1" applyFill="1" applyBorder="1"/>
    <xf numFmtId="0" fontId="8" fillId="0" borderId="14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11" borderId="0" xfId="0" applyFont="1" applyFill="1"/>
    <xf numFmtId="0" fontId="1" fillId="12" borderId="1" xfId="0" applyFont="1" applyFill="1" applyBorder="1" applyAlignment="1">
      <alignment vertical="center"/>
    </xf>
    <xf numFmtId="0" fontId="1" fillId="13" borderId="1" xfId="0" applyFont="1" applyFill="1" applyBorder="1" applyAlignment="1">
      <alignment vertical="center"/>
    </xf>
    <xf numFmtId="0" fontId="1" fillId="14" borderId="1" xfId="0" applyFont="1" applyFill="1" applyBorder="1" applyAlignment="1">
      <alignment vertical="center"/>
    </xf>
    <xf numFmtId="16" fontId="1" fillId="4" borderId="1" xfId="0" applyNumberFormat="1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left"/>
    </xf>
    <xf numFmtId="0" fontId="1" fillId="4" borderId="4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9" fillId="0" borderId="1" xfId="1" applyBorder="1" applyAlignment="1">
      <alignment horizontal="left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0" fillId="3" borderId="4" xfId="1" applyFont="1" applyFill="1" applyBorder="1" applyAlignment="1">
      <alignment horizontal="center"/>
    </xf>
    <xf numFmtId="0" fontId="10" fillId="3" borderId="5" xfId="1" applyFont="1" applyFill="1" applyBorder="1" applyAlignment="1">
      <alignment horizontal="center"/>
    </xf>
    <xf numFmtId="0" fontId="10" fillId="3" borderId="6" xfId="1" applyFont="1" applyFill="1" applyBorder="1" applyAlignment="1">
      <alignment horizontal="center"/>
    </xf>
    <xf numFmtId="0" fontId="1" fillId="4" borderId="4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2" fillId="6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1" fillId="4" borderId="4" xfId="0" applyFont="1" applyFill="1" applyBorder="1" applyAlignment="1">
      <alignment horizontal="right"/>
    </xf>
    <xf numFmtId="0" fontId="1" fillId="4" borderId="6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7" fillId="0" borderId="4" xfId="0" applyFont="1" applyBorder="1" applyAlignment="1">
      <alignment horizontal="right"/>
    </xf>
    <xf numFmtId="0" fontId="17" fillId="0" borderId="6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center"/>
    </xf>
    <xf numFmtId="0" fontId="1" fillId="8" borderId="1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1" fillId="13" borderId="11" xfId="0" applyFont="1" applyFill="1" applyBorder="1" applyAlignment="1">
      <alignment horizontal="center"/>
    </xf>
    <xf numFmtId="0" fontId="1" fillId="13" borderId="12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12" borderId="10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12" borderId="1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16" fillId="0" borderId="1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10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558047</xdr:colOff>
      <xdr:row>9</xdr:row>
      <xdr:rowOff>83820</xdr:rowOff>
    </xdr:from>
    <xdr:to>
      <xdr:col>11</xdr:col>
      <xdr:colOff>479569</xdr:colOff>
      <xdr:row>21</xdr:row>
      <xdr:rowOff>81473</xdr:rowOff>
    </xdr:to>
    <xdr:pic>
      <xdr:nvPicPr>
        <xdr:cNvPr id="2" name="Picture 1" descr="A diagram of a circuit&#10;&#10;Description automatically generated">
          <a:extLst>
            <a:ext uri="{FF2B5EF4-FFF2-40B4-BE49-F238E27FC236}">
              <a16:creationId xmlns:a16="http://schemas.microsoft.com/office/drawing/2014/main" id="{ABB3AF51-F0EB-1511-C229-BE21B7C6A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2167" y="1760220"/>
          <a:ext cx="2527562" cy="22760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403860</xdr:colOff>
      <xdr:row>8</xdr:row>
      <xdr:rowOff>91440</xdr:rowOff>
    </xdr:from>
    <xdr:to>
      <xdr:col>3</xdr:col>
      <xdr:colOff>312420</xdr:colOff>
      <xdr:row>11</xdr:row>
      <xdr:rowOff>129540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37D09069-2A49-E345-A500-04FF6A545EC2}"/>
            </a:ext>
          </a:extLst>
        </xdr:cNvPr>
        <xdr:cNvGrpSpPr/>
      </xdr:nvGrpSpPr>
      <xdr:grpSpPr>
        <a:xfrm>
          <a:off x="1485900" y="1569720"/>
          <a:ext cx="777240" cy="594360"/>
          <a:chOff x="2316480" y="2392680"/>
          <a:chExt cx="777240" cy="563880"/>
        </a:xfrm>
        <a:noFill/>
      </xdr:grpSpPr>
      <xdr:grpSp>
        <xdr:nvGrpSpPr>
          <xdr:cNvPr id="29" name="Group 28">
            <a:extLst>
              <a:ext uri="{FF2B5EF4-FFF2-40B4-BE49-F238E27FC236}">
                <a16:creationId xmlns:a16="http://schemas.microsoft.com/office/drawing/2014/main" id="{D03AF879-57F9-BD2D-0F46-6FFB1777E892}"/>
              </a:ext>
            </a:extLst>
          </xdr:cNvPr>
          <xdr:cNvGrpSpPr/>
        </xdr:nvGrpSpPr>
        <xdr:grpSpPr>
          <a:xfrm>
            <a:off x="2316480" y="2392680"/>
            <a:ext cx="373380" cy="556260"/>
            <a:chOff x="2583180" y="2377440"/>
            <a:chExt cx="373380" cy="556260"/>
          </a:xfrm>
          <a:grpFill/>
        </xdr:grpSpPr>
        <xdr:grpSp>
          <xdr:nvGrpSpPr>
            <xdr:cNvPr id="24" name="Group 23">
              <a:extLst>
                <a:ext uri="{FF2B5EF4-FFF2-40B4-BE49-F238E27FC236}">
                  <a16:creationId xmlns:a16="http://schemas.microsoft.com/office/drawing/2014/main" id="{5CF64CDF-416E-9550-80EC-DA0B7F06CDCB}"/>
                </a:ext>
              </a:extLst>
            </xdr:cNvPr>
            <xdr:cNvGrpSpPr/>
          </xdr:nvGrpSpPr>
          <xdr:grpSpPr>
            <a:xfrm>
              <a:off x="2659380" y="2377440"/>
              <a:ext cx="228600" cy="556260"/>
              <a:chOff x="2667000" y="2377440"/>
              <a:chExt cx="228600" cy="556260"/>
            </a:xfrm>
            <a:grpFill/>
          </xdr:grpSpPr>
          <xdr:grpSp>
            <xdr:nvGrpSpPr>
              <xdr:cNvPr id="23" name="Group 22">
                <a:extLst>
                  <a:ext uri="{FF2B5EF4-FFF2-40B4-BE49-F238E27FC236}">
                    <a16:creationId xmlns:a16="http://schemas.microsoft.com/office/drawing/2014/main" id="{E0DFBFF4-C9C4-ACF2-A835-902A7BC35A45}"/>
                  </a:ext>
                </a:extLst>
              </xdr:cNvPr>
              <xdr:cNvGrpSpPr/>
            </xdr:nvGrpSpPr>
            <xdr:grpSpPr>
              <a:xfrm>
                <a:off x="2667000" y="2598420"/>
                <a:ext cx="228600" cy="335280"/>
                <a:chOff x="2667000" y="2598420"/>
                <a:chExt cx="228600" cy="335280"/>
              </a:xfrm>
              <a:grpFill/>
            </xdr:grpSpPr>
            <xdr:sp macro="" textlink="">
              <xdr:nvSpPr>
                <xdr:cNvPr id="12" name="Rectangle: Rounded Corners 11">
                  <a:extLst>
                    <a:ext uri="{FF2B5EF4-FFF2-40B4-BE49-F238E27FC236}">
                      <a16:creationId xmlns:a16="http://schemas.microsoft.com/office/drawing/2014/main" id="{C6EA81C6-F660-1EE5-E6E1-443306DB4320}"/>
                    </a:ext>
                  </a:extLst>
                </xdr:cNvPr>
                <xdr:cNvSpPr/>
              </xdr:nvSpPr>
              <xdr:spPr>
                <a:xfrm>
                  <a:off x="2667000" y="2598420"/>
                  <a:ext cx="228600" cy="10668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ectangle: Rounded Corners 12">
                  <a:extLst>
                    <a:ext uri="{FF2B5EF4-FFF2-40B4-BE49-F238E27FC236}">
                      <a16:creationId xmlns:a16="http://schemas.microsoft.com/office/drawing/2014/main" id="{1F11F33A-D809-F4AB-FB0B-C2C6C955EF79}"/>
                    </a:ext>
                  </a:extLst>
                </xdr:cNvPr>
                <xdr:cNvSpPr/>
              </xdr:nvSpPr>
              <xdr:spPr>
                <a:xfrm>
                  <a:off x="2667000" y="2827020"/>
                  <a:ext cx="228600" cy="10668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7" name="Rectangle: Rounded Corners 16">
                <a:extLst>
                  <a:ext uri="{FF2B5EF4-FFF2-40B4-BE49-F238E27FC236}">
                    <a16:creationId xmlns:a16="http://schemas.microsoft.com/office/drawing/2014/main" id="{4F3454B6-3769-B7E1-5D27-50C508A8FB14}"/>
                  </a:ext>
                </a:extLst>
              </xdr:cNvPr>
              <xdr:cNvSpPr/>
            </xdr:nvSpPr>
            <xdr:spPr>
              <a:xfrm>
                <a:off x="2667000" y="2377440"/>
                <a:ext cx="228600" cy="106680"/>
              </a:xfrm>
              <a:prstGeom prst="roundRect">
                <a:avLst/>
              </a:prstGeom>
              <a:grpFill/>
              <a:ln>
                <a:solidFill>
                  <a:schemeClr val="bg1">
                    <a:lumMod val="85000"/>
                  </a:schemeClr>
                </a:solidFill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grpSp>
          <xdr:nvGrpSpPr>
            <xdr:cNvPr id="28" name="Group 27">
              <a:extLst>
                <a:ext uri="{FF2B5EF4-FFF2-40B4-BE49-F238E27FC236}">
                  <a16:creationId xmlns:a16="http://schemas.microsoft.com/office/drawing/2014/main" id="{09B5A66F-F445-DA88-119C-DC421B2E8B26}"/>
                </a:ext>
              </a:extLst>
            </xdr:cNvPr>
            <xdr:cNvGrpSpPr/>
          </xdr:nvGrpSpPr>
          <xdr:grpSpPr>
            <a:xfrm>
              <a:off x="2583180" y="2407920"/>
              <a:ext cx="373380" cy="487680"/>
              <a:chOff x="2583180" y="2407920"/>
              <a:chExt cx="373380" cy="487680"/>
            </a:xfrm>
            <a:grpFill/>
          </xdr:grpSpPr>
          <xdr:grpSp>
            <xdr:nvGrpSpPr>
              <xdr:cNvPr id="22" name="Group 21">
                <a:extLst>
                  <a:ext uri="{FF2B5EF4-FFF2-40B4-BE49-F238E27FC236}">
                    <a16:creationId xmlns:a16="http://schemas.microsoft.com/office/drawing/2014/main" id="{779667F8-06F6-EA36-AA8D-FF76AE7E8653}"/>
                  </a:ext>
                </a:extLst>
              </xdr:cNvPr>
              <xdr:cNvGrpSpPr/>
            </xdr:nvGrpSpPr>
            <xdr:grpSpPr>
              <a:xfrm>
                <a:off x="2583180" y="2407920"/>
                <a:ext cx="83820" cy="487680"/>
                <a:chOff x="2575560" y="2400300"/>
                <a:chExt cx="83820" cy="487680"/>
              </a:xfrm>
              <a:grpFill/>
            </xdr:grpSpPr>
            <xdr:sp macro="" textlink="">
              <xdr:nvSpPr>
                <xdr:cNvPr id="15" name="Rectangle: Rounded Corners 14">
                  <a:extLst>
                    <a:ext uri="{FF2B5EF4-FFF2-40B4-BE49-F238E27FC236}">
                      <a16:creationId xmlns:a16="http://schemas.microsoft.com/office/drawing/2014/main" id="{B7C54B40-D649-FD0E-42A7-34C873C3E4B5}"/>
                    </a:ext>
                  </a:extLst>
                </xdr:cNvPr>
                <xdr:cNvSpPr/>
              </xdr:nvSpPr>
              <xdr:spPr>
                <a:xfrm rot="16200000">
                  <a:off x="2491740" y="248412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21" name="Rectangle: Rounded Corners 20">
                  <a:extLst>
                    <a:ext uri="{FF2B5EF4-FFF2-40B4-BE49-F238E27FC236}">
                      <a16:creationId xmlns:a16="http://schemas.microsoft.com/office/drawing/2014/main" id="{E585F64B-04AF-4005-B151-636E74D29EF4}"/>
                    </a:ext>
                  </a:extLst>
                </xdr:cNvPr>
                <xdr:cNvSpPr/>
              </xdr:nvSpPr>
              <xdr:spPr>
                <a:xfrm rot="16200000">
                  <a:off x="2491740" y="272034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grpSp>
            <xdr:nvGrpSpPr>
              <xdr:cNvPr id="25" name="Group 24">
                <a:extLst>
                  <a:ext uri="{FF2B5EF4-FFF2-40B4-BE49-F238E27FC236}">
                    <a16:creationId xmlns:a16="http://schemas.microsoft.com/office/drawing/2014/main" id="{EF18D912-D17E-42EB-8313-382DF44D0423}"/>
                  </a:ext>
                </a:extLst>
              </xdr:cNvPr>
              <xdr:cNvGrpSpPr/>
            </xdr:nvGrpSpPr>
            <xdr:grpSpPr>
              <a:xfrm>
                <a:off x="2872740" y="2407920"/>
                <a:ext cx="83820" cy="487680"/>
                <a:chOff x="2575560" y="2400300"/>
                <a:chExt cx="83820" cy="487680"/>
              </a:xfrm>
              <a:grpFill/>
            </xdr:grpSpPr>
            <xdr:sp macro="" textlink="">
              <xdr:nvSpPr>
                <xdr:cNvPr id="26" name="Rectangle: Rounded Corners 25">
                  <a:extLst>
                    <a:ext uri="{FF2B5EF4-FFF2-40B4-BE49-F238E27FC236}">
                      <a16:creationId xmlns:a16="http://schemas.microsoft.com/office/drawing/2014/main" id="{FBC62C97-7270-E937-87BB-9A7899A3F5D1}"/>
                    </a:ext>
                  </a:extLst>
                </xdr:cNvPr>
                <xdr:cNvSpPr/>
              </xdr:nvSpPr>
              <xdr:spPr>
                <a:xfrm rot="16200000">
                  <a:off x="2491740" y="248412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27" name="Rectangle: Rounded Corners 26">
                  <a:extLst>
                    <a:ext uri="{FF2B5EF4-FFF2-40B4-BE49-F238E27FC236}">
                      <a16:creationId xmlns:a16="http://schemas.microsoft.com/office/drawing/2014/main" id="{2C6A1A26-2D61-FF24-67A9-94898B592211}"/>
                    </a:ext>
                  </a:extLst>
                </xdr:cNvPr>
                <xdr:cNvSpPr/>
              </xdr:nvSpPr>
              <xdr:spPr>
                <a:xfrm rot="16200000">
                  <a:off x="2491740" y="272034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</xdr:grpSp>
      </xdr:grpSp>
      <xdr:grpSp>
        <xdr:nvGrpSpPr>
          <xdr:cNvPr id="30" name="Group 29">
            <a:extLst>
              <a:ext uri="{FF2B5EF4-FFF2-40B4-BE49-F238E27FC236}">
                <a16:creationId xmlns:a16="http://schemas.microsoft.com/office/drawing/2014/main" id="{DB605B34-42EC-4E6A-B579-E43EC42A7EF2}"/>
              </a:ext>
            </a:extLst>
          </xdr:cNvPr>
          <xdr:cNvGrpSpPr/>
        </xdr:nvGrpSpPr>
        <xdr:grpSpPr>
          <a:xfrm>
            <a:off x="2720340" y="2400300"/>
            <a:ext cx="373380" cy="556260"/>
            <a:chOff x="2583180" y="2377440"/>
            <a:chExt cx="373380" cy="556260"/>
          </a:xfrm>
          <a:grpFill/>
        </xdr:grpSpPr>
        <xdr:grpSp>
          <xdr:nvGrpSpPr>
            <xdr:cNvPr id="31" name="Group 30">
              <a:extLst>
                <a:ext uri="{FF2B5EF4-FFF2-40B4-BE49-F238E27FC236}">
                  <a16:creationId xmlns:a16="http://schemas.microsoft.com/office/drawing/2014/main" id="{33BCF3EC-D8B0-9C93-394F-0AFF9BBA541F}"/>
                </a:ext>
              </a:extLst>
            </xdr:cNvPr>
            <xdr:cNvGrpSpPr/>
          </xdr:nvGrpSpPr>
          <xdr:grpSpPr>
            <a:xfrm>
              <a:off x="2659380" y="2377440"/>
              <a:ext cx="228600" cy="556260"/>
              <a:chOff x="2667000" y="2377440"/>
              <a:chExt cx="228600" cy="556260"/>
            </a:xfrm>
            <a:grpFill/>
          </xdr:grpSpPr>
          <xdr:grpSp>
            <xdr:nvGrpSpPr>
              <xdr:cNvPr id="39" name="Group 38">
                <a:extLst>
                  <a:ext uri="{FF2B5EF4-FFF2-40B4-BE49-F238E27FC236}">
                    <a16:creationId xmlns:a16="http://schemas.microsoft.com/office/drawing/2014/main" id="{E876A5D7-6B4D-1E04-C21E-252AE86C0B9C}"/>
                  </a:ext>
                </a:extLst>
              </xdr:cNvPr>
              <xdr:cNvGrpSpPr/>
            </xdr:nvGrpSpPr>
            <xdr:grpSpPr>
              <a:xfrm>
                <a:off x="2667000" y="2598420"/>
                <a:ext cx="228600" cy="335280"/>
                <a:chOff x="2667000" y="2598420"/>
                <a:chExt cx="228600" cy="335280"/>
              </a:xfrm>
              <a:grpFill/>
            </xdr:grpSpPr>
            <xdr:sp macro="" textlink="">
              <xdr:nvSpPr>
                <xdr:cNvPr id="41" name="Rectangle: Rounded Corners 40">
                  <a:extLst>
                    <a:ext uri="{FF2B5EF4-FFF2-40B4-BE49-F238E27FC236}">
                      <a16:creationId xmlns:a16="http://schemas.microsoft.com/office/drawing/2014/main" id="{80EC451A-EF97-37F4-C1C6-DDB492505FA0}"/>
                    </a:ext>
                  </a:extLst>
                </xdr:cNvPr>
                <xdr:cNvSpPr/>
              </xdr:nvSpPr>
              <xdr:spPr>
                <a:xfrm>
                  <a:off x="2667000" y="2598420"/>
                  <a:ext cx="228600" cy="10668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42" name="Rectangle: Rounded Corners 41">
                  <a:extLst>
                    <a:ext uri="{FF2B5EF4-FFF2-40B4-BE49-F238E27FC236}">
                      <a16:creationId xmlns:a16="http://schemas.microsoft.com/office/drawing/2014/main" id="{06122B59-7732-36A1-3B69-99222CE66CCF}"/>
                    </a:ext>
                  </a:extLst>
                </xdr:cNvPr>
                <xdr:cNvSpPr/>
              </xdr:nvSpPr>
              <xdr:spPr>
                <a:xfrm>
                  <a:off x="2667000" y="2827020"/>
                  <a:ext cx="228600" cy="10668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40" name="Rectangle: Rounded Corners 39">
                <a:extLst>
                  <a:ext uri="{FF2B5EF4-FFF2-40B4-BE49-F238E27FC236}">
                    <a16:creationId xmlns:a16="http://schemas.microsoft.com/office/drawing/2014/main" id="{57E5C632-611D-AFD1-35D7-7DB160A01B6C}"/>
                  </a:ext>
                </a:extLst>
              </xdr:cNvPr>
              <xdr:cNvSpPr/>
            </xdr:nvSpPr>
            <xdr:spPr>
              <a:xfrm>
                <a:off x="2667000" y="2377440"/>
                <a:ext cx="228600" cy="106680"/>
              </a:xfrm>
              <a:prstGeom prst="roundRect">
                <a:avLst/>
              </a:prstGeom>
              <a:grpFill/>
              <a:ln>
                <a:solidFill>
                  <a:schemeClr val="bg1">
                    <a:lumMod val="85000"/>
                  </a:schemeClr>
                </a:solidFill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grpSp>
          <xdr:nvGrpSpPr>
            <xdr:cNvPr id="32" name="Group 31">
              <a:extLst>
                <a:ext uri="{FF2B5EF4-FFF2-40B4-BE49-F238E27FC236}">
                  <a16:creationId xmlns:a16="http://schemas.microsoft.com/office/drawing/2014/main" id="{3129DA29-A193-2413-343A-F0776DB78502}"/>
                </a:ext>
              </a:extLst>
            </xdr:cNvPr>
            <xdr:cNvGrpSpPr/>
          </xdr:nvGrpSpPr>
          <xdr:grpSpPr>
            <a:xfrm>
              <a:off x="2583180" y="2407920"/>
              <a:ext cx="373380" cy="487680"/>
              <a:chOff x="2583180" y="2407920"/>
              <a:chExt cx="373380" cy="487680"/>
            </a:xfrm>
            <a:grpFill/>
          </xdr:grpSpPr>
          <xdr:grpSp>
            <xdr:nvGrpSpPr>
              <xdr:cNvPr id="33" name="Group 32">
                <a:extLst>
                  <a:ext uri="{FF2B5EF4-FFF2-40B4-BE49-F238E27FC236}">
                    <a16:creationId xmlns:a16="http://schemas.microsoft.com/office/drawing/2014/main" id="{462C8FA5-E717-482D-80F6-0C1E86279393}"/>
                  </a:ext>
                </a:extLst>
              </xdr:cNvPr>
              <xdr:cNvGrpSpPr/>
            </xdr:nvGrpSpPr>
            <xdr:grpSpPr>
              <a:xfrm>
                <a:off x="2583180" y="2407920"/>
                <a:ext cx="83820" cy="487680"/>
                <a:chOff x="2575560" y="2400300"/>
                <a:chExt cx="83820" cy="487680"/>
              </a:xfrm>
              <a:grpFill/>
            </xdr:grpSpPr>
            <xdr:sp macro="" textlink="">
              <xdr:nvSpPr>
                <xdr:cNvPr id="37" name="Rectangle: Rounded Corners 36">
                  <a:extLst>
                    <a:ext uri="{FF2B5EF4-FFF2-40B4-BE49-F238E27FC236}">
                      <a16:creationId xmlns:a16="http://schemas.microsoft.com/office/drawing/2014/main" id="{A27666C2-57F5-CC73-34C4-6A8FC4EEE30F}"/>
                    </a:ext>
                  </a:extLst>
                </xdr:cNvPr>
                <xdr:cNvSpPr/>
              </xdr:nvSpPr>
              <xdr:spPr>
                <a:xfrm rot="16200000">
                  <a:off x="2491740" y="248412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38" name="Rectangle: Rounded Corners 37">
                  <a:extLst>
                    <a:ext uri="{FF2B5EF4-FFF2-40B4-BE49-F238E27FC236}">
                      <a16:creationId xmlns:a16="http://schemas.microsoft.com/office/drawing/2014/main" id="{38D41EA8-134A-D950-9E10-5A2831090D81}"/>
                    </a:ext>
                  </a:extLst>
                </xdr:cNvPr>
                <xdr:cNvSpPr/>
              </xdr:nvSpPr>
              <xdr:spPr>
                <a:xfrm rot="16200000">
                  <a:off x="2491740" y="272034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grpSp>
            <xdr:nvGrpSpPr>
              <xdr:cNvPr id="34" name="Group 33">
                <a:extLst>
                  <a:ext uri="{FF2B5EF4-FFF2-40B4-BE49-F238E27FC236}">
                    <a16:creationId xmlns:a16="http://schemas.microsoft.com/office/drawing/2014/main" id="{019CC993-8947-E87D-7C94-8858EDA97666}"/>
                  </a:ext>
                </a:extLst>
              </xdr:cNvPr>
              <xdr:cNvGrpSpPr/>
            </xdr:nvGrpSpPr>
            <xdr:grpSpPr>
              <a:xfrm>
                <a:off x="2872740" y="2407920"/>
                <a:ext cx="83820" cy="487680"/>
                <a:chOff x="2575560" y="2400300"/>
                <a:chExt cx="83820" cy="487680"/>
              </a:xfrm>
              <a:grpFill/>
            </xdr:grpSpPr>
            <xdr:sp macro="" textlink="">
              <xdr:nvSpPr>
                <xdr:cNvPr id="35" name="Rectangle: Rounded Corners 34">
                  <a:extLst>
                    <a:ext uri="{FF2B5EF4-FFF2-40B4-BE49-F238E27FC236}">
                      <a16:creationId xmlns:a16="http://schemas.microsoft.com/office/drawing/2014/main" id="{3581FA49-A572-1B26-615E-0065BB43AE52}"/>
                    </a:ext>
                  </a:extLst>
                </xdr:cNvPr>
                <xdr:cNvSpPr/>
              </xdr:nvSpPr>
              <xdr:spPr>
                <a:xfrm rot="16200000">
                  <a:off x="2491740" y="248412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36" name="Rectangle: Rounded Corners 35">
                  <a:extLst>
                    <a:ext uri="{FF2B5EF4-FFF2-40B4-BE49-F238E27FC236}">
                      <a16:creationId xmlns:a16="http://schemas.microsoft.com/office/drawing/2014/main" id="{2A42CA0E-3C8F-000C-CD92-3B4295D7B0B0}"/>
                    </a:ext>
                  </a:extLst>
                </xdr:cNvPr>
                <xdr:cNvSpPr/>
              </xdr:nvSpPr>
              <xdr:spPr>
                <a:xfrm rot="16200000">
                  <a:off x="2491740" y="272034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</xdr:grpSp>
      </xdr:grpSp>
    </xdr:grpSp>
    <xdr:clientData/>
  </xdr:twoCellAnchor>
  <xdr:twoCellAnchor>
    <xdr:from>
      <xdr:col>2</xdr:col>
      <xdr:colOff>403860</xdr:colOff>
      <xdr:row>12</xdr:row>
      <xdr:rowOff>91440</xdr:rowOff>
    </xdr:from>
    <xdr:to>
      <xdr:col>3</xdr:col>
      <xdr:colOff>312420</xdr:colOff>
      <xdr:row>15</xdr:row>
      <xdr:rowOff>129540</xdr:rowOff>
    </xdr:to>
    <xdr:grpSp>
      <xdr:nvGrpSpPr>
        <xdr:cNvPr id="71" name="Group 70">
          <a:extLst>
            <a:ext uri="{FF2B5EF4-FFF2-40B4-BE49-F238E27FC236}">
              <a16:creationId xmlns:a16="http://schemas.microsoft.com/office/drawing/2014/main" id="{C573DD31-DE1A-4D57-A5DA-A57FAD495C86}"/>
            </a:ext>
          </a:extLst>
        </xdr:cNvPr>
        <xdr:cNvGrpSpPr/>
      </xdr:nvGrpSpPr>
      <xdr:grpSpPr>
        <a:xfrm>
          <a:off x="1485900" y="2316480"/>
          <a:ext cx="777240" cy="594360"/>
          <a:chOff x="2316480" y="2392680"/>
          <a:chExt cx="777240" cy="563880"/>
        </a:xfrm>
        <a:noFill/>
      </xdr:grpSpPr>
      <xdr:grpSp>
        <xdr:nvGrpSpPr>
          <xdr:cNvPr id="72" name="Group 71">
            <a:extLst>
              <a:ext uri="{FF2B5EF4-FFF2-40B4-BE49-F238E27FC236}">
                <a16:creationId xmlns:a16="http://schemas.microsoft.com/office/drawing/2014/main" id="{E0CDA25B-826E-1702-B076-273A6741B2C1}"/>
              </a:ext>
            </a:extLst>
          </xdr:cNvPr>
          <xdr:cNvGrpSpPr/>
        </xdr:nvGrpSpPr>
        <xdr:grpSpPr>
          <a:xfrm>
            <a:off x="2316480" y="2392680"/>
            <a:ext cx="373380" cy="556260"/>
            <a:chOff x="2583180" y="2377440"/>
            <a:chExt cx="373380" cy="556260"/>
          </a:xfrm>
          <a:grpFill/>
        </xdr:grpSpPr>
        <xdr:grpSp>
          <xdr:nvGrpSpPr>
            <xdr:cNvPr id="86" name="Group 85">
              <a:extLst>
                <a:ext uri="{FF2B5EF4-FFF2-40B4-BE49-F238E27FC236}">
                  <a16:creationId xmlns:a16="http://schemas.microsoft.com/office/drawing/2014/main" id="{17B31C9C-75AE-2854-CBCF-D21A03E8A8CA}"/>
                </a:ext>
              </a:extLst>
            </xdr:cNvPr>
            <xdr:cNvGrpSpPr/>
          </xdr:nvGrpSpPr>
          <xdr:grpSpPr>
            <a:xfrm>
              <a:off x="2659380" y="2377440"/>
              <a:ext cx="228600" cy="556260"/>
              <a:chOff x="2667000" y="2377440"/>
              <a:chExt cx="228600" cy="556260"/>
            </a:xfrm>
            <a:grpFill/>
          </xdr:grpSpPr>
          <xdr:grpSp>
            <xdr:nvGrpSpPr>
              <xdr:cNvPr id="94" name="Group 93">
                <a:extLst>
                  <a:ext uri="{FF2B5EF4-FFF2-40B4-BE49-F238E27FC236}">
                    <a16:creationId xmlns:a16="http://schemas.microsoft.com/office/drawing/2014/main" id="{22CC77E8-BC82-E0E1-53CC-EC9D792B64CA}"/>
                  </a:ext>
                </a:extLst>
              </xdr:cNvPr>
              <xdr:cNvGrpSpPr/>
            </xdr:nvGrpSpPr>
            <xdr:grpSpPr>
              <a:xfrm>
                <a:off x="2667000" y="2598420"/>
                <a:ext cx="228600" cy="335280"/>
                <a:chOff x="2667000" y="2598420"/>
                <a:chExt cx="228600" cy="335280"/>
              </a:xfrm>
              <a:grpFill/>
            </xdr:grpSpPr>
            <xdr:sp macro="" textlink="">
              <xdr:nvSpPr>
                <xdr:cNvPr id="96" name="Rectangle: Rounded Corners 95">
                  <a:extLst>
                    <a:ext uri="{FF2B5EF4-FFF2-40B4-BE49-F238E27FC236}">
                      <a16:creationId xmlns:a16="http://schemas.microsoft.com/office/drawing/2014/main" id="{D1AA42E8-34AD-885D-A81A-B5C4650BC94B}"/>
                    </a:ext>
                  </a:extLst>
                </xdr:cNvPr>
                <xdr:cNvSpPr/>
              </xdr:nvSpPr>
              <xdr:spPr>
                <a:xfrm>
                  <a:off x="2667000" y="2598420"/>
                  <a:ext cx="228600" cy="10668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97" name="Rectangle: Rounded Corners 96">
                  <a:extLst>
                    <a:ext uri="{FF2B5EF4-FFF2-40B4-BE49-F238E27FC236}">
                      <a16:creationId xmlns:a16="http://schemas.microsoft.com/office/drawing/2014/main" id="{3EB0D222-3BCE-43FE-D4DA-23EF2406A098}"/>
                    </a:ext>
                  </a:extLst>
                </xdr:cNvPr>
                <xdr:cNvSpPr/>
              </xdr:nvSpPr>
              <xdr:spPr>
                <a:xfrm>
                  <a:off x="2667000" y="2827020"/>
                  <a:ext cx="228600" cy="10668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95" name="Rectangle: Rounded Corners 94">
                <a:extLst>
                  <a:ext uri="{FF2B5EF4-FFF2-40B4-BE49-F238E27FC236}">
                    <a16:creationId xmlns:a16="http://schemas.microsoft.com/office/drawing/2014/main" id="{2B0C9196-F6E8-D382-7383-201A43F50188}"/>
                  </a:ext>
                </a:extLst>
              </xdr:cNvPr>
              <xdr:cNvSpPr/>
            </xdr:nvSpPr>
            <xdr:spPr>
              <a:xfrm>
                <a:off x="2667000" y="2377440"/>
                <a:ext cx="228600" cy="106680"/>
              </a:xfrm>
              <a:prstGeom prst="roundRect">
                <a:avLst/>
              </a:prstGeom>
              <a:grpFill/>
              <a:ln>
                <a:solidFill>
                  <a:schemeClr val="bg1">
                    <a:lumMod val="85000"/>
                  </a:schemeClr>
                </a:solidFill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grpSp>
          <xdr:nvGrpSpPr>
            <xdr:cNvPr id="87" name="Group 86">
              <a:extLst>
                <a:ext uri="{FF2B5EF4-FFF2-40B4-BE49-F238E27FC236}">
                  <a16:creationId xmlns:a16="http://schemas.microsoft.com/office/drawing/2014/main" id="{86023CD0-A3C4-513C-EF14-C115099BACEB}"/>
                </a:ext>
              </a:extLst>
            </xdr:cNvPr>
            <xdr:cNvGrpSpPr/>
          </xdr:nvGrpSpPr>
          <xdr:grpSpPr>
            <a:xfrm>
              <a:off x="2583180" y="2407920"/>
              <a:ext cx="373380" cy="487680"/>
              <a:chOff x="2583180" y="2407920"/>
              <a:chExt cx="373380" cy="487680"/>
            </a:xfrm>
            <a:grpFill/>
          </xdr:grpSpPr>
          <xdr:grpSp>
            <xdr:nvGrpSpPr>
              <xdr:cNvPr id="88" name="Group 87">
                <a:extLst>
                  <a:ext uri="{FF2B5EF4-FFF2-40B4-BE49-F238E27FC236}">
                    <a16:creationId xmlns:a16="http://schemas.microsoft.com/office/drawing/2014/main" id="{8CB16D84-CCC2-873A-DF58-65338EFECBE3}"/>
                  </a:ext>
                </a:extLst>
              </xdr:cNvPr>
              <xdr:cNvGrpSpPr/>
            </xdr:nvGrpSpPr>
            <xdr:grpSpPr>
              <a:xfrm>
                <a:off x="2583180" y="2407920"/>
                <a:ext cx="83820" cy="487680"/>
                <a:chOff x="2575560" y="2400300"/>
                <a:chExt cx="83820" cy="487680"/>
              </a:xfrm>
              <a:grpFill/>
            </xdr:grpSpPr>
            <xdr:sp macro="" textlink="">
              <xdr:nvSpPr>
                <xdr:cNvPr id="92" name="Rectangle: Rounded Corners 91">
                  <a:extLst>
                    <a:ext uri="{FF2B5EF4-FFF2-40B4-BE49-F238E27FC236}">
                      <a16:creationId xmlns:a16="http://schemas.microsoft.com/office/drawing/2014/main" id="{766D86B8-9AD9-1035-9E51-ECF49A4A7B1A}"/>
                    </a:ext>
                  </a:extLst>
                </xdr:cNvPr>
                <xdr:cNvSpPr/>
              </xdr:nvSpPr>
              <xdr:spPr>
                <a:xfrm rot="16200000">
                  <a:off x="2491740" y="248412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93" name="Rectangle: Rounded Corners 92">
                  <a:extLst>
                    <a:ext uri="{FF2B5EF4-FFF2-40B4-BE49-F238E27FC236}">
                      <a16:creationId xmlns:a16="http://schemas.microsoft.com/office/drawing/2014/main" id="{E3264D68-C104-EA82-503C-FF205657ECB4}"/>
                    </a:ext>
                  </a:extLst>
                </xdr:cNvPr>
                <xdr:cNvSpPr/>
              </xdr:nvSpPr>
              <xdr:spPr>
                <a:xfrm rot="16200000">
                  <a:off x="2491740" y="272034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grpSp>
            <xdr:nvGrpSpPr>
              <xdr:cNvPr id="89" name="Group 88">
                <a:extLst>
                  <a:ext uri="{FF2B5EF4-FFF2-40B4-BE49-F238E27FC236}">
                    <a16:creationId xmlns:a16="http://schemas.microsoft.com/office/drawing/2014/main" id="{16A9CD05-08FF-851B-4A0C-F5CC4DFE2455}"/>
                  </a:ext>
                </a:extLst>
              </xdr:cNvPr>
              <xdr:cNvGrpSpPr/>
            </xdr:nvGrpSpPr>
            <xdr:grpSpPr>
              <a:xfrm>
                <a:off x="2872740" y="2407920"/>
                <a:ext cx="83820" cy="487680"/>
                <a:chOff x="2575560" y="2400300"/>
                <a:chExt cx="83820" cy="487680"/>
              </a:xfrm>
              <a:grpFill/>
            </xdr:grpSpPr>
            <xdr:sp macro="" textlink="">
              <xdr:nvSpPr>
                <xdr:cNvPr id="90" name="Rectangle: Rounded Corners 89">
                  <a:extLst>
                    <a:ext uri="{FF2B5EF4-FFF2-40B4-BE49-F238E27FC236}">
                      <a16:creationId xmlns:a16="http://schemas.microsoft.com/office/drawing/2014/main" id="{B3C79F68-F7E5-C195-F07A-A4F70A169291}"/>
                    </a:ext>
                  </a:extLst>
                </xdr:cNvPr>
                <xdr:cNvSpPr/>
              </xdr:nvSpPr>
              <xdr:spPr>
                <a:xfrm rot="16200000">
                  <a:off x="2491740" y="248412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91" name="Rectangle: Rounded Corners 90">
                  <a:extLst>
                    <a:ext uri="{FF2B5EF4-FFF2-40B4-BE49-F238E27FC236}">
                      <a16:creationId xmlns:a16="http://schemas.microsoft.com/office/drawing/2014/main" id="{27723B67-C58E-8516-766F-FE6628872EA1}"/>
                    </a:ext>
                  </a:extLst>
                </xdr:cNvPr>
                <xdr:cNvSpPr/>
              </xdr:nvSpPr>
              <xdr:spPr>
                <a:xfrm rot="16200000">
                  <a:off x="2491740" y="272034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</xdr:grpSp>
      </xdr:grpSp>
      <xdr:grpSp>
        <xdr:nvGrpSpPr>
          <xdr:cNvPr id="73" name="Group 72">
            <a:extLst>
              <a:ext uri="{FF2B5EF4-FFF2-40B4-BE49-F238E27FC236}">
                <a16:creationId xmlns:a16="http://schemas.microsoft.com/office/drawing/2014/main" id="{506F1162-EAE7-9F4E-7A0A-CD9801BD2F35}"/>
              </a:ext>
            </a:extLst>
          </xdr:cNvPr>
          <xdr:cNvGrpSpPr/>
        </xdr:nvGrpSpPr>
        <xdr:grpSpPr>
          <a:xfrm>
            <a:off x="2720340" y="2400300"/>
            <a:ext cx="373380" cy="556260"/>
            <a:chOff x="2583180" y="2377440"/>
            <a:chExt cx="373380" cy="556260"/>
          </a:xfrm>
          <a:grpFill/>
        </xdr:grpSpPr>
        <xdr:grpSp>
          <xdr:nvGrpSpPr>
            <xdr:cNvPr id="74" name="Group 73">
              <a:extLst>
                <a:ext uri="{FF2B5EF4-FFF2-40B4-BE49-F238E27FC236}">
                  <a16:creationId xmlns:a16="http://schemas.microsoft.com/office/drawing/2014/main" id="{0B44BFA1-F851-690E-353A-5004EFFDBECE}"/>
                </a:ext>
              </a:extLst>
            </xdr:cNvPr>
            <xdr:cNvGrpSpPr/>
          </xdr:nvGrpSpPr>
          <xdr:grpSpPr>
            <a:xfrm>
              <a:off x="2659380" y="2377440"/>
              <a:ext cx="228600" cy="556260"/>
              <a:chOff x="2667000" y="2377440"/>
              <a:chExt cx="228600" cy="556260"/>
            </a:xfrm>
            <a:grpFill/>
          </xdr:grpSpPr>
          <xdr:grpSp>
            <xdr:nvGrpSpPr>
              <xdr:cNvPr id="82" name="Group 81">
                <a:extLst>
                  <a:ext uri="{FF2B5EF4-FFF2-40B4-BE49-F238E27FC236}">
                    <a16:creationId xmlns:a16="http://schemas.microsoft.com/office/drawing/2014/main" id="{B6891B96-C6E3-56C7-FB9E-83C733B6EBAD}"/>
                  </a:ext>
                </a:extLst>
              </xdr:cNvPr>
              <xdr:cNvGrpSpPr/>
            </xdr:nvGrpSpPr>
            <xdr:grpSpPr>
              <a:xfrm>
                <a:off x="2667000" y="2598420"/>
                <a:ext cx="228600" cy="335280"/>
                <a:chOff x="2667000" y="2598420"/>
                <a:chExt cx="228600" cy="335280"/>
              </a:xfrm>
              <a:grpFill/>
            </xdr:grpSpPr>
            <xdr:sp macro="" textlink="">
              <xdr:nvSpPr>
                <xdr:cNvPr id="84" name="Rectangle: Rounded Corners 83">
                  <a:extLst>
                    <a:ext uri="{FF2B5EF4-FFF2-40B4-BE49-F238E27FC236}">
                      <a16:creationId xmlns:a16="http://schemas.microsoft.com/office/drawing/2014/main" id="{057CC539-8710-C7DC-0887-BB4802237182}"/>
                    </a:ext>
                  </a:extLst>
                </xdr:cNvPr>
                <xdr:cNvSpPr/>
              </xdr:nvSpPr>
              <xdr:spPr>
                <a:xfrm>
                  <a:off x="2667000" y="2598420"/>
                  <a:ext cx="228600" cy="10668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85" name="Rectangle: Rounded Corners 84">
                  <a:extLst>
                    <a:ext uri="{FF2B5EF4-FFF2-40B4-BE49-F238E27FC236}">
                      <a16:creationId xmlns:a16="http://schemas.microsoft.com/office/drawing/2014/main" id="{991EC94C-1999-EBD3-4BD9-5EA6D8A5C30B}"/>
                    </a:ext>
                  </a:extLst>
                </xdr:cNvPr>
                <xdr:cNvSpPr/>
              </xdr:nvSpPr>
              <xdr:spPr>
                <a:xfrm>
                  <a:off x="2667000" y="2827020"/>
                  <a:ext cx="228600" cy="10668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83" name="Rectangle: Rounded Corners 82">
                <a:extLst>
                  <a:ext uri="{FF2B5EF4-FFF2-40B4-BE49-F238E27FC236}">
                    <a16:creationId xmlns:a16="http://schemas.microsoft.com/office/drawing/2014/main" id="{5A669735-B517-FCB5-C058-C0A50E1295C2}"/>
                  </a:ext>
                </a:extLst>
              </xdr:cNvPr>
              <xdr:cNvSpPr/>
            </xdr:nvSpPr>
            <xdr:spPr>
              <a:xfrm>
                <a:off x="2667000" y="2377440"/>
                <a:ext cx="228600" cy="106680"/>
              </a:xfrm>
              <a:prstGeom prst="roundRect">
                <a:avLst/>
              </a:prstGeom>
              <a:grpFill/>
              <a:ln>
                <a:solidFill>
                  <a:schemeClr val="bg1">
                    <a:lumMod val="85000"/>
                  </a:schemeClr>
                </a:solidFill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grpSp>
          <xdr:nvGrpSpPr>
            <xdr:cNvPr id="75" name="Group 74">
              <a:extLst>
                <a:ext uri="{FF2B5EF4-FFF2-40B4-BE49-F238E27FC236}">
                  <a16:creationId xmlns:a16="http://schemas.microsoft.com/office/drawing/2014/main" id="{5F5E8614-7880-A152-B375-63A510110C05}"/>
                </a:ext>
              </a:extLst>
            </xdr:cNvPr>
            <xdr:cNvGrpSpPr/>
          </xdr:nvGrpSpPr>
          <xdr:grpSpPr>
            <a:xfrm>
              <a:off x="2583180" y="2407920"/>
              <a:ext cx="373380" cy="487680"/>
              <a:chOff x="2583180" y="2407920"/>
              <a:chExt cx="373380" cy="487680"/>
            </a:xfrm>
            <a:grpFill/>
          </xdr:grpSpPr>
          <xdr:grpSp>
            <xdr:nvGrpSpPr>
              <xdr:cNvPr id="76" name="Group 75">
                <a:extLst>
                  <a:ext uri="{FF2B5EF4-FFF2-40B4-BE49-F238E27FC236}">
                    <a16:creationId xmlns:a16="http://schemas.microsoft.com/office/drawing/2014/main" id="{2186012D-1651-0AAD-06D1-016859823AAA}"/>
                  </a:ext>
                </a:extLst>
              </xdr:cNvPr>
              <xdr:cNvGrpSpPr/>
            </xdr:nvGrpSpPr>
            <xdr:grpSpPr>
              <a:xfrm>
                <a:off x="2583180" y="2407920"/>
                <a:ext cx="83820" cy="487680"/>
                <a:chOff x="2575560" y="2400300"/>
                <a:chExt cx="83820" cy="487680"/>
              </a:xfrm>
              <a:grpFill/>
            </xdr:grpSpPr>
            <xdr:sp macro="" textlink="">
              <xdr:nvSpPr>
                <xdr:cNvPr id="80" name="Rectangle: Rounded Corners 79">
                  <a:extLst>
                    <a:ext uri="{FF2B5EF4-FFF2-40B4-BE49-F238E27FC236}">
                      <a16:creationId xmlns:a16="http://schemas.microsoft.com/office/drawing/2014/main" id="{B6FCDF5C-DE60-B320-E3AE-44EBBFA4592F}"/>
                    </a:ext>
                  </a:extLst>
                </xdr:cNvPr>
                <xdr:cNvSpPr/>
              </xdr:nvSpPr>
              <xdr:spPr>
                <a:xfrm rot="16200000">
                  <a:off x="2491740" y="248412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81" name="Rectangle: Rounded Corners 80">
                  <a:extLst>
                    <a:ext uri="{FF2B5EF4-FFF2-40B4-BE49-F238E27FC236}">
                      <a16:creationId xmlns:a16="http://schemas.microsoft.com/office/drawing/2014/main" id="{1D0934D0-2557-C23D-F759-B5B3E07CCFED}"/>
                    </a:ext>
                  </a:extLst>
                </xdr:cNvPr>
                <xdr:cNvSpPr/>
              </xdr:nvSpPr>
              <xdr:spPr>
                <a:xfrm rot="16200000">
                  <a:off x="2491740" y="272034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grpSp>
            <xdr:nvGrpSpPr>
              <xdr:cNvPr id="77" name="Group 76">
                <a:extLst>
                  <a:ext uri="{FF2B5EF4-FFF2-40B4-BE49-F238E27FC236}">
                    <a16:creationId xmlns:a16="http://schemas.microsoft.com/office/drawing/2014/main" id="{7FE1BE68-D2ED-3901-45DE-5D98CC1398B4}"/>
                  </a:ext>
                </a:extLst>
              </xdr:cNvPr>
              <xdr:cNvGrpSpPr/>
            </xdr:nvGrpSpPr>
            <xdr:grpSpPr>
              <a:xfrm>
                <a:off x="2872740" y="2407920"/>
                <a:ext cx="83820" cy="487680"/>
                <a:chOff x="2575560" y="2400300"/>
                <a:chExt cx="83820" cy="487680"/>
              </a:xfrm>
              <a:grpFill/>
            </xdr:grpSpPr>
            <xdr:sp macro="" textlink="">
              <xdr:nvSpPr>
                <xdr:cNvPr id="78" name="Rectangle: Rounded Corners 77">
                  <a:extLst>
                    <a:ext uri="{FF2B5EF4-FFF2-40B4-BE49-F238E27FC236}">
                      <a16:creationId xmlns:a16="http://schemas.microsoft.com/office/drawing/2014/main" id="{249A71A4-A6FA-14CE-ED7D-8C46674C712E}"/>
                    </a:ext>
                  </a:extLst>
                </xdr:cNvPr>
                <xdr:cNvSpPr/>
              </xdr:nvSpPr>
              <xdr:spPr>
                <a:xfrm rot="16200000">
                  <a:off x="2491740" y="248412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79" name="Rectangle: Rounded Corners 78">
                  <a:extLst>
                    <a:ext uri="{FF2B5EF4-FFF2-40B4-BE49-F238E27FC236}">
                      <a16:creationId xmlns:a16="http://schemas.microsoft.com/office/drawing/2014/main" id="{16DAF702-EDF0-BD77-13DB-777FD9C5A765}"/>
                    </a:ext>
                  </a:extLst>
                </xdr:cNvPr>
                <xdr:cNvSpPr/>
              </xdr:nvSpPr>
              <xdr:spPr>
                <a:xfrm rot="16200000">
                  <a:off x="2491740" y="272034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</xdr:grpSp>
      </xdr:grpSp>
    </xdr:grpSp>
    <xdr:clientData/>
  </xdr:twoCellAnchor>
  <xdr:twoCellAnchor>
    <xdr:from>
      <xdr:col>2</xdr:col>
      <xdr:colOff>403860</xdr:colOff>
      <xdr:row>16</xdr:row>
      <xdr:rowOff>91440</xdr:rowOff>
    </xdr:from>
    <xdr:to>
      <xdr:col>3</xdr:col>
      <xdr:colOff>312420</xdr:colOff>
      <xdr:row>19</xdr:row>
      <xdr:rowOff>129540</xdr:rowOff>
    </xdr:to>
    <xdr:grpSp>
      <xdr:nvGrpSpPr>
        <xdr:cNvPr id="98" name="Group 97">
          <a:extLst>
            <a:ext uri="{FF2B5EF4-FFF2-40B4-BE49-F238E27FC236}">
              <a16:creationId xmlns:a16="http://schemas.microsoft.com/office/drawing/2014/main" id="{EDB92F19-6BA4-4DEF-A6E2-35F17376D518}"/>
            </a:ext>
          </a:extLst>
        </xdr:cNvPr>
        <xdr:cNvGrpSpPr/>
      </xdr:nvGrpSpPr>
      <xdr:grpSpPr>
        <a:xfrm>
          <a:off x="1485900" y="3063240"/>
          <a:ext cx="777240" cy="594360"/>
          <a:chOff x="2316480" y="2392680"/>
          <a:chExt cx="777240" cy="563880"/>
        </a:xfrm>
        <a:noFill/>
      </xdr:grpSpPr>
      <xdr:grpSp>
        <xdr:nvGrpSpPr>
          <xdr:cNvPr id="99" name="Group 98">
            <a:extLst>
              <a:ext uri="{FF2B5EF4-FFF2-40B4-BE49-F238E27FC236}">
                <a16:creationId xmlns:a16="http://schemas.microsoft.com/office/drawing/2014/main" id="{6146993A-F71D-9864-D087-15FEBAC5A174}"/>
              </a:ext>
            </a:extLst>
          </xdr:cNvPr>
          <xdr:cNvGrpSpPr/>
        </xdr:nvGrpSpPr>
        <xdr:grpSpPr>
          <a:xfrm>
            <a:off x="2316480" y="2392680"/>
            <a:ext cx="373380" cy="556260"/>
            <a:chOff x="2583180" y="2377440"/>
            <a:chExt cx="373380" cy="556260"/>
          </a:xfrm>
          <a:grpFill/>
        </xdr:grpSpPr>
        <xdr:grpSp>
          <xdr:nvGrpSpPr>
            <xdr:cNvPr id="113" name="Group 112">
              <a:extLst>
                <a:ext uri="{FF2B5EF4-FFF2-40B4-BE49-F238E27FC236}">
                  <a16:creationId xmlns:a16="http://schemas.microsoft.com/office/drawing/2014/main" id="{E19C35DB-2F3A-2311-5447-60F81CD92835}"/>
                </a:ext>
              </a:extLst>
            </xdr:cNvPr>
            <xdr:cNvGrpSpPr/>
          </xdr:nvGrpSpPr>
          <xdr:grpSpPr>
            <a:xfrm>
              <a:off x="2659380" y="2377440"/>
              <a:ext cx="228600" cy="556260"/>
              <a:chOff x="2667000" y="2377440"/>
              <a:chExt cx="228600" cy="556260"/>
            </a:xfrm>
            <a:grpFill/>
          </xdr:grpSpPr>
          <xdr:grpSp>
            <xdr:nvGrpSpPr>
              <xdr:cNvPr id="121" name="Group 120">
                <a:extLst>
                  <a:ext uri="{FF2B5EF4-FFF2-40B4-BE49-F238E27FC236}">
                    <a16:creationId xmlns:a16="http://schemas.microsoft.com/office/drawing/2014/main" id="{B3AA45E4-3C6C-376D-BFC3-6DDC48EC911F}"/>
                  </a:ext>
                </a:extLst>
              </xdr:cNvPr>
              <xdr:cNvGrpSpPr/>
            </xdr:nvGrpSpPr>
            <xdr:grpSpPr>
              <a:xfrm>
                <a:off x="2667000" y="2598420"/>
                <a:ext cx="228600" cy="335280"/>
                <a:chOff x="2667000" y="2598420"/>
                <a:chExt cx="228600" cy="335280"/>
              </a:xfrm>
              <a:grpFill/>
            </xdr:grpSpPr>
            <xdr:sp macro="" textlink="">
              <xdr:nvSpPr>
                <xdr:cNvPr id="123" name="Rectangle: Rounded Corners 122">
                  <a:extLst>
                    <a:ext uri="{FF2B5EF4-FFF2-40B4-BE49-F238E27FC236}">
                      <a16:creationId xmlns:a16="http://schemas.microsoft.com/office/drawing/2014/main" id="{498A1193-C95D-B1C3-EEB3-4F2418D26654}"/>
                    </a:ext>
                  </a:extLst>
                </xdr:cNvPr>
                <xdr:cNvSpPr/>
              </xdr:nvSpPr>
              <xdr:spPr>
                <a:xfrm>
                  <a:off x="2667000" y="2598420"/>
                  <a:ext cx="228600" cy="10668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24" name="Rectangle: Rounded Corners 123">
                  <a:extLst>
                    <a:ext uri="{FF2B5EF4-FFF2-40B4-BE49-F238E27FC236}">
                      <a16:creationId xmlns:a16="http://schemas.microsoft.com/office/drawing/2014/main" id="{4155A0AB-39DC-EF50-2899-855A080E9DFD}"/>
                    </a:ext>
                  </a:extLst>
                </xdr:cNvPr>
                <xdr:cNvSpPr/>
              </xdr:nvSpPr>
              <xdr:spPr>
                <a:xfrm>
                  <a:off x="2667000" y="2827020"/>
                  <a:ext cx="228600" cy="10668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22" name="Rectangle: Rounded Corners 121">
                <a:extLst>
                  <a:ext uri="{FF2B5EF4-FFF2-40B4-BE49-F238E27FC236}">
                    <a16:creationId xmlns:a16="http://schemas.microsoft.com/office/drawing/2014/main" id="{3EB8F936-06FD-6D82-7238-F7318F045870}"/>
                  </a:ext>
                </a:extLst>
              </xdr:cNvPr>
              <xdr:cNvSpPr/>
            </xdr:nvSpPr>
            <xdr:spPr>
              <a:xfrm>
                <a:off x="2667000" y="2377440"/>
                <a:ext cx="228600" cy="106680"/>
              </a:xfrm>
              <a:prstGeom prst="roundRect">
                <a:avLst/>
              </a:prstGeom>
              <a:grpFill/>
              <a:ln>
                <a:solidFill>
                  <a:schemeClr val="bg1">
                    <a:lumMod val="85000"/>
                  </a:schemeClr>
                </a:solidFill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grpSp>
          <xdr:nvGrpSpPr>
            <xdr:cNvPr id="114" name="Group 113">
              <a:extLst>
                <a:ext uri="{FF2B5EF4-FFF2-40B4-BE49-F238E27FC236}">
                  <a16:creationId xmlns:a16="http://schemas.microsoft.com/office/drawing/2014/main" id="{12C519E7-4958-3AF7-DBBF-CC2D6D3E4D4A}"/>
                </a:ext>
              </a:extLst>
            </xdr:cNvPr>
            <xdr:cNvGrpSpPr/>
          </xdr:nvGrpSpPr>
          <xdr:grpSpPr>
            <a:xfrm>
              <a:off x="2583180" y="2407920"/>
              <a:ext cx="373380" cy="487680"/>
              <a:chOff x="2583180" y="2407920"/>
              <a:chExt cx="373380" cy="487680"/>
            </a:xfrm>
            <a:grpFill/>
          </xdr:grpSpPr>
          <xdr:grpSp>
            <xdr:nvGrpSpPr>
              <xdr:cNvPr id="115" name="Group 114">
                <a:extLst>
                  <a:ext uri="{FF2B5EF4-FFF2-40B4-BE49-F238E27FC236}">
                    <a16:creationId xmlns:a16="http://schemas.microsoft.com/office/drawing/2014/main" id="{5773A50A-E91B-8939-8CEB-055634367DA4}"/>
                  </a:ext>
                </a:extLst>
              </xdr:cNvPr>
              <xdr:cNvGrpSpPr/>
            </xdr:nvGrpSpPr>
            <xdr:grpSpPr>
              <a:xfrm>
                <a:off x="2583180" y="2407920"/>
                <a:ext cx="83820" cy="487680"/>
                <a:chOff x="2575560" y="2400300"/>
                <a:chExt cx="83820" cy="487680"/>
              </a:xfrm>
              <a:grpFill/>
            </xdr:grpSpPr>
            <xdr:sp macro="" textlink="">
              <xdr:nvSpPr>
                <xdr:cNvPr id="119" name="Rectangle: Rounded Corners 118">
                  <a:extLst>
                    <a:ext uri="{FF2B5EF4-FFF2-40B4-BE49-F238E27FC236}">
                      <a16:creationId xmlns:a16="http://schemas.microsoft.com/office/drawing/2014/main" id="{BEDF96B7-9A79-00D4-EB3E-ADB672D44D5B}"/>
                    </a:ext>
                  </a:extLst>
                </xdr:cNvPr>
                <xdr:cNvSpPr/>
              </xdr:nvSpPr>
              <xdr:spPr>
                <a:xfrm rot="16200000">
                  <a:off x="2491740" y="248412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20" name="Rectangle: Rounded Corners 119">
                  <a:extLst>
                    <a:ext uri="{FF2B5EF4-FFF2-40B4-BE49-F238E27FC236}">
                      <a16:creationId xmlns:a16="http://schemas.microsoft.com/office/drawing/2014/main" id="{2386651C-56EC-931D-5988-4B1F764733F4}"/>
                    </a:ext>
                  </a:extLst>
                </xdr:cNvPr>
                <xdr:cNvSpPr/>
              </xdr:nvSpPr>
              <xdr:spPr>
                <a:xfrm rot="16200000">
                  <a:off x="2491740" y="272034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grpSp>
            <xdr:nvGrpSpPr>
              <xdr:cNvPr id="116" name="Group 115">
                <a:extLst>
                  <a:ext uri="{FF2B5EF4-FFF2-40B4-BE49-F238E27FC236}">
                    <a16:creationId xmlns:a16="http://schemas.microsoft.com/office/drawing/2014/main" id="{350C12DB-E922-9AB3-13AE-0E798214EFD8}"/>
                  </a:ext>
                </a:extLst>
              </xdr:cNvPr>
              <xdr:cNvGrpSpPr/>
            </xdr:nvGrpSpPr>
            <xdr:grpSpPr>
              <a:xfrm>
                <a:off x="2872740" y="2407920"/>
                <a:ext cx="83820" cy="487680"/>
                <a:chOff x="2575560" y="2400300"/>
                <a:chExt cx="83820" cy="487680"/>
              </a:xfrm>
              <a:grpFill/>
            </xdr:grpSpPr>
            <xdr:sp macro="" textlink="">
              <xdr:nvSpPr>
                <xdr:cNvPr id="117" name="Rectangle: Rounded Corners 116">
                  <a:extLst>
                    <a:ext uri="{FF2B5EF4-FFF2-40B4-BE49-F238E27FC236}">
                      <a16:creationId xmlns:a16="http://schemas.microsoft.com/office/drawing/2014/main" id="{682612E1-1577-C5AB-DBFD-32E402E78B77}"/>
                    </a:ext>
                  </a:extLst>
                </xdr:cNvPr>
                <xdr:cNvSpPr/>
              </xdr:nvSpPr>
              <xdr:spPr>
                <a:xfrm rot="16200000">
                  <a:off x="2491740" y="248412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18" name="Rectangle: Rounded Corners 117">
                  <a:extLst>
                    <a:ext uri="{FF2B5EF4-FFF2-40B4-BE49-F238E27FC236}">
                      <a16:creationId xmlns:a16="http://schemas.microsoft.com/office/drawing/2014/main" id="{C67BA438-4D4E-BE51-D87F-10F377F22F94}"/>
                    </a:ext>
                  </a:extLst>
                </xdr:cNvPr>
                <xdr:cNvSpPr/>
              </xdr:nvSpPr>
              <xdr:spPr>
                <a:xfrm rot="16200000">
                  <a:off x="2491740" y="272034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</xdr:grpSp>
      </xdr:grpSp>
      <xdr:grpSp>
        <xdr:nvGrpSpPr>
          <xdr:cNvPr id="100" name="Group 99">
            <a:extLst>
              <a:ext uri="{FF2B5EF4-FFF2-40B4-BE49-F238E27FC236}">
                <a16:creationId xmlns:a16="http://schemas.microsoft.com/office/drawing/2014/main" id="{E8C29E7C-C5B3-EF77-D235-EA8F7E3C93F8}"/>
              </a:ext>
            </a:extLst>
          </xdr:cNvPr>
          <xdr:cNvGrpSpPr/>
        </xdr:nvGrpSpPr>
        <xdr:grpSpPr>
          <a:xfrm>
            <a:off x="2720340" y="2400300"/>
            <a:ext cx="373380" cy="556260"/>
            <a:chOff x="2583180" y="2377440"/>
            <a:chExt cx="373380" cy="556260"/>
          </a:xfrm>
          <a:grpFill/>
        </xdr:grpSpPr>
        <xdr:grpSp>
          <xdr:nvGrpSpPr>
            <xdr:cNvPr id="101" name="Group 100">
              <a:extLst>
                <a:ext uri="{FF2B5EF4-FFF2-40B4-BE49-F238E27FC236}">
                  <a16:creationId xmlns:a16="http://schemas.microsoft.com/office/drawing/2014/main" id="{2E832299-0251-505C-8276-0E3F008D890F}"/>
                </a:ext>
              </a:extLst>
            </xdr:cNvPr>
            <xdr:cNvGrpSpPr/>
          </xdr:nvGrpSpPr>
          <xdr:grpSpPr>
            <a:xfrm>
              <a:off x="2659380" y="2377440"/>
              <a:ext cx="228600" cy="556260"/>
              <a:chOff x="2667000" y="2377440"/>
              <a:chExt cx="228600" cy="556260"/>
            </a:xfrm>
            <a:grpFill/>
          </xdr:grpSpPr>
          <xdr:grpSp>
            <xdr:nvGrpSpPr>
              <xdr:cNvPr id="109" name="Group 108">
                <a:extLst>
                  <a:ext uri="{FF2B5EF4-FFF2-40B4-BE49-F238E27FC236}">
                    <a16:creationId xmlns:a16="http://schemas.microsoft.com/office/drawing/2014/main" id="{0F20D6EC-9010-0CD2-2971-4431A64302C2}"/>
                  </a:ext>
                </a:extLst>
              </xdr:cNvPr>
              <xdr:cNvGrpSpPr/>
            </xdr:nvGrpSpPr>
            <xdr:grpSpPr>
              <a:xfrm>
                <a:off x="2667000" y="2598420"/>
                <a:ext cx="228600" cy="335280"/>
                <a:chOff x="2667000" y="2598420"/>
                <a:chExt cx="228600" cy="335280"/>
              </a:xfrm>
              <a:grpFill/>
            </xdr:grpSpPr>
            <xdr:sp macro="" textlink="">
              <xdr:nvSpPr>
                <xdr:cNvPr id="111" name="Rectangle: Rounded Corners 110">
                  <a:extLst>
                    <a:ext uri="{FF2B5EF4-FFF2-40B4-BE49-F238E27FC236}">
                      <a16:creationId xmlns:a16="http://schemas.microsoft.com/office/drawing/2014/main" id="{0CAD3BA2-0410-A980-D67B-51B9DC7C91C9}"/>
                    </a:ext>
                  </a:extLst>
                </xdr:cNvPr>
                <xdr:cNvSpPr/>
              </xdr:nvSpPr>
              <xdr:spPr>
                <a:xfrm>
                  <a:off x="2667000" y="2598420"/>
                  <a:ext cx="228600" cy="10668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12" name="Rectangle: Rounded Corners 111">
                  <a:extLst>
                    <a:ext uri="{FF2B5EF4-FFF2-40B4-BE49-F238E27FC236}">
                      <a16:creationId xmlns:a16="http://schemas.microsoft.com/office/drawing/2014/main" id="{55021E2F-51CD-A1A4-D920-69438A23E9B0}"/>
                    </a:ext>
                  </a:extLst>
                </xdr:cNvPr>
                <xdr:cNvSpPr/>
              </xdr:nvSpPr>
              <xdr:spPr>
                <a:xfrm>
                  <a:off x="2667000" y="2827020"/>
                  <a:ext cx="228600" cy="10668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10" name="Rectangle: Rounded Corners 109">
                <a:extLst>
                  <a:ext uri="{FF2B5EF4-FFF2-40B4-BE49-F238E27FC236}">
                    <a16:creationId xmlns:a16="http://schemas.microsoft.com/office/drawing/2014/main" id="{822487F1-6866-59E8-16EC-100F7402E189}"/>
                  </a:ext>
                </a:extLst>
              </xdr:cNvPr>
              <xdr:cNvSpPr/>
            </xdr:nvSpPr>
            <xdr:spPr>
              <a:xfrm>
                <a:off x="2667000" y="2377440"/>
                <a:ext cx="228600" cy="106680"/>
              </a:xfrm>
              <a:prstGeom prst="roundRect">
                <a:avLst/>
              </a:prstGeom>
              <a:grpFill/>
              <a:ln>
                <a:solidFill>
                  <a:schemeClr val="bg1">
                    <a:lumMod val="85000"/>
                  </a:schemeClr>
                </a:solidFill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grpSp>
          <xdr:nvGrpSpPr>
            <xdr:cNvPr id="102" name="Group 101">
              <a:extLst>
                <a:ext uri="{FF2B5EF4-FFF2-40B4-BE49-F238E27FC236}">
                  <a16:creationId xmlns:a16="http://schemas.microsoft.com/office/drawing/2014/main" id="{13300847-9D26-557C-59EF-B73FE16ADBFA}"/>
                </a:ext>
              </a:extLst>
            </xdr:cNvPr>
            <xdr:cNvGrpSpPr/>
          </xdr:nvGrpSpPr>
          <xdr:grpSpPr>
            <a:xfrm>
              <a:off x="2583180" y="2407920"/>
              <a:ext cx="373380" cy="487680"/>
              <a:chOff x="2583180" y="2407920"/>
              <a:chExt cx="373380" cy="487680"/>
            </a:xfrm>
            <a:grpFill/>
          </xdr:grpSpPr>
          <xdr:grpSp>
            <xdr:nvGrpSpPr>
              <xdr:cNvPr id="103" name="Group 102">
                <a:extLst>
                  <a:ext uri="{FF2B5EF4-FFF2-40B4-BE49-F238E27FC236}">
                    <a16:creationId xmlns:a16="http://schemas.microsoft.com/office/drawing/2014/main" id="{3987FF68-4D03-7313-B1BF-41434FC40083}"/>
                  </a:ext>
                </a:extLst>
              </xdr:cNvPr>
              <xdr:cNvGrpSpPr/>
            </xdr:nvGrpSpPr>
            <xdr:grpSpPr>
              <a:xfrm>
                <a:off x="2583180" y="2407920"/>
                <a:ext cx="83820" cy="487680"/>
                <a:chOff x="2575560" y="2400300"/>
                <a:chExt cx="83820" cy="487680"/>
              </a:xfrm>
              <a:grpFill/>
            </xdr:grpSpPr>
            <xdr:sp macro="" textlink="">
              <xdr:nvSpPr>
                <xdr:cNvPr id="107" name="Rectangle: Rounded Corners 106">
                  <a:extLst>
                    <a:ext uri="{FF2B5EF4-FFF2-40B4-BE49-F238E27FC236}">
                      <a16:creationId xmlns:a16="http://schemas.microsoft.com/office/drawing/2014/main" id="{B7B7DAE3-E98B-B23C-5DD0-8A7A45D0AD24}"/>
                    </a:ext>
                  </a:extLst>
                </xdr:cNvPr>
                <xdr:cNvSpPr/>
              </xdr:nvSpPr>
              <xdr:spPr>
                <a:xfrm rot="16200000">
                  <a:off x="2491740" y="248412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08" name="Rectangle: Rounded Corners 107">
                  <a:extLst>
                    <a:ext uri="{FF2B5EF4-FFF2-40B4-BE49-F238E27FC236}">
                      <a16:creationId xmlns:a16="http://schemas.microsoft.com/office/drawing/2014/main" id="{77E6A51C-E19B-5617-54EA-C146CB147878}"/>
                    </a:ext>
                  </a:extLst>
                </xdr:cNvPr>
                <xdr:cNvSpPr/>
              </xdr:nvSpPr>
              <xdr:spPr>
                <a:xfrm rot="16200000">
                  <a:off x="2491740" y="272034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grpSp>
            <xdr:nvGrpSpPr>
              <xdr:cNvPr id="104" name="Group 103">
                <a:extLst>
                  <a:ext uri="{FF2B5EF4-FFF2-40B4-BE49-F238E27FC236}">
                    <a16:creationId xmlns:a16="http://schemas.microsoft.com/office/drawing/2014/main" id="{B0704ECA-F56E-5EB8-8615-B9856DE846D3}"/>
                  </a:ext>
                </a:extLst>
              </xdr:cNvPr>
              <xdr:cNvGrpSpPr/>
            </xdr:nvGrpSpPr>
            <xdr:grpSpPr>
              <a:xfrm>
                <a:off x="2872740" y="2407920"/>
                <a:ext cx="83820" cy="487680"/>
                <a:chOff x="2575560" y="2400300"/>
                <a:chExt cx="83820" cy="487680"/>
              </a:xfrm>
              <a:grpFill/>
            </xdr:grpSpPr>
            <xdr:sp macro="" textlink="">
              <xdr:nvSpPr>
                <xdr:cNvPr id="105" name="Rectangle: Rounded Corners 104">
                  <a:extLst>
                    <a:ext uri="{FF2B5EF4-FFF2-40B4-BE49-F238E27FC236}">
                      <a16:creationId xmlns:a16="http://schemas.microsoft.com/office/drawing/2014/main" id="{0940D832-2EB7-0D61-55DE-3D30AB9C35A0}"/>
                    </a:ext>
                  </a:extLst>
                </xdr:cNvPr>
                <xdr:cNvSpPr/>
              </xdr:nvSpPr>
              <xdr:spPr>
                <a:xfrm rot="16200000">
                  <a:off x="2491740" y="248412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06" name="Rectangle: Rounded Corners 105">
                  <a:extLst>
                    <a:ext uri="{FF2B5EF4-FFF2-40B4-BE49-F238E27FC236}">
                      <a16:creationId xmlns:a16="http://schemas.microsoft.com/office/drawing/2014/main" id="{42708AF0-4453-0A2F-360F-EC3126BB2BD2}"/>
                    </a:ext>
                  </a:extLst>
                </xdr:cNvPr>
                <xdr:cNvSpPr/>
              </xdr:nvSpPr>
              <xdr:spPr>
                <a:xfrm rot="16200000">
                  <a:off x="2491740" y="272034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</xdr:grpSp>
      </xdr:grpSp>
    </xdr:grpSp>
    <xdr:clientData/>
  </xdr:twoCellAnchor>
  <xdr:twoCellAnchor>
    <xdr:from>
      <xdr:col>2</xdr:col>
      <xdr:colOff>403860</xdr:colOff>
      <xdr:row>20</xdr:row>
      <xdr:rowOff>91440</xdr:rowOff>
    </xdr:from>
    <xdr:to>
      <xdr:col>3</xdr:col>
      <xdr:colOff>312420</xdr:colOff>
      <xdr:row>23</xdr:row>
      <xdr:rowOff>129540</xdr:rowOff>
    </xdr:to>
    <xdr:grpSp>
      <xdr:nvGrpSpPr>
        <xdr:cNvPr id="125" name="Group 124">
          <a:extLst>
            <a:ext uri="{FF2B5EF4-FFF2-40B4-BE49-F238E27FC236}">
              <a16:creationId xmlns:a16="http://schemas.microsoft.com/office/drawing/2014/main" id="{52D4345A-8FBA-487D-9B9A-CFE9A1DC6B60}"/>
            </a:ext>
          </a:extLst>
        </xdr:cNvPr>
        <xdr:cNvGrpSpPr/>
      </xdr:nvGrpSpPr>
      <xdr:grpSpPr>
        <a:xfrm>
          <a:off x="1485900" y="3810000"/>
          <a:ext cx="777240" cy="594360"/>
          <a:chOff x="2316480" y="2392680"/>
          <a:chExt cx="777240" cy="563880"/>
        </a:xfrm>
        <a:noFill/>
      </xdr:grpSpPr>
      <xdr:grpSp>
        <xdr:nvGrpSpPr>
          <xdr:cNvPr id="126" name="Group 125">
            <a:extLst>
              <a:ext uri="{FF2B5EF4-FFF2-40B4-BE49-F238E27FC236}">
                <a16:creationId xmlns:a16="http://schemas.microsoft.com/office/drawing/2014/main" id="{29761686-6433-F255-94E9-4131DF4D1616}"/>
              </a:ext>
            </a:extLst>
          </xdr:cNvPr>
          <xdr:cNvGrpSpPr/>
        </xdr:nvGrpSpPr>
        <xdr:grpSpPr>
          <a:xfrm>
            <a:off x="2316480" y="2392680"/>
            <a:ext cx="373380" cy="556260"/>
            <a:chOff x="2583180" y="2377440"/>
            <a:chExt cx="373380" cy="556260"/>
          </a:xfrm>
          <a:grpFill/>
        </xdr:grpSpPr>
        <xdr:grpSp>
          <xdr:nvGrpSpPr>
            <xdr:cNvPr id="140" name="Group 139">
              <a:extLst>
                <a:ext uri="{FF2B5EF4-FFF2-40B4-BE49-F238E27FC236}">
                  <a16:creationId xmlns:a16="http://schemas.microsoft.com/office/drawing/2014/main" id="{2F0B9B3E-19F8-AB30-77B7-6A18C400DD3D}"/>
                </a:ext>
              </a:extLst>
            </xdr:cNvPr>
            <xdr:cNvGrpSpPr/>
          </xdr:nvGrpSpPr>
          <xdr:grpSpPr>
            <a:xfrm>
              <a:off x="2659380" y="2377440"/>
              <a:ext cx="228600" cy="556260"/>
              <a:chOff x="2667000" y="2377440"/>
              <a:chExt cx="228600" cy="556260"/>
            </a:xfrm>
            <a:grpFill/>
          </xdr:grpSpPr>
          <xdr:grpSp>
            <xdr:nvGrpSpPr>
              <xdr:cNvPr id="148" name="Group 147">
                <a:extLst>
                  <a:ext uri="{FF2B5EF4-FFF2-40B4-BE49-F238E27FC236}">
                    <a16:creationId xmlns:a16="http://schemas.microsoft.com/office/drawing/2014/main" id="{263743A1-7D20-F713-1792-59E707B5134F}"/>
                  </a:ext>
                </a:extLst>
              </xdr:cNvPr>
              <xdr:cNvGrpSpPr/>
            </xdr:nvGrpSpPr>
            <xdr:grpSpPr>
              <a:xfrm>
                <a:off x="2667000" y="2598420"/>
                <a:ext cx="228600" cy="335280"/>
                <a:chOff x="2667000" y="2598420"/>
                <a:chExt cx="228600" cy="335280"/>
              </a:xfrm>
              <a:grpFill/>
            </xdr:grpSpPr>
            <xdr:sp macro="" textlink="">
              <xdr:nvSpPr>
                <xdr:cNvPr id="150" name="Rectangle: Rounded Corners 149">
                  <a:extLst>
                    <a:ext uri="{FF2B5EF4-FFF2-40B4-BE49-F238E27FC236}">
                      <a16:creationId xmlns:a16="http://schemas.microsoft.com/office/drawing/2014/main" id="{C640DB31-5056-7422-ACF7-BA5F403D6A7D}"/>
                    </a:ext>
                  </a:extLst>
                </xdr:cNvPr>
                <xdr:cNvSpPr/>
              </xdr:nvSpPr>
              <xdr:spPr>
                <a:xfrm>
                  <a:off x="2667000" y="2598420"/>
                  <a:ext cx="228600" cy="10668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51" name="Rectangle: Rounded Corners 150">
                  <a:extLst>
                    <a:ext uri="{FF2B5EF4-FFF2-40B4-BE49-F238E27FC236}">
                      <a16:creationId xmlns:a16="http://schemas.microsoft.com/office/drawing/2014/main" id="{3D137066-5949-E30E-B3CB-71DA857C0982}"/>
                    </a:ext>
                  </a:extLst>
                </xdr:cNvPr>
                <xdr:cNvSpPr/>
              </xdr:nvSpPr>
              <xdr:spPr>
                <a:xfrm>
                  <a:off x="2667000" y="2827020"/>
                  <a:ext cx="228600" cy="10668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49" name="Rectangle: Rounded Corners 148">
                <a:extLst>
                  <a:ext uri="{FF2B5EF4-FFF2-40B4-BE49-F238E27FC236}">
                    <a16:creationId xmlns:a16="http://schemas.microsoft.com/office/drawing/2014/main" id="{1424F870-535F-34D7-D33D-48AE1EA00FC5}"/>
                  </a:ext>
                </a:extLst>
              </xdr:cNvPr>
              <xdr:cNvSpPr/>
            </xdr:nvSpPr>
            <xdr:spPr>
              <a:xfrm>
                <a:off x="2667000" y="2377440"/>
                <a:ext cx="228600" cy="106680"/>
              </a:xfrm>
              <a:prstGeom prst="roundRect">
                <a:avLst/>
              </a:prstGeom>
              <a:grpFill/>
              <a:ln>
                <a:solidFill>
                  <a:schemeClr val="bg1">
                    <a:lumMod val="85000"/>
                  </a:schemeClr>
                </a:solidFill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grpSp>
          <xdr:nvGrpSpPr>
            <xdr:cNvPr id="141" name="Group 140">
              <a:extLst>
                <a:ext uri="{FF2B5EF4-FFF2-40B4-BE49-F238E27FC236}">
                  <a16:creationId xmlns:a16="http://schemas.microsoft.com/office/drawing/2014/main" id="{9E5727FE-68D3-CDF7-7F55-FB40505C73A5}"/>
                </a:ext>
              </a:extLst>
            </xdr:cNvPr>
            <xdr:cNvGrpSpPr/>
          </xdr:nvGrpSpPr>
          <xdr:grpSpPr>
            <a:xfrm>
              <a:off x="2583180" y="2407920"/>
              <a:ext cx="373380" cy="487680"/>
              <a:chOff x="2583180" y="2407920"/>
              <a:chExt cx="373380" cy="487680"/>
            </a:xfrm>
            <a:grpFill/>
          </xdr:grpSpPr>
          <xdr:grpSp>
            <xdr:nvGrpSpPr>
              <xdr:cNvPr id="142" name="Group 141">
                <a:extLst>
                  <a:ext uri="{FF2B5EF4-FFF2-40B4-BE49-F238E27FC236}">
                    <a16:creationId xmlns:a16="http://schemas.microsoft.com/office/drawing/2014/main" id="{378B127A-F325-D970-C9E5-B7E4D2056C09}"/>
                  </a:ext>
                </a:extLst>
              </xdr:cNvPr>
              <xdr:cNvGrpSpPr/>
            </xdr:nvGrpSpPr>
            <xdr:grpSpPr>
              <a:xfrm>
                <a:off x="2583180" y="2407920"/>
                <a:ext cx="83820" cy="487680"/>
                <a:chOff x="2575560" y="2400300"/>
                <a:chExt cx="83820" cy="487680"/>
              </a:xfrm>
              <a:grpFill/>
            </xdr:grpSpPr>
            <xdr:sp macro="" textlink="">
              <xdr:nvSpPr>
                <xdr:cNvPr id="146" name="Rectangle: Rounded Corners 145">
                  <a:extLst>
                    <a:ext uri="{FF2B5EF4-FFF2-40B4-BE49-F238E27FC236}">
                      <a16:creationId xmlns:a16="http://schemas.microsoft.com/office/drawing/2014/main" id="{D04498CE-6493-075C-4C88-B19A112BC832}"/>
                    </a:ext>
                  </a:extLst>
                </xdr:cNvPr>
                <xdr:cNvSpPr/>
              </xdr:nvSpPr>
              <xdr:spPr>
                <a:xfrm rot="16200000">
                  <a:off x="2491740" y="248412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47" name="Rectangle: Rounded Corners 146">
                  <a:extLst>
                    <a:ext uri="{FF2B5EF4-FFF2-40B4-BE49-F238E27FC236}">
                      <a16:creationId xmlns:a16="http://schemas.microsoft.com/office/drawing/2014/main" id="{55E78C7B-4481-4969-AA85-901F323F2A69}"/>
                    </a:ext>
                  </a:extLst>
                </xdr:cNvPr>
                <xdr:cNvSpPr/>
              </xdr:nvSpPr>
              <xdr:spPr>
                <a:xfrm rot="16200000">
                  <a:off x="2491740" y="272034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grpSp>
            <xdr:nvGrpSpPr>
              <xdr:cNvPr id="143" name="Group 142">
                <a:extLst>
                  <a:ext uri="{FF2B5EF4-FFF2-40B4-BE49-F238E27FC236}">
                    <a16:creationId xmlns:a16="http://schemas.microsoft.com/office/drawing/2014/main" id="{6C7AAAA6-DA4F-91C7-0335-532345E22F54}"/>
                  </a:ext>
                </a:extLst>
              </xdr:cNvPr>
              <xdr:cNvGrpSpPr/>
            </xdr:nvGrpSpPr>
            <xdr:grpSpPr>
              <a:xfrm>
                <a:off x="2872740" y="2407920"/>
                <a:ext cx="83820" cy="487680"/>
                <a:chOff x="2575560" y="2400300"/>
                <a:chExt cx="83820" cy="487680"/>
              </a:xfrm>
              <a:grpFill/>
            </xdr:grpSpPr>
            <xdr:sp macro="" textlink="">
              <xdr:nvSpPr>
                <xdr:cNvPr id="144" name="Rectangle: Rounded Corners 143">
                  <a:extLst>
                    <a:ext uri="{FF2B5EF4-FFF2-40B4-BE49-F238E27FC236}">
                      <a16:creationId xmlns:a16="http://schemas.microsoft.com/office/drawing/2014/main" id="{D9C0BA76-D84A-525C-6086-DB512532D62C}"/>
                    </a:ext>
                  </a:extLst>
                </xdr:cNvPr>
                <xdr:cNvSpPr/>
              </xdr:nvSpPr>
              <xdr:spPr>
                <a:xfrm rot="16200000">
                  <a:off x="2491740" y="248412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45" name="Rectangle: Rounded Corners 144">
                  <a:extLst>
                    <a:ext uri="{FF2B5EF4-FFF2-40B4-BE49-F238E27FC236}">
                      <a16:creationId xmlns:a16="http://schemas.microsoft.com/office/drawing/2014/main" id="{B5F33A35-6A03-A082-E9EF-6C0B9EF9F1A9}"/>
                    </a:ext>
                  </a:extLst>
                </xdr:cNvPr>
                <xdr:cNvSpPr/>
              </xdr:nvSpPr>
              <xdr:spPr>
                <a:xfrm rot="16200000">
                  <a:off x="2491740" y="272034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</xdr:grpSp>
      </xdr:grpSp>
      <xdr:grpSp>
        <xdr:nvGrpSpPr>
          <xdr:cNvPr id="127" name="Group 126">
            <a:extLst>
              <a:ext uri="{FF2B5EF4-FFF2-40B4-BE49-F238E27FC236}">
                <a16:creationId xmlns:a16="http://schemas.microsoft.com/office/drawing/2014/main" id="{5B53B031-6E23-35F5-5770-2FA772BA23B8}"/>
              </a:ext>
            </a:extLst>
          </xdr:cNvPr>
          <xdr:cNvGrpSpPr/>
        </xdr:nvGrpSpPr>
        <xdr:grpSpPr>
          <a:xfrm>
            <a:off x="2720340" y="2400300"/>
            <a:ext cx="373380" cy="556260"/>
            <a:chOff x="2583180" y="2377440"/>
            <a:chExt cx="373380" cy="556260"/>
          </a:xfrm>
          <a:grpFill/>
        </xdr:grpSpPr>
        <xdr:grpSp>
          <xdr:nvGrpSpPr>
            <xdr:cNvPr id="128" name="Group 127">
              <a:extLst>
                <a:ext uri="{FF2B5EF4-FFF2-40B4-BE49-F238E27FC236}">
                  <a16:creationId xmlns:a16="http://schemas.microsoft.com/office/drawing/2014/main" id="{C9E54941-6531-8FA5-8C49-3793283B3155}"/>
                </a:ext>
              </a:extLst>
            </xdr:cNvPr>
            <xdr:cNvGrpSpPr/>
          </xdr:nvGrpSpPr>
          <xdr:grpSpPr>
            <a:xfrm>
              <a:off x="2659380" y="2377440"/>
              <a:ext cx="228600" cy="556260"/>
              <a:chOff x="2667000" y="2377440"/>
              <a:chExt cx="228600" cy="556260"/>
            </a:xfrm>
            <a:grpFill/>
          </xdr:grpSpPr>
          <xdr:grpSp>
            <xdr:nvGrpSpPr>
              <xdr:cNvPr id="136" name="Group 135">
                <a:extLst>
                  <a:ext uri="{FF2B5EF4-FFF2-40B4-BE49-F238E27FC236}">
                    <a16:creationId xmlns:a16="http://schemas.microsoft.com/office/drawing/2014/main" id="{6675F28E-9373-4DFD-A4F4-9DA458D70434}"/>
                  </a:ext>
                </a:extLst>
              </xdr:cNvPr>
              <xdr:cNvGrpSpPr/>
            </xdr:nvGrpSpPr>
            <xdr:grpSpPr>
              <a:xfrm>
                <a:off x="2667000" y="2598420"/>
                <a:ext cx="228600" cy="335280"/>
                <a:chOff x="2667000" y="2598420"/>
                <a:chExt cx="228600" cy="335280"/>
              </a:xfrm>
              <a:grpFill/>
            </xdr:grpSpPr>
            <xdr:sp macro="" textlink="">
              <xdr:nvSpPr>
                <xdr:cNvPr id="138" name="Rectangle: Rounded Corners 137">
                  <a:extLst>
                    <a:ext uri="{FF2B5EF4-FFF2-40B4-BE49-F238E27FC236}">
                      <a16:creationId xmlns:a16="http://schemas.microsoft.com/office/drawing/2014/main" id="{CD3E977E-1BA2-0CD8-5D31-260FB6557AEA}"/>
                    </a:ext>
                  </a:extLst>
                </xdr:cNvPr>
                <xdr:cNvSpPr/>
              </xdr:nvSpPr>
              <xdr:spPr>
                <a:xfrm>
                  <a:off x="2667000" y="2598420"/>
                  <a:ext cx="228600" cy="10668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9" name="Rectangle: Rounded Corners 138">
                  <a:extLst>
                    <a:ext uri="{FF2B5EF4-FFF2-40B4-BE49-F238E27FC236}">
                      <a16:creationId xmlns:a16="http://schemas.microsoft.com/office/drawing/2014/main" id="{268A4FEF-2701-7464-ACD7-4625EAED2C07}"/>
                    </a:ext>
                  </a:extLst>
                </xdr:cNvPr>
                <xdr:cNvSpPr/>
              </xdr:nvSpPr>
              <xdr:spPr>
                <a:xfrm>
                  <a:off x="2667000" y="2827020"/>
                  <a:ext cx="228600" cy="10668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37" name="Rectangle: Rounded Corners 136">
                <a:extLst>
                  <a:ext uri="{FF2B5EF4-FFF2-40B4-BE49-F238E27FC236}">
                    <a16:creationId xmlns:a16="http://schemas.microsoft.com/office/drawing/2014/main" id="{894E7958-B22A-5CB2-8457-65750219ABDA}"/>
                  </a:ext>
                </a:extLst>
              </xdr:cNvPr>
              <xdr:cNvSpPr/>
            </xdr:nvSpPr>
            <xdr:spPr>
              <a:xfrm>
                <a:off x="2667000" y="2377440"/>
                <a:ext cx="228600" cy="106680"/>
              </a:xfrm>
              <a:prstGeom prst="roundRect">
                <a:avLst/>
              </a:prstGeom>
              <a:grpFill/>
              <a:ln>
                <a:solidFill>
                  <a:schemeClr val="bg1">
                    <a:lumMod val="85000"/>
                  </a:schemeClr>
                </a:solidFill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grpSp>
          <xdr:nvGrpSpPr>
            <xdr:cNvPr id="129" name="Group 128">
              <a:extLst>
                <a:ext uri="{FF2B5EF4-FFF2-40B4-BE49-F238E27FC236}">
                  <a16:creationId xmlns:a16="http://schemas.microsoft.com/office/drawing/2014/main" id="{65AAEC9D-0F58-FFC4-793A-88AF366CAED2}"/>
                </a:ext>
              </a:extLst>
            </xdr:cNvPr>
            <xdr:cNvGrpSpPr/>
          </xdr:nvGrpSpPr>
          <xdr:grpSpPr>
            <a:xfrm>
              <a:off x="2583180" y="2407920"/>
              <a:ext cx="373380" cy="487680"/>
              <a:chOff x="2583180" y="2407920"/>
              <a:chExt cx="373380" cy="487680"/>
            </a:xfrm>
            <a:grpFill/>
          </xdr:grpSpPr>
          <xdr:grpSp>
            <xdr:nvGrpSpPr>
              <xdr:cNvPr id="130" name="Group 129">
                <a:extLst>
                  <a:ext uri="{FF2B5EF4-FFF2-40B4-BE49-F238E27FC236}">
                    <a16:creationId xmlns:a16="http://schemas.microsoft.com/office/drawing/2014/main" id="{C6E8508D-BFF1-2B2C-1D25-2884FEA2C8F0}"/>
                  </a:ext>
                </a:extLst>
              </xdr:cNvPr>
              <xdr:cNvGrpSpPr/>
            </xdr:nvGrpSpPr>
            <xdr:grpSpPr>
              <a:xfrm>
                <a:off x="2583180" y="2407920"/>
                <a:ext cx="83820" cy="487680"/>
                <a:chOff x="2575560" y="2400300"/>
                <a:chExt cx="83820" cy="487680"/>
              </a:xfrm>
              <a:grpFill/>
            </xdr:grpSpPr>
            <xdr:sp macro="" textlink="">
              <xdr:nvSpPr>
                <xdr:cNvPr id="134" name="Rectangle: Rounded Corners 133">
                  <a:extLst>
                    <a:ext uri="{FF2B5EF4-FFF2-40B4-BE49-F238E27FC236}">
                      <a16:creationId xmlns:a16="http://schemas.microsoft.com/office/drawing/2014/main" id="{8BEA63AD-25FC-BF9D-69C3-E9F5E25A68CA}"/>
                    </a:ext>
                  </a:extLst>
                </xdr:cNvPr>
                <xdr:cNvSpPr/>
              </xdr:nvSpPr>
              <xdr:spPr>
                <a:xfrm rot="16200000">
                  <a:off x="2491740" y="248412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5" name="Rectangle: Rounded Corners 134">
                  <a:extLst>
                    <a:ext uri="{FF2B5EF4-FFF2-40B4-BE49-F238E27FC236}">
                      <a16:creationId xmlns:a16="http://schemas.microsoft.com/office/drawing/2014/main" id="{7F94D6ED-1F2B-B97F-CD02-7B23C0EE7065}"/>
                    </a:ext>
                  </a:extLst>
                </xdr:cNvPr>
                <xdr:cNvSpPr/>
              </xdr:nvSpPr>
              <xdr:spPr>
                <a:xfrm rot="16200000">
                  <a:off x="2491740" y="272034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grpSp>
            <xdr:nvGrpSpPr>
              <xdr:cNvPr id="131" name="Group 130">
                <a:extLst>
                  <a:ext uri="{FF2B5EF4-FFF2-40B4-BE49-F238E27FC236}">
                    <a16:creationId xmlns:a16="http://schemas.microsoft.com/office/drawing/2014/main" id="{BDB18207-B000-361B-7398-83002E00FD8F}"/>
                  </a:ext>
                </a:extLst>
              </xdr:cNvPr>
              <xdr:cNvGrpSpPr/>
            </xdr:nvGrpSpPr>
            <xdr:grpSpPr>
              <a:xfrm>
                <a:off x="2872740" y="2407920"/>
                <a:ext cx="83820" cy="487680"/>
                <a:chOff x="2575560" y="2400300"/>
                <a:chExt cx="83820" cy="487680"/>
              </a:xfrm>
              <a:grpFill/>
            </xdr:grpSpPr>
            <xdr:sp macro="" textlink="">
              <xdr:nvSpPr>
                <xdr:cNvPr id="132" name="Rectangle: Rounded Corners 131">
                  <a:extLst>
                    <a:ext uri="{FF2B5EF4-FFF2-40B4-BE49-F238E27FC236}">
                      <a16:creationId xmlns:a16="http://schemas.microsoft.com/office/drawing/2014/main" id="{87D65C1A-ED49-333C-EC34-88EC0E127B50}"/>
                    </a:ext>
                  </a:extLst>
                </xdr:cNvPr>
                <xdr:cNvSpPr/>
              </xdr:nvSpPr>
              <xdr:spPr>
                <a:xfrm rot="16200000">
                  <a:off x="2491740" y="248412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3" name="Rectangle: Rounded Corners 132">
                  <a:extLst>
                    <a:ext uri="{FF2B5EF4-FFF2-40B4-BE49-F238E27FC236}">
                      <a16:creationId xmlns:a16="http://schemas.microsoft.com/office/drawing/2014/main" id="{5C3693D6-8149-526D-875A-4287B2ABA508}"/>
                    </a:ext>
                  </a:extLst>
                </xdr:cNvPr>
                <xdr:cNvSpPr/>
              </xdr:nvSpPr>
              <xdr:spPr>
                <a:xfrm rot="16200000">
                  <a:off x="2491740" y="272034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</xdr:grpSp>
      </xdr:grpSp>
    </xdr:grpSp>
    <xdr:clientData/>
  </xdr:twoCellAnchor>
  <xdr:twoCellAnchor>
    <xdr:from>
      <xdr:col>2</xdr:col>
      <xdr:colOff>403860</xdr:colOff>
      <xdr:row>24</xdr:row>
      <xdr:rowOff>91440</xdr:rowOff>
    </xdr:from>
    <xdr:to>
      <xdr:col>3</xdr:col>
      <xdr:colOff>312420</xdr:colOff>
      <xdr:row>27</xdr:row>
      <xdr:rowOff>129540</xdr:rowOff>
    </xdr:to>
    <xdr:grpSp>
      <xdr:nvGrpSpPr>
        <xdr:cNvPr id="152" name="Group 151">
          <a:extLst>
            <a:ext uri="{FF2B5EF4-FFF2-40B4-BE49-F238E27FC236}">
              <a16:creationId xmlns:a16="http://schemas.microsoft.com/office/drawing/2014/main" id="{4A49A70E-CDCC-4572-88A8-F0D555624471}"/>
            </a:ext>
          </a:extLst>
        </xdr:cNvPr>
        <xdr:cNvGrpSpPr/>
      </xdr:nvGrpSpPr>
      <xdr:grpSpPr>
        <a:xfrm>
          <a:off x="1485900" y="4556760"/>
          <a:ext cx="777240" cy="594360"/>
          <a:chOff x="2316480" y="2392680"/>
          <a:chExt cx="777240" cy="563880"/>
        </a:xfrm>
        <a:noFill/>
      </xdr:grpSpPr>
      <xdr:grpSp>
        <xdr:nvGrpSpPr>
          <xdr:cNvPr id="153" name="Group 152">
            <a:extLst>
              <a:ext uri="{FF2B5EF4-FFF2-40B4-BE49-F238E27FC236}">
                <a16:creationId xmlns:a16="http://schemas.microsoft.com/office/drawing/2014/main" id="{86EF280A-7408-36C7-65D6-1E903E398078}"/>
              </a:ext>
            </a:extLst>
          </xdr:cNvPr>
          <xdr:cNvGrpSpPr/>
        </xdr:nvGrpSpPr>
        <xdr:grpSpPr>
          <a:xfrm>
            <a:off x="2316480" y="2392680"/>
            <a:ext cx="373380" cy="556260"/>
            <a:chOff x="2583180" y="2377440"/>
            <a:chExt cx="373380" cy="556260"/>
          </a:xfrm>
          <a:grpFill/>
        </xdr:grpSpPr>
        <xdr:grpSp>
          <xdr:nvGrpSpPr>
            <xdr:cNvPr id="167" name="Group 166">
              <a:extLst>
                <a:ext uri="{FF2B5EF4-FFF2-40B4-BE49-F238E27FC236}">
                  <a16:creationId xmlns:a16="http://schemas.microsoft.com/office/drawing/2014/main" id="{8DBD49B6-3BA3-BE56-6AA4-63BE45EA92B9}"/>
                </a:ext>
              </a:extLst>
            </xdr:cNvPr>
            <xdr:cNvGrpSpPr/>
          </xdr:nvGrpSpPr>
          <xdr:grpSpPr>
            <a:xfrm>
              <a:off x="2659380" y="2377440"/>
              <a:ext cx="228600" cy="556260"/>
              <a:chOff x="2667000" y="2377440"/>
              <a:chExt cx="228600" cy="556260"/>
            </a:xfrm>
            <a:grpFill/>
          </xdr:grpSpPr>
          <xdr:grpSp>
            <xdr:nvGrpSpPr>
              <xdr:cNvPr id="175" name="Group 174">
                <a:extLst>
                  <a:ext uri="{FF2B5EF4-FFF2-40B4-BE49-F238E27FC236}">
                    <a16:creationId xmlns:a16="http://schemas.microsoft.com/office/drawing/2014/main" id="{489E57F7-1660-A250-216B-3A3D102F31A3}"/>
                  </a:ext>
                </a:extLst>
              </xdr:cNvPr>
              <xdr:cNvGrpSpPr/>
            </xdr:nvGrpSpPr>
            <xdr:grpSpPr>
              <a:xfrm>
                <a:off x="2667000" y="2598420"/>
                <a:ext cx="228600" cy="335280"/>
                <a:chOff x="2667000" y="2598420"/>
                <a:chExt cx="228600" cy="335280"/>
              </a:xfrm>
              <a:grpFill/>
            </xdr:grpSpPr>
            <xdr:sp macro="" textlink="">
              <xdr:nvSpPr>
                <xdr:cNvPr id="177" name="Rectangle: Rounded Corners 176">
                  <a:extLst>
                    <a:ext uri="{FF2B5EF4-FFF2-40B4-BE49-F238E27FC236}">
                      <a16:creationId xmlns:a16="http://schemas.microsoft.com/office/drawing/2014/main" id="{0603F74F-E962-DC65-41E3-547E09D1966D}"/>
                    </a:ext>
                  </a:extLst>
                </xdr:cNvPr>
                <xdr:cNvSpPr/>
              </xdr:nvSpPr>
              <xdr:spPr>
                <a:xfrm>
                  <a:off x="2667000" y="2598420"/>
                  <a:ext cx="228600" cy="10668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78" name="Rectangle: Rounded Corners 177">
                  <a:extLst>
                    <a:ext uri="{FF2B5EF4-FFF2-40B4-BE49-F238E27FC236}">
                      <a16:creationId xmlns:a16="http://schemas.microsoft.com/office/drawing/2014/main" id="{8BC801DD-6B88-5DBC-7215-962340C62A16}"/>
                    </a:ext>
                  </a:extLst>
                </xdr:cNvPr>
                <xdr:cNvSpPr/>
              </xdr:nvSpPr>
              <xdr:spPr>
                <a:xfrm>
                  <a:off x="2667000" y="2827020"/>
                  <a:ext cx="228600" cy="10668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76" name="Rectangle: Rounded Corners 175">
                <a:extLst>
                  <a:ext uri="{FF2B5EF4-FFF2-40B4-BE49-F238E27FC236}">
                    <a16:creationId xmlns:a16="http://schemas.microsoft.com/office/drawing/2014/main" id="{35D72779-D5E5-04E2-84DD-FAB52C56672B}"/>
                  </a:ext>
                </a:extLst>
              </xdr:cNvPr>
              <xdr:cNvSpPr/>
            </xdr:nvSpPr>
            <xdr:spPr>
              <a:xfrm>
                <a:off x="2667000" y="2377440"/>
                <a:ext cx="228600" cy="106680"/>
              </a:xfrm>
              <a:prstGeom prst="roundRect">
                <a:avLst/>
              </a:prstGeom>
              <a:grpFill/>
              <a:ln>
                <a:solidFill>
                  <a:schemeClr val="bg1">
                    <a:lumMod val="85000"/>
                  </a:schemeClr>
                </a:solidFill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grpSp>
          <xdr:nvGrpSpPr>
            <xdr:cNvPr id="168" name="Group 167">
              <a:extLst>
                <a:ext uri="{FF2B5EF4-FFF2-40B4-BE49-F238E27FC236}">
                  <a16:creationId xmlns:a16="http://schemas.microsoft.com/office/drawing/2014/main" id="{70F3A4A2-B52E-BF42-3C56-B26975B369B5}"/>
                </a:ext>
              </a:extLst>
            </xdr:cNvPr>
            <xdr:cNvGrpSpPr/>
          </xdr:nvGrpSpPr>
          <xdr:grpSpPr>
            <a:xfrm>
              <a:off x="2583180" y="2407920"/>
              <a:ext cx="373380" cy="487680"/>
              <a:chOff x="2583180" y="2407920"/>
              <a:chExt cx="373380" cy="487680"/>
            </a:xfrm>
            <a:grpFill/>
          </xdr:grpSpPr>
          <xdr:grpSp>
            <xdr:nvGrpSpPr>
              <xdr:cNvPr id="169" name="Group 168">
                <a:extLst>
                  <a:ext uri="{FF2B5EF4-FFF2-40B4-BE49-F238E27FC236}">
                    <a16:creationId xmlns:a16="http://schemas.microsoft.com/office/drawing/2014/main" id="{199D3D5B-C6A9-2326-B089-BFB4EFCCDFEF}"/>
                  </a:ext>
                </a:extLst>
              </xdr:cNvPr>
              <xdr:cNvGrpSpPr/>
            </xdr:nvGrpSpPr>
            <xdr:grpSpPr>
              <a:xfrm>
                <a:off x="2583180" y="2407920"/>
                <a:ext cx="83820" cy="487680"/>
                <a:chOff x="2575560" y="2400300"/>
                <a:chExt cx="83820" cy="487680"/>
              </a:xfrm>
              <a:grpFill/>
            </xdr:grpSpPr>
            <xdr:sp macro="" textlink="">
              <xdr:nvSpPr>
                <xdr:cNvPr id="173" name="Rectangle: Rounded Corners 172">
                  <a:extLst>
                    <a:ext uri="{FF2B5EF4-FFF2-40B4-BE49-F238E27FC236}">
                      <a16:creationId xmlns:a16="http://schemas.microsoft.com/office/drawing/2014/main" id="{BA78F060-4FE7-412F-CE1E-1A97DF3B682E}"/>
                    </a:ext>
                  </a:extLst>
                </xdr:cNvPr>
                <xdr:cNvSpPr/>
              </xdr:nvSpPr>
              <xdr:spPr>
                <a:xfrm rot="16200000">
                  <a:off x="2491740" y="248412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74" name="Rectangle: Rounded Corners 173">
                  <a:extLst>
                    <a:ext uri="{FF2B5EF4-FFF2-40B4-BE49-F238E27FC236}">
                      <a16:creationId xmlns:a16="http://schemas.microsoft.com/office/drawing/2014/main" id="{F1863B7E-7871-0E95-C674-B359A17F3017}"/>
                    </a:ext>
                  </a:extLst>
                </xdr:cNvPr>
                <xdr:cNvSpPr/>
              </xdr:nvSpPr>
              <xdr:spPr>
                <a:xfrm rot="16200000">
                  <a:off x="2491740" y="272034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grpSp>
            <xdr:nvGrpSpPr>
              <xdr:cNvPr id="170" name="Group 169">
                <a:extLst>
                  <a:ext uri="{FF2B5EF4-FFF2-40B4-BE49-F238E27FC236}">
                    <a16:creationId xmlns:a16="http://schemas.microsoft.com/office/drawing/2014/main" id="{1DB6D387-FAD0-CE99-2847-C83DC727EE21}"/>
                  </a:ext>
                </a:extLst>
              </xdr:cNvPr>
              <xdr:cNvGrpSpPr/>
            </xdr:nvGrpSpPr>
            <xdr:grpSpPr>
              <a:xfrm>
                <a:off x="2872740" y="2407920"/>
                <a:ext cx="83820" cy="487680"/>
                <a:chOff x="2575560" y="2400300"/>
                <a:chExt cx="83820" cy="487680"/>
              </a:xfrm>
              <a:grpFill/>
            </xdr:grpSpPr>
            <xdr:sp macro="" textlink="">
              <xdr:nvSpPr>
                <xdr:cNvPr id="171" name="Rectangle: Rounded Corners 170">
                  <a:extLst>
                    <a:ext uri="{FF2B5EF4-FFF2-40B4-BE49-F238E27FC236}">
                      <a16:creationId xmlns:a16="http://schemas.microsoft.com/office/drawing/2014/main" id="{33DF9EE3-8DE7-4F0A-269D-221A0545180E}"/>
                    </a:ext>
                  </a:extLst>
                </xdr:cNvPr>
                <xdr:cNvSpPr/>
              </xdr:nvSpPr>
              <xdr:spPr>
                <a:xfrm rot="16200000">
                  <a:off x="2491740" y="248412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72" name="Rectangle: Rounded Corners 171">
                  <a:extLst>
                    <a:ext uri="{FF2B5EF4-FFF2-40B4-BE49-F238E27FC236}">
                      <a16:creationId xmlns:a16="http://schemas.microsoft.com/office/drawing/2014/main" id="{52985284-7DF2-1339-B99C-3F46F35AB1D6}"/>
                    </a:ext>
                  </a:extLst>
                </xdr:cNvPr>
                <xdr:cNvSpPr/>
              </xdr:nvSpPr>
              <xdr:spPr>
                <a:xfrm rot="16200000">
                  <a:off x="2491740" y="272034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</xdr:grpSp>
      </xdr:grpSp>
      <xdr:grpSp>
        <xdr:nvGrpSpPr>
          <xdr:cNvPr id="154" name="Group 153">
            <a:extLst>
              <a:ext uri="{FF2B5EF4-FFF2-40B4-BE49-F238E27FC236}">
                <a16:creationId xmlns:a16="http://schemas.microsoft.com/office/drawing/2014/main" id="{F69A7E4F-2E6C-60EC-2025-9D13024AD816}"/>
              </a:ext>
            </a:extLst>
          </xdr:cNvPr>
          <xdr:cNvGrpSpPr/>
        </xdr:nvGrpSpPr>
        <xdr:grpSpPr>
          <a:xfrm>
            <a:off x="2720340" y="2400300"/>
            <a:ext cx="373380" cy="556260"/>
            <a:chOff x="2583180" y="2377440"/>
            <a:chExt cx="373380" cy="556260"/>
          </a:xfrm>
          <a:grpFill/>
        </xdr:grpSpPr>
        <xdr:grpSp>
          <xdr:nvGrpSpPr>
            <xdr:cNvPr id="155" name="Group 154">
              <a:extLst>
                <a:ext uri="{FF2B5EF4-FFF2-40B4-BE49-F238E27FC236}">
                  <a16:creationId xmlns:a16="http://schemas.microsoft.com/office/drawing/2014/main" id="{862A5335-C21A-470F-3582-EB5A35B7852E}"/>
                </a:ext>
              </a:extLst>
            </xdr:cNvPr>
            <xdr:cNvGrpSpPr/>
          </xdr:nvGrpSpPr>
          <xdr:grpSpPr>
            <a:xfrm>
              <a:off x="2659380" y="2377440"/>
              <a:ext cx="228600" cy="556260"/>
              <a:chOff x="2667000" y="2377440"/>
              <a:chExt cx="228600" cy="556260"/>
            </a:xfrm>
            <a:grpFill/>
          </xdr:grpSpPr>
          <xdr:grpSp>
            <xdr:nvGrpSpPr>
              <xdr:cNvPr id="163" name="Group 162">
                <a:extLst>
                  <a:ext uri="{FF2B5EF4-FFF2-40B4-BE49-F238E27FC236}">
                    <a16:creationId xmlns:a16="http://schemas.microsoft.com/office/drawing/2014/main" id="{5EBFF2CF-7B5E-985E-66CC-B53AD2AEE674}"/>
                  </a:ext>
                </a:extLst>
              </xdr:cNvPr>
              <xdr:cNvGrpSpPr/>
            </xdr:nvGrpSpPr>
            <xdr:grpSpPr>
              <a:xfrm>
                <a:off x="2667000" y="2598420"/>
                <a:ext cx="228600" cy="335280"/>
                <a:chOff x="2667000" y="2598420"/>
                <a:chExt cx="228600" cy="335280"/>
              </a:xfrm>
              <a:grpFill/>
            </xdr:grpSpPr>
            <xdr:sp macro="" textlink="">
              <xdr:nvSpPr>
                <xdr:cNvPr id="165" name="Rectangle: Rounded Corners 164">
                  <a:extLst>
                    <a:ext uri="{FF2B5EF4-FFF2-40B4-BE49-F238E27FC236}">
                      <a16:creationId xmlns:a16="http://schemas.microsoft.com/office/drawing/2014/main" id="{E01153C2-1CE7-22A4-F6EE-50BF9591ECF0}"/>
                    </a:ext>
                  </a:extLst>
                </xdr:cNvPr>
                <xdr:cNvSpPr/>
              </xdr:nvSpPr>
              <xdr:spPr>
                <a:xfrm>
                  <a:off x="2667000" y="2598420"/>
                  <a:ext cx="228600" cy="10668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66" name="Rectangle: Rounded Corners 165">
                  <a:extLst>
                    <a:ext uri="{FF2B5EF4-FFF2-40B4-BE49-F238E27FC236}">
                      <a16:creationId xmlns:a16="http://schemas.microsoft.com/office/drawing/2014/main" id="{07C60ACB-9DB9-11E0-CB6A-4ACD5A915802}"/>
                    </a:ext>
                  </a:extLst>
                </xdr:cNvPr>
                <xdr:cNvSpPr/>
              </xdr:nvSpPr>
              <xdr:spPr>
                <a:xfrm>
                  <a:off x="2667000" y="2827020"/>
                  <a:ext cx="228600" cy="10668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64" name="Rectangle: Rounded Corners 163">
                <a:extLst>
                  <a:ext uri="{FF2B5EF4-FFF2-40B4-BE49-F238E27FC236}">
                    <a16:creationId xmlns:a16="http://schemas.microsoft.com/office/drawing/2014/main" id="{A00AC4A5-6A6D-36B6-0679-236A57DA9A09}"/>
                  </a:ext>
                </a:extLst>
              </xdr:cNvPr>
              <xdr:cNvSpPr/>
            </xdr:nvSpPr>
            <xdr:spPr>
              <a:xfrm>
                <a:off x="2667000" y="2377440"/>
                <a:ext cx="228600" cy="106680"/>
              </a:xfrm>
              <a:prstGeom prst="roundRect">
                <a:avLst/>
              </a:prstGeom>
              <a:grpFill/>
              <a:ln>
                <a:solidFill>
                  <a:schemeClr val="bg1">
                    <a:lumMod val="85000"/>
                  </a:schemeClr>
                </a:solidFill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grpSp>
          <xdr:nvGrpSpPr>
            <xdr:cNvPr id="156" name="Group 155">
              <a:extLst>
                <a:ext uri="{FF2B5EF4-FFF2-40B4-BE49-F238E27FC236}">
                  <a16:creationId xmlns:a16="http://schemas.microsoft.com/office/drawing/2014/main" id="{4F2F658C-C567-23CF-8530-192597E6FC62}"/>
                </a:ext>
              </a:extLst>
            </xdr:cNvPr>
            <xdr:cNvGrpSpPr/>
          </xdr:nvGrpSpPr>
          <xdr:grpSpPr>
            <a:xfrm>
              <a:off x="2583180" y="2407920"/>
              <a:ext cx="373380" cy="487680"/>
              <a:chOff x="2583180" y="2407920"/>
              <a:chExt cx="373380" cy="487680"/>
            </a:xfrm>
            <a:grpFill/>
          </xdr:grpSpPr>
          <xdr:grpSp>
            <xdr:nvGrpSpPr>
              <xdr:cNvPr id="157" name="Group 156">
                <a:extLst>
                  <a:ext uri="{FF2B5EF4-FFF2-40B4-BE49-F238E27FC236}">
                    <a16:creationId xmlns:a16="http://schemas.microsoft.com/office/drawing/2014/main" id="{1B925EFF-098B-D99B-B117-9D56448B2F32}"/>
                  </a:ext>
                </a:extLst>
              </xdr:cNvPr>
              <xdr:cNvGrpSpPr/>
            </xdr:nvGrpSpPr>
            <xdr:grpSpPr>
              <a:xfrm>
                <a:off x="2583180" y="2407920"/>
                <a:ext cx="83820" cy="487680"/>
                <a:chOff x="2575560" y="2400300"/>
                <a:chExt cx="83820" cy="487680"/>
              </a:xfrm>
              <a:grpFill/>
            </xdr:grpSpPr>
            <xdr:sp macro="" textlink="">
              <xdr:nvSpPr>
                <xdr:cNvPr id="161" name="Rectangle: Rounded Corners 160">
                  <a:extLst>
                    <a:ext uri="{FF2B5EF4-FFF2-40B4-BE49-F238E27FC236}">
                      <a16:creationId xmlns:a16="http://schemas.microsoft.com/office/drawing/2014/main" id="{E1CD8228-4F9C-5D87-098F-1A82759D3E22}"/>
                    </a:ext>
                  </a:extLst>
                </xdr:cNvPr>
                <xdr:cNvSpPr/>
              </xdr:nvSpPr>
              <xdr:spPr>
                <a:xfrm rot="16200000">
                  <a:off x="2491740" y="248412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62" name="Rectangle: Rounded Corners 161">
                  <a:extLst>
                    <a:ext uri="{FF2B5EF4-FFF2-40B4-BE49-F238E27FC236}">
                      <a16:creationId xmlns:a16="http://schemas.microsoft.com/office/drawing/2014/main" id="{02FEC426-478A-C75D-9AE3-71BFCCA3BF27}"/>
                    </a:ext>
                  </a:extLst>
                </xdr:cNvPr>
                <xdr:cNvSpPr/>
              </xdr:nvSpPr>
              <xdr:spPr>
                <a:xfrm rot="16200000">
                  <a:off x="2491740" y="272034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grpSp>
            <xdr:nvGrpSpPr>
              <xdr:cNvPr id="158" name="Group 157">
                <a:extLst>
                  <a:ext uri="{FF2B5EF4-FFF2-40B4-BE49-F238E27FC236}">
                    <a16:creationId xmlns:a16="http://schemas.microsoft.com/office/drawing/2014/main" id="{2300AC22-1D58-E389-C6CB-C3EE2F008FF6}"/>
                  </a:ext>
                </a:extLst>
              </xdr:cNvPr>
              <xdr:cNvGrpSpPr/>
            </xdr:nvGrpSpPr>
            <xdr:grpSpPr>
              <a:xfrm>
                <a:off x="2872740" y="2407920"/>
                <a:ext cx="83820" cy="487680"/>
                <a:chOff x="2575560" y="2400300"/>
                <a:chExt cx="83820" cy="487680"/>
              </a:xfrm>
              <a:grpFill/>
            </xdr:grpSpPr>
            <xdr:sp macro="" textlink="">
              <xdr:nvSpPr>
                <xdr:cNvPr id="159" name="Rectangle: Rounded Corners 158">
                  <a:extLst>
                    <a:ext uri="{FF2B5EF4-FFF2-40B4-BE49-F238E27FC236}">
                      <a16:creationId xmlns:a16="http://schemas.microsoft.com/office/drawing/2014/main" id="{32A819AF-FE9C-675E-BC11-777045AD2224}"/>
                    </a:ext>
                  </a:extLst>
                </xdr:cNvPr>
                <xdr:cNvSpPr/>
              </xdr:nvSpPr>
              <xdr:spPr>
                <a:xfrm rot="16200000">
                  <a:off x="2491740" y="248412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60" name="Rectangle: Rounded Corners 159">
                  <a:extLst>
                    <a:ext uri="{FF2B5EF4-FFF2-40B4-BE49-F238E27FC236}">
                      <a16:creationId xmlns:a16="http://schemas.microsoft.com/office/drawing/2014/main" id="{E66B1F89-6557-8570-1986-199597F7C96B}"/>
                    </a:ext>
                  </a:extLst>
                </xdr:cNvPr>
                <xdr:cNvSpPr/>
              </xdr:nvSpPr>
              <xdr:spPr>
                <a:xfrm rot="16200000">
                  <a:off x="2491740" y="272034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</xdr:grpSp>
      </xdr:grpSp>
    </xdr:grpSp>
    <xdr:clientData/>
  </xdr:twoCellAnchor>
  <xdr:twoCellAnchor>
    <xdr:from>
      <xdr:col>2</xdr:col>
      <xdr:colOff>403860</xdr:colOff>
      <xdr:row>28</xdr:row>
      <xdr:rowOff>91440</xdr:rowOff>
    </xdr:from>
    <xdr:to>
      <xdr:col>3</xdr:col>
      <xdr:colOff>312420</xdr:colOff>
      <xdr:row>31</xdr:row>
      <xdr:rowOff>129540</xdr:rowOff>
    </xdr:to>
    <xdr:grpSp>
      <xdr:nvGrpSpPr>
        <xdr:cNvPr id="179" name="Group 178">
          <a:extLst>
            <a:ext uri="{FF2B5EF4-FFF2-40B4-BE49-F238E27FC236}">
              <a16:creationId xmlns:a16="http://schemas.microsoft.com/office/drawing/2014/main" id="{0B01D4F8-571E-4131-8EF2-CC25812D228E}"/>
            </a:ext>
          </a:extLst>
        </xdr:cNvPr>
        <xdr:cNvGrpSpPr/>
      </xdr:nvGrpSpPr>
      <xdr:grpSpPr>
        <a:xfrm>
          <a:off x="1485900" y="5303520"/>
          <a:ext cx="777240" cy="594360"/>
          <a:chOff x="2316480" y="2392680"/>
          <a:chExt cx="777240" cy="563880"/>
        </a:xfrm>
        <a:noFill/>
      </xdr:grpSpPr>
      <xdr:grpSp>
        <xdr:nvGrpSpPr>
          <xdr:cNvPr id="180" name="Group 179">
            <a:extLst>
              <a:ext uri="{FF2B5EF4-FFF2-40B4-BE49-F238E27FC236}">
                <a16:creationId xmlns:a16="http://schemas.microsoft.com/office/drawing/2014/main" id="{5B21E289-911B-9D36-7F7F-4EB5893B73E2}"/>
              </a:ext>
            </a:extLst>
          </xdr:cNvPr>
          <xdr:cNvGrpSpPr/>
        </xdr:nvGrpSpPr>
        <xdr:grpSpPr>
          <a:xfrm>
            <a:off x="2316480" y="2392680"/>
            <a:ext cx="373380" cy="556260"/>
            <a:chOff x="2583180" y="2377440"/>
            <a:chExt cx="373380" cy="556260"/>
          </a:xfrm>
          <a:grpFill/>
        </xdr:grpSpPr>
        <xdr:grpSp>
          <xdr:nvGrpSpPr>
            <xdr:cNvPr id="194" name="Group 193">
              <a:extLst>
                <a:ext uri="{FF2B5EF4-FFF2-40B4-BE49-F238E27FC236}">
                  <a16:creationId xmlns:a16="http://schemas.microsoft.com/office/drawing/2014/main" id="{3877729E-D51B-8FC0-AB2F-2D89D0C4C3D5}"/>
                </a:ext>
              </a:extLst>
            </xdr:cNvPr>
            <xdr:cNvGrpSpPr/>
          </xdr:nvGrpSpPr>
          <xdr:grpSpPr>
            <a:xfrm>
              <a:off x="2659380" y="2377440"/>
              <a:ext cx="228600" cy="556260"/>
              <a:chOff x="2667000" y="2377440"/>
              <a:chExt cx="228600" cy="556260"/>
            </a:xfrm>
            <a:grpFill/>
          </xdr:grpSpPr>
          <xdr:grpSp>
            <xdr:nvGrpSpPr>
              <xdr:cNvPr id="202" name="Group 201">
                <a:extLst>
                  <a:ext uri="{FF2B5EF4-FFF2-40B4-BE49-F238E27FC236}">
                    <a16:creationId xmlns:a16="http://schemas.microsoft.com/office/drawing/2014/main" id="{A085CCDC-F1E1-B0E7-9B95-57B568E10C6C}"/>
                  </a:ext>
                </a:extLst>
              </xdr:cNvPr>
              <xdr:cNvGrpSpPr/>
            </xdr:nvGrpSpPr>
            <xdr:grpSpPr>
              <a:xfrm>
                <a:off x="2667000" y="2598420"/>
                <a:ext cx="228600" cy="335280"/>
                <a:chOff x="2667000" y="2598420"/>
                <a:chExt cx="228600" cy="335280"/>
              </a:xfrm>
              <a:grpFill/>
            </xdr:grpSpPr>
            <xdr:sp macro="" textlink="">
              <xdr:nvSpPr>
                <xdr:cNvPr id="204" name="Rectangle: Rounded Corners 203">
                  <a:extLst>
                    <a:ext uri="{FF2B5EF4-FFF2-40B4-BE49-F238E27FC236}">
                      <a16:creationId xmlns:a16="http://schemas.microsoft.com/office/drawing/2014/main" id="{5EDAAEFD-63E3-CA2F-437F-E77E3A86D94C}"/>
                    </a:ext>
                  </a:extLst>
                </xdr:cNvPr>
                <xdr:cNvSpPr/>
              </xdr:nvSpPr>
              <xdr:spPr>
                <a:xfrm>
                  <a:off x="2667000" y="2598420"/>
                  <a:ext cx="228600" cy="10668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205" name="Rectangle: Rounded Corners 204">
                  <a:extLst>
                    <a:ext uri="{FF2B5EF4-FFF2-40B4-BE49-F238E27FC236}">
                      <a16:creationId xmlns:a16="http://schemas.microsoft.com/office/drawing/2014/main" id="{66A461A5-3989-A95E-65E3-7695A73DE62E}"/>
                    </a:ext>
                  </a:extLst>
                </xdr:cNvPr>
                <xdr:cNvSpPr/>
              </xdr:nvSpPr>
              <xdr:spPr>
                <a:xfrm>
                  <a:off x="2667000" y="2827020"/>
                  <a:ext cx="228600" cy="10668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203" name="Rectangle: Rounded Corners 202">
                <a:extLst>
                  <a:ext uri="{FF2B5EF4-FFF2-40B4-BE49-F238E27FC236}">
                    <a16:creationId xmlns:a16="http://schemas.microsoft.com/office/drawing/2014/main" id="{8F9D03FD-3700-909A-2041-3D99A5DD5BD6}"/>
                  </a:ext>
                </a:extLst>
              </xdr:cNvPr>
              <xdr:cNvSpPr/>
            </xdr:nvSpPr>
            <xdr:spPr>
              <a:xfrm>
                <a:off x="2667000" y="2377440"/>
                <a:ext cx="228600" cy="106680"/>
              </a:xfrm>
              <a:prstGeom prst="roundRect">
                <a:avLst/>
              </a:prstGeom>
              <a:grpFill/>
              <a:ln>
                <a:solidFill>
                  <a:schemeClr val="bg1">
                    <a:lumMod val="85000"/>
                  </a:schemeClr>
                </a:solidFill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grpSp>
          <xdr:nvGrpSpPr>
            <xdr:cNvPr id="195" name="Group 194">
              <a:extLst>
                <a:ext uri="{FF2B5EF4-FFF2-40B4-BE49-F238E27FC236}">
                  <a16:creationId xmlns:a16="http://schemas.microsoft.com/office/drawing/2014/main" id="{452A63B2-0473-66FA-DD01-CD958AF03F0F}"/>
                </a:ext>
              </a:extLst>
            </xdr:cNvPr>
            <xdr:cNvGrpSpPr/>
          </xdr:nvGrpSpPr>
          <xdr:grpSpPr>
            <a:xfrm>
              <a:off x="2583180" y="2407920"/>
              <a:ext cx="373380" cy="487680"/>
              <a:chOff x="2583180" y="2407920"/>
              <a:chExt cx="373380" cy="487680"/>
            </a:xfrm>
            <a:grpFill/>
          </xdr:grpSpPr>
          <xdr:grpSp>
            <xdr:nvGrpSpPr>
              <xdr:cNvPr id="196" name="Group 195">
                <a:extLst>
                  <a:ext uri="{FF2B5EF4-FFF2-40B4-BE49-F238E27FC236}">
                    <a16:creationId xmlns:a16="http://schemas.microsoft.com/office/drawing/2014/main" id="{E4F70648-C661-7A39-1992-0529075860E8}"/>
                  </a:ext>
                </a:extLst>
              </xdr:cNvPr>
              <xdr:cNvGrpSpPr/>
            </xdr:nvGrpSpPr>
            <xdr:grpSpPr>
              <a:xfrm>
                <a:off x="2583180" y="2407920"/>
                <a:ext cx="83820" cy="487680"/>
                <a:chOff x="2575560" y="2400300"/>
                <a:chExt cx="83820" cy="487680"/>
              </a:xfrm>
              <a:grpFill/>
            </xdr:grpSpPr>
            <xdr:sp macro="" textlink="">
              <xdr:nvSpPr>
                <xdr:cNvPr id="200" name="Rectangle: Rounded Corners 199">
                  <a:extLst>
                    <a:ext uri="{FF2B5EF4-FFF2-40B4-BE49-F238E27FC236}">
                      <a16:creationId xmlns:a16="http://schemas.microsoft.com/office/drawing/2014/main" id="{27510BA3-8AEA-D120-70CD-17FB0301669B}"/>
                    </a:ext>
                  </a:extLst>
                </xdr:cNvPr>
                <xdr:cNvSpPr/>
              </xdr:nvSpPr>
              <xdr:spPr>
                <a:xfrm rot="16200000">
                  <a:off x="2491740" y="248412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201" name="Rectangle: Rounded Corners 200">
                  <a:extLst>
                    <a:ext uri="{FF2B5EF4-FFF2-40B4-BE49-F238E27FC236}">
                      <a16:creationId xmlns:a16="http://schemas.microsoft.com/office/drawing/2014/main" id="{A5421F41-341E-3E60-9607-13F787457DB8}"/>
                    </a:ext>
                  </a:extLst>
                </xdr:cNvPr>
                <xdr:cNvSpPr/>
              </xdr:nvSpPr>
              <xdr:spPr>
                <a:xfrm rot="16200000">
                  <a:off x="2491740" y="272034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grpSp>
            <xdr:nvGrpSpPr>
              <xdr:cNvPr id="197" name="Group 196">
                <a:extLst>
                  <a:ext uri="{FF2B5EF4-FFF2-40B4-BE49-F238E27FC236}">
                    <a16:creationId xmlns:a16="http://schemas.microsoft.com/office/drawing/2014/main" id="{F2EAA0FF-E01E-C13E-B531-D6A92AE209AE}"/>
                  </a:ext>
                </a:extLst>
              </xdr:cNvPr>
              <xdr:cNvGrpSpPr/>
            </xdr:nvGrpSpPr>
            <xdr:grpSpPr>
              <a:xfrm>
                <a:off x="2872740" y="2407920"/>
                <a:ext cx="83820" cy="487680"/>
                <a:chOff x="2575560" y="2400300"/>
                <a:chExt cx="83820" cy="487680"/>
              </a:xfrm>
              <a:grpFill/>
            </xdr:grpSpPr>
            <xdr:sp macro="" textlink="">
              <xdr:nvSpPr>
                <xdr:cNvPr id="198" name="Rectangle: Rounded Corners 197">
                  <a:extLst>
                    <a:ext uri="{FF2B5EF4-FFF2-40B4-BE49-F238E27FC236}">
                      <a16:creationId xmlns:a16="http://schemas.microsoft.com/office/drawing/2014/main" id="{E7F0BB8E-ADC5-83D3-6F86-4EB772391E0D}"/>
                    </a:ext>
                  </a:extLst>
                </xdr:cNvPr>
                <xdr:cNvSpPr/>
              </xdr:nvSpPr>
              <xdr:spPr>
                <a:xfrm rot="16200000">
                  <a:off x="2491740" y="248412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9" name="Rectangle: Rounded Corners 198">
                  <a:extLst>
                    <a:ext uri="{FF2B5EF4-FFF2-40B4-BE49-F238E27FC236}">
                      <a16:creationId xmlns:a16="http://schemas.microsoft.com/office/drawing/2014/main" id="{E98D8235-2CA1-99F6-B73C-2A62EDA4683F}"/>
                    </a:ext>
                  </a:extLst>
                </xdr:cNvPr>
                <xdr:cNvSpPr/>
              </xdr:nvSpPr>
              <xdr:spPr>
                <a:xfrm rot="16200000">
                  <a:off x="2491740" y="272034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</xdr:grpSp>
      </xdr:grpSp>
      <xdr:grpSp>
        <xdr:nvGrpSpPr>
          <xdr:cNvPr id="181" name="Group 180">
            <a:extLst>
              <a:ext uri="{FF2B5EF4-FFF2-40B4-BE49-F238E27FC236}">
                <a16:creationId xmlns:a16="http://schemas.microsoft.com/office/drawing/2014/main" id="{9196BB50-31E9-9C57-442B-3D1249C12ADA}"/>
              </a:ext>
            </a:extLst>
          </xdr:cNvPr>
          <xdr:cNvGrpSpPr/>
        </xdr:nvGrpSpPr>
        <xdr:grpSpPr>
          <a:xfrm>
            <a:off x="2720340" y="2400300"/>
            <a:ext cx="373380" cy="556260"/>
            <a:chOff x="2583180" y="2377440"/>
            <a:chExt cx="373380" cy="556260"/>
          </a:xfrm>
          <a:grpFill/>
        </xdr:grpSpPr>
        <xdr:grpSp>
          <xdr:nvGrpSpPr>
            <xdr:cNvPr id="182" name="Group 181">
              <a:extLst>
                <a:ext uri="{FF2B5EF4-FFF2-40B4-BE49-F238E27FC236}">
                  <a16:creationId xmlns:a16="http://schemas.microsoft.com/office/drawing/2014/main" id="{A0DFD1C7-5B3A-08F8-83F0-6E9215535CFC}"/>
                </a:ext>
              </a:extLst>
            </xdr:cNvPr>
            <xdr:cNvGrpSpPr/>
          </xdr:nvGrpSpPr>
          <xdr:grpSpPr>
            <a:xfrm>
              <a:off x="2659380" y="2377440"/>
              <a:ext cx="228600" cy="556260"/>
              <a:chOff x="2667000" y="2377440"/>
              <a:chExt cx="228600" cy="556260"/>
            </a:xfrm>
            <a:grpFill/>
          </xdr:grpSpPr>
          <xdr:grpSp>
            <xdr:nvGrpSpPr>
              <xdr:cNvPr id="190" name="Group 189">
                <a:extLst>
                  <a:ext uri="{FF2B5EF4-FFF2-40B4-BE49-F238E27FC236}">
                    <a16:creationId xmlns:a16="http://schemas.microsoft.com/office/drawing/2014/main" id="{82421D40-085B-DA2D-DA4D-2164FBE99D41}"/>
                  </a:ext>
                </a:extLst>
              </xdr:cNvPr>
              <xdr:cNvGrpSpPr/>
            </xdr:nvGrpSpPr>
            <xdr:grpSpPr>
              <a:xfrm>
                <a:off x="2667000" y="2598420"/>
                <a:ext cx="228600" cy="335280"/>
                <a:chOff x="2667000" y="2598420"/>
                <a:chExt cx="228600" cy="335280"/>
              </a:xfrm>
              <a:grpFill/>
            </xdr:grpSpPr>
            <xdr:sp macro="" textlink="">
              <xdr:nvSpPr>
                <xdr:cNvPr id="192" name="Rectangle: Rounded Corners 191">
                  <a:extLst>
                    <a:ext uri="{FF2B5EF4-FFF2-40B4-BE49-F238E27FC236}">
                      <a16:creationId xmlns:a16="http://schemas.microsoft.com/office/drawing/2014/main" id="{0117A989-BA66-9C04-F232-A5345BB34206}"/>
                    </a:ext>
                  </a:extLst>
                </xdr:cNvPr>
                <xdr:cNvSpPr/>
              </xdr:nvSpPr>
              <xdr:spPr>
                <a:xfrm>
                  <a:off x="2667000" y="2598420"/>
                  <a:ext cx="228600" cy="10668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3" name="Rectangle: Rounded Corners 192">
                  <a:extLst>
                    <a:ext uri="{FF2B5EF4-FFF2-40B4-BE49-F238E27FC236}">
                      <a16:creationId xmlns:a16="http://schemas.microsoft.com/office/drawing/2014/main" id="{BC4BA108-2028-E140-0FDE-0E4AF282DD41}"/>
                    </a:ext>
                  </a:extLst>
                </xdr:cNvPr>
                <xdr:cNvSpPr/>
              </xdr:nvSpPr>
              <xdr:spPr>
                <a:xfrm>
                  <a:off x="2667000" y="2827020"/>
                  <a:ext cx="228600" cy="10668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91" name="Rectangle: Rounded Corners 190">
                <a:extLst>
                  <a:ext uri="{FF2B5EF4-FFF2-40B4-BE49-F238E27FC236}">
                    <a16:creationId xmlns:a16="http://schemas.microsoft.com/office/drawing/2014/main" id="{43B8267D-6F7E-9795-DBB2-3BFBA2F19F5C}"/>
                  </a:ext>
                </a:extLst>
              </xdr:cNvPr>
              <xdr:cNvSpPr/>
            </xdr:nvSpPr>
            <xdr:spPr>
              <a:xfrm>
                <a:off x="2667000" y="2377440"/>
                <a:ext cx="228600" cy="106680"/>
              </a:xfrm>
              <a:prstGeom prst="roundRect">
                <a:avLst/>
              </a:prstGeom>
              <a:grpFill/>
              <a:ln>
                <a:solidFill>
                  <a:schemeClr val="bg1">
                    <a:lumMod val="85000"/>
                  </a:schemeClr>
                </a:solidFill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grpSp>
          <xdr:nvGrpSpPr>
            <xdr:cNvPr id="183" name="Group 182">
              <a:extLst>
                <a:ext uri="{FF2B5EF4-FFF2-40B4-BE49-F238E27FC236}">
                  <a16:creationId xmlns:a16="http://schemas.microsoft.com/office/drawing/2014/main" id="{5487F86C-73E8-AB7E-6869-08A7DE90E8F5}"/>
                </a:ext>
              </a:extLst>
            </xdr:cNvPr>
            <xdr:cNvGrpSpPr/>
          </xdr:nvGrpSpPr>
          <xdr:grpSpPr>
            <a:xfrm>
              <a:off x="2583180" y="2407920"/>
              <a:ext cx="373380" cy="487680"/>
              <a:chOff x="2583180" y="2407920"/>
              <a:chExt cx="373380" cy="487680"/>
            </a:xfrm>
            <a:grpFill/>
          </xdr:grpSpPr>
          <xdr:grpSp>
            <xdr:nvGrpSpPr>
              <xdr:cNvPr id="184" name="Group 183">
                <a:extLst>
                  <a:ext uri="{FF2B5EF4-FFF2-40B4-BE49-F238E27FC236}">
                    <a16:creationId xmlns:a16="http://schemas.microsoft.com/office/drawing/2014/main" id="{8F6988E6-454D-41EA-89A5-21DCE3E48BF1}"/>
                  </a:ext>
                </a:extLst>
              </xdr:cNvPr>
              <xdr:cNvGrpSpPr/>
            </xdr:nvGrpSpPr>
            <xdr:grpSpPr>
              <a:xfrm>
                <a:off x="2583180" y="2407920"/>
                <a:ext cx="83820" cy="487680"/>
                <a:chOff x="2575560" y="2400300"/>
                <a:chExt cx="83820" cy="487680"/>
              </a:xfrm>
              <a:grpFill/>
            </xdr:grpSpPr>
            <xdr:sp macro="" textlink="">
              <xdr:nvSpPr>
                <xdr:cNvPr id="188" name="Rectangle: Rounded Corners 187">
                  <a:extLst>
                    <a:ext uri="{FF2B5EF4-FFF2-40B4-BE49-F238E27FC236}">
                      <a16:creationId xmlns:a16="http://schemas.microsoft.com/office/drawing/2014/main" id="{AAFADEA1-C04D-5B49-5B66-8A59D802B29C}"/>
                    </a:ext>
                  </a:extLst>
                </xdr:cNvPr>
                <xdr:cNvSpPr/>
              </xdr:nvSpPr>
              <xdr:spPr>
                <a:xfrm rot="16200000">
                  <a:off x="2491740" y="248412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89" name="Rectangle: Rounded Corners 188">
                  <a:extLst>
                    <a:ext uri="{FF2B5EF4-FFF2-40B4-BE49-F238E27FC236}">
                      <a16:creationId xmlns:a16="http://schemas.microsoft.com/office/drawing/2014/main" id="{37E84C9D-9E94-6C1D-4026-F0913CEAA3CD}"/>
                    </a:ext>
                  </a:extLst>
                </xdr:cNvPr>
                <xdr:cNvSpPr/>
              </xdr:nvSpPr>
              <xdr:spPr>
                <a:xfrm rot="16200000">
                  <a:off x="2491740" y="272034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grpSp>
            <xdr:nvGrpSpPr>
              <xdr:cNvPr id="185" name="Group 184">
                <a:extLst>
                  <a:ext uri="{FF2B5EF4-FFF2-40B4-BE49-F238E27FC236}">
                    <a16:creationId xmlns:a16="http://schemas.microsoft.com/office/drawing/2014/main" id="{91219CBB-CDC0-F949-A41B-2E0B250D72DB}"/>
                  </a:ext>
                </a:extLst>
              </xdr:cNvPr>
              <xdr:cNvGrpSpPr/>
            </xdr:nvGrpSpPr>
            <xdr:grpSpPr>
              <a:xfrm>
                <a:off x="2872740" y="2407920"/>
                <a:ext cx="83820" cy="487680"/>
                <a:chOff x="2575560" y="2400300"/>
                <a:chExt cx="83820" cy="487680"/>
              </a:xfrm>
              <a:grpFill/>
            </xdr:grpSpPr>
            <xdr:sp macro="" textlink="">
              <xdr:nvSpPr>
                <xdr:cNvPr id="186" name="Rectangle: Rounded Corners 185">
                  <a:extLst>
                    <a:ext uri="{FF2B5EF4-FFF2-40B4-BE49-F238E27FC236}">
                      <a16:creationId xmlns:a16="http://schemas.microsoft.com/office/drawing/2014/main" id="{B3964E09-FF09-CCAB-1894-09F1D2902198}"/>
                    </a:ext>
                  </a:extLst>
                </xdr:cNvPr>
                <xdr:cNvSpPr/>
              </xdr:nvSpPr>
              <xdr:spPr>
                <a:xfrm rot="16200000">
                  <a:off x="2491740" y="248412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87" name="Rectangle: Rounded Corners 186">
                  <a:extLst>
                    <a:ext uri="{FF2B5EF4-FFF2-40B4-BE49-F238E27FC236}">
                      <a16:creationId xmlns:a16="http://schemas.microsoft.com/office/drawing/2014/main" id="{C6766EF7-912D-848A-0EF2-B4E1BEE23922}"/>
                    </a:ext>
                  </a:extLst>
                </xdr:cNvPr>
                <xdr:cNvSpPr/>
              </xdr:nvSpPr>
              <xdr:spPr>
                <a:xfrm rot="16200000">
                  <a:off x="2491740" y="272034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</xdr:grpSp>
      </xdr:grpSp>
    </xdr:grpSp>
    <xdr:clientData/>
  </xdr:twoCellAnchor>
  <xdr:twoCellAnchor>
    <xdr:from>
      <xdr:col>2</xdr:col>
      <xdr:colOff>403860</xdr:colOff>
      <xdr:row>32</xdr:row>
      <xdr:rowOff>91440</xdr:rowOff>
    </xdr:from>
    <xdr:to>
      <xdr:col>3</xdr:col>
      <xdr:colOff>312420</xdr:colOff>
      <xdr:row>35</xdr:row>
      <xdr:rowOff>129540</xdr:rowOff>
    </xdr:to>
    <xdr:grpSp>
      <xdr:nvGrpSpPr>
        <xdr:cNvPr id="206" name="Group 205">
          <a:extLst>
            <a:ext uri="{FF2B5EF4-FFF2-40B4-BE49-F238E27FC236}">
              <a16:creationId xmlns:a16="http://schemas.microsoft.com/office/drawing/2014/main" id="{D03D2F18-15E3-4138-9508-1506AEC1EFF1}"/>
            </a:ext>
          </a:extLst>
        </xdr:cNvPr>
        <xdr:cNvGrpSpPr/>
      </xdr:nvGrpSpPr>
      <xdr:grpSpPr>
        <a:xfrm>
          <a:off x="1485900" y="6050280"/>
          <a:ext cx="777240" cy="594360"/>
          <a:chOff x="2316480" y="2392680"/>
          <a:chExt cx="777240" cy="563880"/>
        </a:xfrm>
        <a:noFill/>
      </xdr:grpSpPr>
      <xdr:grpSp>
        <xdr:nvGrpSpPr>
          <xdr:cNvPr id="207" name="Group 206">
            <a:extLst>
              <a:ext uri="{FF2B5EF4-FFF2-40B4-BE49-F238E27FC236}">
                <a16:creationId xmlns:a16="http://schemas.microsoft.com/office/drawing/2014/main" id="{CE2A2FD3-54D6-9E69-7FB9-D8B7B09F9C11}"/>
              </a:ext>
            </a:extLst>
          </xdr:cNvPr>
          <xdr:cNvGrpSpPr/>
        </xdr:nvGrpSpPr>
        <xdr:grpSpPr>
          <a:xfrm>
            <a:off x="2316480" y="2392680"/>
            <a:ext cx="373380" cy="556260"/>
            <a:chOff x="2583180" y="2377440"/>
            <a:chExt cx="373380" cy="556260"/>
          </a:xfrm>
          <a:grpFill/>
        </xdr:grpSpPr>
        <xdr:grpSp>
          <xdr:nvGrpSpPr>
            <xdr:cNvPr id="221" name="Group 220">
              <a:extLst>
                <a:ext uri="{FF2B5EF4-FFF2-40B4-BE49-F238E27FC236}">
                  <a16:creationId xmlns:a16="http://schemas.microsoft.com/office/drawing/2014/main" id="{6DAB3C50-106E-C797-5DD3-B90BE46CB36E}"/>
                </a:ext>
              </a:extLst>
            </xdr:cNvPr>
            <xdr:cNvGrpSpPr/>
          </xdr:nvGrpSpPr>
          <xdr:grpSpPr>
            <a:xfrm>
              <a:off x="2659380" y="2377440"/>
              <a:ext cx="228600" cy="556260"/>
              <a:chOff x="2667000" y="2377440"/>
              <a:chExt cx="228600" cy="556260"/>
            </a:xfrm>
            <a:grpFill/>
          </xdr:grpSpPr>
          <xdr:grpSp>
            <xdr:nvGrpSpPr>
              <xdr:cNvPr id="229" name="Group 228">
                <a:extLst>
                  <a:ext uri="{FF2B5EF4-FFF2-40B4-BE49-F238E27FC236}">
                    <a16:creationId xmlns:a16="http://schemas.microsoft.com/office/drawing/2014/main" id="{BB76E652-C6D5-14BA-4D0C-E3AF31B07CCA}"/>
                  </a:ext>
                </a:extLst>
              </xdr:cNvPr>
              <xdr:cNvGrpSpPr/>
            </xdr:nvGrpSpPr>
            <xdr:grpSpPr>
              <a:xfrm>
                <a:off x="2667000" y="2598420"/>
                <a:ext cx="228600" cy="335280"/>
                <a:chOff x="2667000" y="2598420"/>
                <a:chExt cx="228600" cy="335280"/>
              </a:xfrm>
              <a:grpFill/>
            </xdr:grpSpPr>
            <xdr:sp macro="" textlink="">
              <xdr:nvSpPr>
                <xdr:cNvPr id="231" name="Rectangle: Rounded Corners 230">
                  <a:extLst>
                    <a:ext uri="{FF2B5EF4-FFF2-40B4-BE49-F238E27FC236}">
                      <a16:creationId xmlns:a16="http://schemas.microsoft.com/office/drawing/2014/main" id="{373F01D0-05E7-A330-0B63-3012F85E7C58}"/>
                    </a:ext>
                  </a:extLst>
                </xdr:cNvPr>
                <xdr:cNvSpPr/>
              </xdr:nvSpPr>
              <xdr:spPr>
                <a:xfrm>
                  <a:off x="2667000" y="2598420"/>
                  <a:ext cx="228600" cy="10668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232" name="Rectangle: Rounded Corners 231">
                  <a:extLst>
                    <a:ext uri="{FF2B5EF4-FFF2-40B4-BE49-F238E27FC236}">
                      <a16:creationId xmlns:a16="http://schemas.microsoft.com/office/drawing/2014/main" id="{208E8611-919A-9A63-0A35-2C62DF5A1F6A}"/>
                    </a:ext>
                  </a:extLst>
                </xdr:cNvPr>
                <xdr:cNvSpPr/>
              </xdr:nvSpPr>
              <xdr:spPr>
                <a:xfrm>
                  <a:off x="2667000" y="2827020"/>
                  <a:ext cx="228600" cy="10668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230" name="Rectangle: Rounded Corners 229">
                <a:extLst>
                  <a:ext uri="{FF2B5EF4-FFF2-40B4-BE49-F238E27FC236}">
                    <a16:creationId xmlns:a16="http://schemas.microsoft.com/office/drawing/2014/main" id="{D9867F42-54B8-A97D-0DD3-F57CB6C6A140}"/>
                  </a:ext>
                </a:extLst>
              </xdr:cNvPr>
              <xdr:cNvSpPr/>
            </xdr:nvSpPr>
            <xdr:spPr>
              <a:xfrm>
                <a:off x="2667000" y="2377440"/>
                <a:ext cx="228600" cy="106680"/>
              </a:xfrm>
              <a:prstGeom prst="roundRect">
                <a:avLst/>
              </a:prstGeom>
              <a:grpFill/>
              <a:ln>
                <a:solidFill>
                  <a:schemeClr val="bg1">
                    <a:lumMod val="85000"/>
                  </a:schemeClr>
                </a:solidFill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grpSp>
          <xdr:nvGrpSpPr>
            <xdr:cNvPr id="222" name="Group 221">
              <a:extLst>
                <a:ext uri="{FF2B5EF4-FFF2-40B4-BE49-F238E27FC236}">
                  <a16:creationId xmlns:a16="http://schemas.microsoft.com/office/drawing/2014/main" id="{DD9CD518-001B-B548-2CE9-20E22776F1F8}"/>
                </a:ext>
              </a:extLst>
            </xdr:cNvPr>
            <xdr:cNvGrpSpPr/>
          </xdr:nvGrpSpPr>
          <xdr:grpSpPr>
            <a:xfrm>
              <a:off x="2583180" y="2407920"/>
              <a:ext cx="373380" cy="487680"/>
              <a:chOff x="2583180" y="2407920"/>
              <a:chExt cx="373380" cy="487680"/>
            </a:xfrm>
            <a:grpFill/>
          </xdr:grpSpPr>
          <xdr:grpSp>
            <xdr:nvGrpSpPr>
              <xdr:cNvPr id="223" name="Group 222">
                <a:extLst>
                  <a:ext uri="{FF2B5EF4-FFF2-40B4-BE49-F238E27FC236}">
                    <a16:creationId xmlns:a16="http://schemas.microsoft.com/office/drawing/2014/main" id="{65356238-A493-06BD-622C-7C035F760084}"/>
                  </a:ext>
                </a:extLst>
              </xdr:cNvPr>
              <xdr:cNvGrpSpPr/>
            </xdr:nvGrpSpPr>
            <xdr:grpSpPr>
              <a:xfrm>
                <a:off x="2583180" y="2407920"/>
                <a:ext cx="83820" cy="487680"/>
                <a:chOff x="2575560" y="2400300"/>
                <a:chExt cx="83820" cy="487680"/>
              </a:xfrm>
              <a:grpFill/>
            </xdr:grpSpPr>
            <xdr:sp macro="" textlink="">
              <xdr:nvSpPr>
                <xdr:cNvPr id="227" name="Rectangle: Rounded Corners 226">
                  <a:extLst>
                    <a:ext uri="{FF2B5EF4-FFF2-40B4-BE49-F238E27FC236}">
                      <a16:creationId xmlns:a16="http://schemas.microsoft.com/office/drawing/2014/main" id="{6E9AAFDF-04F8-F3DE-9E47-D18D4F8272F3}"/>
                    </a:ext>
                  </a:extLst>
                </xdr:cNvPr>
                <xdr:cNvSpPr/>
              </xdr:nvSpPr>
              <xdr:spPr>
                <a:xfrm rot="16200000">
                  <a:off x="2491740" y="248412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228" name="Rectangle: Rounded Corners 227">
                  <a:extLst>
                    <a:ext uri="{FF2B5EF4-FFF2-40B4-BE49-F238E27FC236}">
                      <a16:creationId xmlns:a16="http://schemas.microsoft.com/office/drawing/2014/main" id="{19B4E7CC-2FCC-DB28-A878-203402A97256}"/>
                    </a:ext>
                  </a:extLst>
                </xdr:cNvPr>
                <xdr:cNvSpPr/>
              </xdr:nvSpPr>
              <xdr:spPr>
                <a:xfrm rot="16200000">
                  <a:off x="2491740" y="272034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grpSp>
            <xdr:nvGrpSpPr>
              <xdr:cNvPr id="224" name="Group 223">
                <a:extLst>
                  <a:ext uri="{FF2B5EF4-FFF2-40B4-BE49-F238E27FC236}">
                    <a16:creationId xmlns:a16="http://schemas.microsoft.com/office/drawing/2014/main" id="{8AF34CE8-08C8-9524-0D70-F0319BCF11C1}"/>
                  </a:ext>
                </a:extLst>
              </xdr:cNvPr>
              <xdr:cNvGrpSpPr/>
            </xdr:nvGrpSpPr>
            <xdr:grpSpPr>
              <a:xfrm>
                <a:off x="2872740" y="2407920"/>
                <a:ext cx="83820" cy="487680"/>
                <a:chOff x="2575560" y="2400300"/>
                <a:chExt cx="83820" cy="487680"/>
              </a:xfrm>
              <a:grpFill/>
            </xdr:grpSpPr>
            <xdr:sp macro="" textlink="">
              <xdr:nvSpPr>
                <xdr:cNvPr id="225" name="Rectangle: Rounded Corners 224">
                  <a:extLst>
                    <a:ext uri="{FF2B5EF4-FFF2-40B4-BE49-F238E27FC236}">
                      <a16:creationId xmlns:a16="http://schemas.microsoft.com/office/drawing/2014/main" id="{1E450B1D-9D60-3953-0BBF-C56B00A2B20F}"/>
                    </a:ext>
                  </a:extLst>
                </xdr:cNvPr>
                <xdr:cNvSpPr/>
              </xdr:nvSpPr>
              <xdr:spPr>
                <a:xfrm rot="16200000">
                  <a:off x="2491740" y="248412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226" name="Rectangle: Rounded Corners 225">
                  <a:extLst>
                    <a:ext uri="{FF2B5EF4-FFF2-40B4-BE49-F238E27FC236}">
                      <a16:creationId xmlns:a16="http://schemas.microsoft.com/office/drawing/2014/main" id="{2B575D3C-1185-2136-170F-53B0E5B4C316}"/>
                    </a:ext>
                  </a:extLst>
                </xdr:cNvPr>
                <xdr:cNvSpPr/>
              </xdr:nvSpPr>
              <xdr:spPr>
                <a:xfrm rot="16200000">
                  <a:off x="2491740" y="272034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</xdr:grpSp>
      </xdr:grpSp>
      <xdr:grpSp>
        <xdr:nvGrpSpPr>
          <xdr:cNvPr id="208" name="Group 207">
            <a:extLst>
              <a:ext uri="{FF2B5EF4-FFF2-40B4-BE49-F238E27FC236}">
                <a16:creationId xmlns:a16="http://schemas.microsoft.com/office/drawing/2014/main" id="{67B412FE-732B-2E2B-A21D-0FA0CB1E85B3}"/>
              </a:ext>
            </a:extLst>
          </xdr:cNvPr>
          <xdr:cNvGrpSpPr/>
        </xdr:nvGrpSpPr>
        <xdr:grpSpPr>
          <a:xfrm>
            <a:off x="2720340" y="2400300"/>
            <a:ext cx="373380" cy="556260"/>
            <a:chOff x="2583180" y="2377440"/>
            <a:chExt cx="373380" cy="556260"/>
          </a:xfrm>
          <a:grpFill/>
        </xdr:grpSpPr>
        <xdr:grpSp>
          <xdr:nvGrpSpPr>
            <xdr:cNvPr id="209" name="Group 208">
              <a:extLst>
                <a:ext uri="{FF2B5EF4-FFF2-40B4-BE49-F238E27FC236}">
                  <a16:creationId xmlns:a16="http://schemas.microsoft.com/office/drawing/2014/main" id="{9DF2F918-9D43-DF29-2D13-8004B533EA7D}"/>
                </a:ext>
              </a:extLst>
            </xdr:cNvPr>
            <xdr:cNvGrpSpPr/>
          </xdr:nvGrpSpPr>
          <xdr:grpSpPr>
            <a:xfrm>
              <a:off x="2659380" y="2377440"/>
              <a:ext cx="228600" cy="556260"/>
              <a:chOff x="2667000" y="2377440"/>
              <a:chExt cx="228600" cy="556260"/>
            </a:xfrm>
            <a:grpFill/>
          </xdr:grpSpPr>
          <xdr:grpSp>
            <xdr:nvGrpSpPr>
              <xdr:cNvPr id="217" name="Group 216">
                <a:extLst>
                  <a:ext uri="{FF2B5EF4-FFF2-40B4-BE49-F238E27FC236}">
                    <a16:creationId xmlns:a16="http://schemas.microsoft.com/office/drawing/2014/main" id="{FF43FF96-7D2E-956C-20E2-B57AE4B86BA6}"/>
                  </a:ext>
                </a:extLst>
              </xdr:cNvPr>
              <xdr:cNvGrpSpPr/>
            </xdr:nvGrpSpPr>
            <xdr:grpSpPr>
              <a:xfrm>
                <a:off x="2667000" y="2598420"/>
                <a:ext cx="228600" cy="335280"/>
                <a:chOff x="2667000" y="2598420"/>
                <a:chExt cx="228600" cy="335280"/>
              </a:xfrm>
              <a:grpFill/>
            </xdr:grpSpPr>
            <xdr:sp macro="" textlink="">
              <xdr:nvSpPr>
                <xdr:cNvPr id="219" name="Rectangle: Rounded Corners 218">
                  <a:extLst>
                    <a:ext uri="{FF2B5EF4-FFF2-40B4-BE49-F238E27FC236}">
                      <a16:creationId xmlns:a16="http://schemas.microsoft.com/office/drawing/2014/main" id="{882C2532-FBAD-55FE-709F-96A9FCFA9AEE}"/>
                    </a:ext>
                  </a:extLst>
                </xdr:cNvPr>
                <xdr:cNvSpPr/>
              </xdr:nvSpPr>
              <xdr:spPr>
                <a:xfrm>
                  <a:off x="2667000" y="2598420"/>
                  <a:ext cx="228600" cy="10668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220" name="Rectangle: Rounded Corners 219">
                  <a:extLst>
                    <a:ext uri="{FF2B5EF4-FFF2-40B4-BE49-F238E27FC236}">
                      <a16:creationId xmlns:a16="http://schemas.microsoft.com/office/drawing/2014/main" id="{68F7C988-3216-A998-8C0B-9AD26628EF86}"/>
                    </a:ext>
                  </a:extLst>
                </xdr:cNvPr>
                <xdr:cNvSpPr/>
              </xdr:nvSpPr>
              <xdr:spPr>
                <a:xfrm>
                  <a:off x="2667000" y="2827020"/>
                  <a:ext cx="228600" cy="10668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218" name="Rectangle: Rounded Corners 217">
                <a:extLst>
                  <a:ext uri="{FF2B5EF4-FFF2-40B4-BE49-F238E27FC236}">
                    <a16:creationId xmlns:a16="http://schemas.microsoft.com/office/drawing/2014/main" id="{8CA473F9-ABE0-3F76-4942-5429EC2AD3F7}"/>
                  </a:ext>
                </a:extLst>
              </xdr:cNvPr>
              <xdr:cNvSpPr/>
            </xdr:nvSpPr>
            <xdr:spPr>
              <a:xfrm>
                <a:off x="2667000" y="2377440"/>
                <a:ext cx="228600" cy="106680"/>
              </a:xfrm>
              <a:prstGeom prst="roundRect">
                <a:avLst/>
              </a:prstGeom>
              <a:grpFill/>
              <a:ln>
                <a:solidFill>
                  <a:schemeClr val="bg1">
                    <a:lumMod val="85000"/>
                  </a:schemeClr>
                </a:solidFill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grpSp>
          <xdr:nvGrpSpPr>
            <xdr:cNvPr id="210" name="Group 209">
              <a:extLst>
                <a:ext uri="{FF2B5EF4-FFF2-40B4-BE49-F238E27FC236}">
                  <a16:creationId xmlns:a16="http://schemas.microsoft.com/office/drawing/2014/main" id="{39F11483-611D-D612-6A8F-ED4B3A2C4A6C}"/>
                </a:ext>
              </a:extLst>
            </xdr:cNvPr>
            <xdr:cNvGrpSpPr/>
          </xdr:nvGrpSpPr>
          <xdr:grpSpPr>
            <a:xfrm>
              <a:off x="2583180" y="2407920"/>
              <a:ext cx="373380" cy="487680"/>
              <a:chOff x="2583180" y="2407920"/>
              <a:chExt cx="373380" cy="487680"/>
            </a:xfrm>
            <a:grpFill/>
          </xdr:grpSpPr>
          <xdr:grpSp>
            <xdr:nvGrpSpPr>
              <xdr:cNvPr id="211" name="Group 210">
                <a:extLst>
                  <a:ext uri="{FF2B5EF4-FFF2-40B4-BE49-F238E27FC236}">
                    <a16:creationId xmlns:a16="http://schemas.microsoft.com/office/drawing/2014/main" id="{8D94250F-BB43-D33F-4888-9C483577CCE0}"/>
                  </a:ext>
                </a:extLst>
              </xdr:cNvPr>
              <xdr:cNvGrpSpPr/>
            </xdr:nvGrpSpPr>
            <xdr:grpSpPr>
              <a:xfrm>
                <a:off x="2583180" y="2407920"/>
                <a:ext cx="83820" cy="487680"/>
                <a:chOff x="2575560" y="2400300"/>
                <a:chExt cx="83820" cy="487680"/>
              </a:xfrm>
              <a:grpFill/>
            </xdr:grpSpPr>
            <xdr:sp macro="" textlink="">
              <xdr:nvSpPr>
                <xdr:cNvPr id="215" name="Rectangle: Rounded Corners 214">
                  <a:extLst>
                    <a:ext uri="{FF2B5EF4-FFF2-40B4-BE49-F238E27FC236}">
                      <a16:creationId xmlns:a16="http://schemas.microsoft.com/office/drawing/2014/main" id="{3DBC403C-38E9-F5D6-2649-5C43D0377796}"/>
                    </a:ext>
                  </a:extLst>
                </xdr:cNvPr>
                <xdr:cNvSpPr/>
              </xdr:nvSpPr>
              <xdr:spPr>
                <a:xfrm rot="16200000">
                  <a:off x="2491740" y="248412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216" name="Rectangle: Rounded Corners 215">
                  <a:extLst>
                    <a:ext uri="{FF2B5EF4-FFF2-40B4-BE49-F238E27FC236}">
                      <a16:creationId xmlns:a16="http://schemas.microsoft.com/office/drawing/2014/main" id="{35DB726F-C31F-CE84-B3C7-A77D4EA418AC}"/>
                    </a:ext>
                  </a:extLst>
                </xdr:cNvPr>
                <xdr:cNvSpPr/>
              </xdr:nvSpPr>
              <xdr:spPr>
                <a:xfrm rot="16200000">
                  <a:off x="2491740" y="272034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grpSp>
            <xdr:nvGrpSpPr>
              <xdr:cNvPr id="212" name="Group 211">
                <a:extLst>
                  <a:ext uri="{FF2B5EF4-FFF2-40B4-BE49-F238E27FC236}">
                    <a16:creationId xmlns:a16="http://schemas.microsoft.com/office/drawing/2014/main" id="{838C0EC0-C38B-7F66-6632-A4C72FBBC284}"/>
                  </a:ext>
                </a:extLst>
              </xdr:cNvPr>
              <xdr:cNvGrpSpPr/>
            </xdr:nvGrpSpPr>
            <xdr:grpSpPr>
              <a:xfrm>
                <a:off x="2872740" y="2407920"/>
                <a:ext cx="83820" cy="487680"/>
                <a:chOff x="2575560" y="2400300"/>
                <a:chExt cx="83820" cy="487680"/>
              </a:xfrm>
              <a:grpFill/>
            </xdr:grpSpPr>
            <xdr:sp macro="" textlink="">
              <xdr:nvSpPr>
                <xdr:cNvPr id="213" name="Rectangle: Rounded Corners 212">
                  <a:extLst>
                    <a:ext uri="{FF2B5EF4-FFF2-40B4-BE49-F238E27FC236}">
                      <a16:creationId xmlns:a16="http://schemas.microsoft.com/office/drawing/2014/main" id="{64337331-6381-88BE-DFB6-113C8BA7CFBE}"/>
                    </a:ext>
                  </a:extLst>
                </xdr:cNvPr>
                <xdr:cNvSpPr/>
              </xdr:nvSpPr>
              <xdr:spPr>
                <a:xfrm rot="16200000">
                  <a:off x="2491740" y="248412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214" name="Rectangle: Rounded Corners 213">
                  <a:extLst>
                    <a:ext uri="{FF2B5EF4-FFF2-40B4-BE49-F238E27FC236}">
                      <a16:creationId xmlns:a16="http://schemas.microsoft.com/office/drawing/2014/main" id="{3204704A-E0E8-42FB-D2BB-4F56EA1C9635}"/>
                    </a:ext>
                  </a:extLst>
                </xdr:cNvPr>
                <xdr:cNvSpPr/>
              </xdr:nvSpPr>
              <xdr:spPr>
                <a:xfrm rot="16200000">
                  <a:off x="2491740" y="272034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</xdr:grpSp>
      </xdr:grpSp>
    </xdr:grpSp>
    <xdr:clientData/>
  </xdr:twoCellAnchor>
  <xdr:twoCellAnchor>
    <xdr:from>
      <xdr:col>2</xdr:col>
      <xdr:colOff>403860</xdr:colOff>
      <xdr:row>36</xdr:row>
      <xdr:rowOff>91440</xdr:rowOff>
    </xdr:from>
    <xdr:to>
      <xdr:col>3</xdr:col>
      <xdr:colOff>312420</xdr:colOff>
      <xdr:row>39</xdr:row>
      <xdr:rowOff>129540</xdr:rowOff>
    </xdr:to>
    <xdr:grpSp>
      <xdr:nvGrpSpPr>
        <xdr:cNvPr id="233" name="Group 232">
          <a:extLst>
            <a:ext uri="{FF2B5EF4-FFF2-40B4-BE49-F238E27FC236}">
              <a16:creationId xmlns:a16="http://schemas.microsoft.com/office/drawing/2014/main" id="{AB06C00E-BC73-4D88-9C8B-61DB3F810BE0}"/>
            </a:ext>
          </a:extLst>
        </xdr:cNvPr>
        <xdr:cNvGrpSpPr/>
      </xdr:nvGrpSpPr>
      <xdr:grpSpPr>
        <a:xfrm>
          <a:off x="1485900" y="6797040"/>
          <a:ext cx="777240" cy="594360"/>
          <a:chOff x="2316480" y="2392680"/>
          <a:chExt cx="777240" cy="563880"/>
        </a:xfrm>
        <a:noFill/>
      </xdr:grpSpPr>
      <xdr:grpSp>
        <xdr:nvGrpSpPr>
          <xdr:cNvPr id="234" name="Group 233">
            <a:extLst>
              <a:ext uri="{FF2B5EF4-FFF2-40B4-BE49-F238E27FC236}">
                <a16:creationId xmlns:a16="http://schemas.microsoft.com/office/drawing/2014/main" id="{79817E32-7F67-0080-FE49-086A43935241}"/>
              </a:ext>
            </a:extLst>
          </xdr:cNvPr>
          <xdr:cNvGrpSpPr/>
        </xdr:nvGrpSpPr>
        <xdr:grpSpPr>
          <a:xfrm>
            <a:off x="2316480" y="2392680"/>
            <a:ext cx="373380" cy="556260"/>
            <a:chOff x="2583180" y="2377440"/>
            <a:chExt cx="373380" cy="556260"/>
          </a:xfrm>
          <a:grpFill/>
        </xdr:grpSpPr>
        <xdr:grpSp>
          <xdr:nvGrpSpPr>
            <xdr:cNvPr id="248" name="Group 247">
              <a:extLst>
                <a:ext uri="{FF2B5EF4-FFF2-40B4-BE49-F238E27FC236}">
                  <a16:creationId xmlns:a16="http://schemas.microsoft.com/office/drawing/2014/main" id="{780C5E82-6489-8385-7264-E0D1AF452427}"/>
                </a:ext>
              </a:extLst>
            </xdr:cNvPr>
            <xdr:cNvGrpSpPr/>
          </xdr:nvGrpSpPr>
          <xdr:grpSpPr>
            <a:xfrm>
              <a:off x="2659380" y="2377440"/>
              <a:ext cx="228600" cy="556260"/>
              <a:chOff x="2667000" y="2377440"/>
              <a:chExt cx="228600" cy="556260"/>
            </a:xfrm>
            <a:grpFill/>
          </xdr:grpSpPr>
          <xdr:grpSp>
            <xdr:nvGrpSpPr>
              <xdr:cNvPr id="256" name="Group 255">
                <a:extLst>
                  <a:ext uri="{FF2B5EF4-FFF2-40B4-BE49-F238E27FC236}">
                    <a16:creationId xmlns:a16="http://schemas.microsoft.com/office/drawing/2014/main" id="{21DD0894-8732-D4BD-AE5B-73971177D02A}"/>
                  </a:ext>
                </a:extLst>
              </xdr:cNvPr>
              <xdr:cNvGrpSpPr/>
            </xdr:nvGrpSpPr>
            <xdr:grpSpPr>
              <a:xfrm>
                <a:off x="2667000" y="2598420"/>
                <a:ext cx="228600" cy="335280"/>
                <a:chOff x="2667000" y="2598420"/>
                <a:chExt cx="228600" cy="335280"/>
              </a:xfrm>
              <a:grpFill/>
            </xdr:grpSpPr>
            <xdr:sp macro="" textlink="">
              <xdr:nvSpPr>
                <xdr:cNvPr id="258" name="Rectangle: Rounded Corners 257">
                  <a:extLst>
                    <a:ext uri="{FF2B5EF4-FFF2-40B4-BE49-F238E27FC236}">
                      <a16:creationId xmlns:a16="http://schemas.microsoft.com/office/drawing/2014/main" id="{F3A86C5C-F192-19CB-F738-97E2F681BEA2}"/>
                    </a:ext>
                  </a:extLst>
                </xdr:cNvPr>
                <xdr:cNvSpPr/>
              </xdr:nvSpPr>
              <xdr:spPr>
                <a:xfrm>
                  <a:off x="2667000" y="2598420"/>
                  <a:ext cx="228600" cy="10668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259" name="Rectangle: Rounded Corners 258">
                  <a:extLst>
                    <a:ext uri="{FF2B5EF4-FFF2-40B4-BE49-F238E27FC236}">
                      <a16:creationId xmlns:a16="http://schemas.microsoft.com/office/drawing/2014/main" id="{CD5DD615-05B6-7D16-7CB0-DC9E54F2DA69}"/>
                    </a:ext>
                  </a:extLst>
                </xdr:cNvPr>
                <xdr:cNvSpPr/>
              </xdr:nvSpPr>
              <xdr:spPr>
                <a:xfrm>
                  <a:off x="2667000" y="2827020"/>
                  <a:ext cx="228600" cy="10668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257" name="Rectangle: Rounded Corners 256">
                <a:extLst>
                  <a:ext uri="{FF2B5EF4-FFF2-40B4-BE49-F238E27FC236}">
                    <a16:creationId xmlns:a16="http://schemas.microsoft.com/office/drawing/2014/main" id="{5A2A2722-B079-4A14-2020-25455668975E}"/>
                  </a:ext>
                </a:extLst>
              </xdr:cNvPr>
              <xdr:cNvSpPr/>
            </xdr:nvSpPr>
            <xdr:spPr>
              <a:xfrm>
                <a:off x="2667000" y="2377440"/>
                <a:ext cx="228600" cy="106680"/>
              </a:xfrm>
              <a:prstGeom prst="roundRect">
                <a:avLst/>
              </a:prstGeom>
              <a:grpFill/>
              <a:ln>
                <a:solidFill>
                  <a:schemeClr val="bg1">
                    <a:lumMod val="85000"/>
                  </a:schemeClr>
                </a:solidFill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grpSp>
          <xdr:nvGrpSpPr>
            <xdr:cNvPr id="249" name="Group 248">
              <a:extLst>
                <a:ext uri="{FF2B5EF4-FFF2-40B4-BE49-F238E27FC236}">
                  <a16:creationId xmlns:a16="http://schemas.microsoft.com/office/drawing/2014/main" id="{AF670A83-8AE9-DF27-2053-9D0486F26902}"/>
                </a:ext>
              </a:extLst>
            </xdr:cNvPr>
            <xdr:cNvGrpSpPr/>
          </xdr:nvGrpSpPr>
          <xdr:grpSpPr>
            <a:xfrm>
              <a:off x="2583180" y="2407920"/>
              <a:ext cx="373380" cy="487680"/>
              <a:chOff x="2583180" y="2407920"/>
              <a:chExt cx="373380" cy="487680"/>
            </a:xfrm>
            <a:grpFill/>
          </xdr:grpSpPr>
          <xdr:grpSp>
            <xdr:nvGrpSpPr>
              <xdr:cNvPr id="250" name="Group 249">
                <a:extLst>
                  <a:ext uri="{FF2B5EF4-FFF2-40B4-BE49-F238E27FC236}">
                    <a16:creationId xmlns:a16="http://schemas.microsoft.com/office/drawing/2014/main" id="{3C587C8A-62F0-F784-F17E-936EC9A3F179}"/>
                  </a:ext>
                </a:extLst>
              </xdr:cNvPr>
              <xdr:cNvGrpSpPr/>
            </xdr:nvGrpSpPr>
            <xdr:grpSpPr>
              <a:xfrm>
                <a:off x="2583180" y="2407920"/>
                <a:ext cx="83820" cy="487680"/>
                <a:chOff x="2575560" y="2400300"/>
                <a:chExt cx="83820" cy="487680"/>
              </a:xfrm>
              <a:grpFill/>
            </xdr:grpSpPr>
            <xdr:sp macro="" textlink="">
              <xdr:nvSpPr>
                <xdr:cNvPr id="254" name="Rectangle: Rounded Corners 253">
                  <a:extLst>
                    <a:ext uri="{FF2B5EF4-FFF2-40B4-BE49-F238E27FC236}">
                      <a16:creationId xmlns:a16="http://schemas.microsoft.com/office/drawing/2014/main" id="{B6A95636-3BFD-EB96-3CD1-4931135F4FCD}"/>
                    </a:ext>
                  </a:extLst>
                </xdr:cNvPr>
                <xdr:cNvSpPr/>
              </xdr:nvSpPr>
              <xdr:spPr>
                <a:xfrm rot="16200000">
                  <a:off x="2491740" y="248412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255" name="Rectangle: Rounded Corners 254">
                  <a:extLst>
                    <a:ext uri="{FF2B5EF4-FFF2-40B4-BE49-F238E27FC236}">
                      <a16:creationId xmlns:a16="http://schemas.microsoft.com/office/drawing/2014/main" id="{E265342C-719D-353D-C0CB-1DA58EFEF58B}"/>
                    </a:ext>
                  </a:extLst>
                </xdr:cNvPr>
                <xdr:cNvSpPr/>
              </xdr:nvSpPr>
              <xdr:spPr>
                <a:xfrm rot="16200000">
                  <a:off x="2491740" y="272034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grpSp>
            <xdr:nvGrpSpPr>
              <xdr:cNvPr id="251" name="Group 250">
                <a:extLst>
                  <a:ext uri="{FF2B5EF4-FFF2-40B4-BE49-F238E27FC236}">
                    <a16:creationId xmlns:a16="http://schemas.microsoft.com/office/drawing/2014/main" id="{775E9FCE-CBCF-46C6-BEE2-84FF098E9C92}"/>
                  </a:ext>
                </a:extLst>
              </xdr:cNvPr>
              <xdr:cNvGrpSpPr/>
            </xdr:nvGrpSpPr>
            <xdr:grpSpPr>
              <a:xfrm>
                <a:off x="2872740" y="2407920"/>
                <a:ext cx="83820" cy="487680"/>
                <a:chOff x="2575560" y="2400300"/>
                <a:chExt cx="83820" cy="487680"/>
              </a:xfrm>
              <a:grpFill/>
            </xdr:grpSpPr>
            <xdr:sp macro="" textlink="">
              <xdr:nvSpPr>
                <xdr:cNvPr id="252" name="Rectangle: Rounded Corners 251">
                  <a:extLst>
                    <a:ext uri="{FF2B5EF4-FFF2-40B4-BE49-F238E27FC236}">
                      <a16:creationId xmlns:a16="http://schemas.microsoft.com/office/drawing/2014/main" id="{BDDCEDF9-E47E-3A19-77D3-A3AED10CA2A3}"/>
                    </a:ext>
                  </a:extLst>
                </xdr:cNvPr>
                <xdr:cNvSpPr/>
              </xdr:nvSpPr>
              <xdr:spPr>
                <a:xfrm rot="16200000">
                  <a:off x="2491740" y="248412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253" name="Rectangle: Rounded Corners 252">
                  <a:extLst>
                    <a:ext uri="{FF2B5EF4-FFF2-40B4-BE49-F238E27FC236}">
                      <a16:creationId xmlns:a16="http://schemas.microsoft.com/office/drawing/2014/main" id="{5F37E52D-C4B3-CE2D-1AE5-8CB3397E1A78}"/>
                    </a:ext>
                  </a:extLst>
                </xdr:cNvPr>
                <xdr:cNvSpPr/>
              </xdr:nvSpPr>
              <xdr:spPr>
                <a:xfrm rot="16200000">
                  <a:off x="2491740" y="272034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</xdr:grpSp>
      </xdr:grpSp>
      <xdr:grpSp>
        <xdr:nvGrpSpPr>
          <xdr:cNvPr id="235" name="Group 234">
            <a:extLst>
              <a:ext uri="{FF2B5EF4-FFF2-40B4-BE49-F238E27FC236}">
                <a16:creationId xmlns:a16="http://schemas.microsoft.com/office/drawing/2014/main" id="{D4162B17-5A03-8157-526C-A715F4357B9B}"/>
              </a:ext>
            </a:extLst>
          </xdr:cNvPr>
          <xdr:cNvGrpSpPr/>
        </xdr:nvGrpSpPr>
        <xdr:grpSpPr>
          <a:xfrm>
            <a:off x="2720340" y="2400300"/>
            <a:ext cx="373380" cy="556260"/>
            <a:chOff x="2583180" y="2377440"/>
            <a:chExt cx="373380" cy="556260"/>
          </a:xfrm>
          <a:grpFill/>
        </xdr:grpSpPr>
        <xdr:grpSp>
          <xdr:nvGrpSpPr>
            <xdr:cNvPr id="236" name="Group 235">
              <a:extLst>
                <a:ext uri="{FF2B5EF4-FFF2-40B4-BE49-F238E27FC236}">
                  <a16:creationId xmlns:a16="http://schemas.microsoft.com/office/drawing/2014/main" id="{6C4FE957-E75E-69D5-5977-DAB0110089A9}"/>
                </a:ext>
              </a:extLst>
            </xdr:cNvPr>
            <xdr:cNvGrpSpPr/>
          </xdr:nvGrpSpPr>
          <xdr:grpSpPr>
            <a:xfrm>
              <a:off x="2659380" y="2377440"/>
              <a:ext cx="228600" cy="556260"/>
              <a:chOff x="2667000" y="2377440"/>
              <a:chExt cx="228600" cy="556260"/>
            </a:xfrm>
            <a:grpFill/>
          </xdr:grpSpPr>
          <xdr:grpSp>
            <xdr:nvGrpSpPr>
              <xdr:cNvPr id="244" name="Group 243">
                <a:extLst>
                  <a:ext uri="{FF2B5EF4-FFF2-40B4-BE49-F238E27FC236}">
                    <a16:creationId xmlns:a16="http://schemas.microsoft.com/office/drawing/2014/main" id="{EA7FB5D5-7C73-1131-20A3-183BCE12E924}"/>
                  </a:ext>
                </a:extLst>
              </xdr:cNvPr>
              <xdr:cNvGrpSpPr/>
            </xdr:nvGrpSpPr>
            <xdr:grpSpPr>
              <a:xfrm>
                <a:off x="2667000" y="2598420"/>
                <a:ext cx="228600" cy="335280"/>
                <a:chOff x="2667000" y="2598420"/>
                <a:chExt cx="228600" cy="335280"/>
              </a:xfrm>
              <a:grpFill/>
            </xdr:grpSpPr>
            <xdr:sp macro="" textlink="">
              <xdr:nvSpPr>
                <xdr:cNvPr id="246" name="Rectangle: Rounded Corners 245">
                  <a:extLst>
                    <a:ext uri="{FF2B5EF4-FFF2-40B4-BE49-F238E27FC236}">
                      <a16:creationId xmlns:a16="http://schemas.microsoft.com/office/drawing/2014/main" id="{30A47D5C-88C5-0459-C95E-8127EC063F4F}"/>
                    </a:ext>
                  </a:extLst>
                </xdr:cNvPr>
                <xdr:cNvSpPr/>
              </xdr:nvSpPr>
              <xdr:spPr>
                <a:xfrm>
                  <a:off x="2667000" y="2598420"/>
                  <a:ext cx="228600" cy="10668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247" name="Rectangle: Rounded Corners 246">
                  <a:extLst>
                    <a:ext uri="{FF2B5EF4-FFF2-40B4-BE49-F238E27FC236}">
                      <a16:creationId xmlns:a16="http://schemas.microsoft.com/office/drawing/2014/main" id="{303C72B0-0767-6099-0A3A-BC8EC16E1E07}"/>
                    </a:ext>
                  </a:extLst>
                </xdr:cNvPr>
                <xdr:cNvSpPr/>
              </xdr:nvSpPr>
              <xdr:spPr>
                <a:xfrm>
                  <a:off x="2667000" y="2827020"/>
                  <a:ext cx="228600" cy="10668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245" name="Rectangle: Rounded Corners 244">
                <a:extLst>
                  <a:ext uri="{FF2B5EF4-FFF2-40B4-BE49-F238E27FC236}">
                    <a16:creationId xmlns:a16="http://schemas.microsoft.com/office/drawing/2014/main" id="{F9014715-051E-7892-44F7-D4F6D0298941}"/>
                  </a:ext>
                </a:extLst>
              </xdr:cNvPr>
              <xdr:cNvSpPr/>
            </xdr:nvSpPr>
            <xdr:spPr>
              <a:xfrm>
                <a:off x="2667000" y="2377440"/>
                <a:ext cx="228600" cy="106680"/>
              </a:xfrm>
              <a:prstGeom prst="roundRect">
                <a:avLst/>
              </a:prstGeom>
              <a:grpFill/>
              <a:ln>
                <a:solidFill>
                  <a:schemeClr val="bg1">
                    <a:lumMod val="85000"/>
                  </a:schemeClr>
                </a:solidFill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grpSp>
          <xdr:nvGrpSpPr>
            <xdr:cNvPr id="237" name="Group 236">
              <a:extLst>
                <a:ext uri="{FF2B5EF4-FFF2-40B4-BE49-F238E27FC236}">
                  <a16:creationId xmlns:a16="http://schemas.microsoft.com/office/drawing/2014/main" id="{FD0D2AE3-47E7-ED81-26C9-3A3F604114DE}"/>
                </a:ext>
              </a:extLst>
            </xdr:cNvPr>
            <xdr:cNvGrpSpPr/>
          </xdr:nvGrpSpPr>
          <xdr:grpSpPr>
            <a:xfrm>
              <a:off x="2583180" y="2407920"/>
              <a:ext cx="373380" cy="487680"/>
              <a:chOff x="2583180" y="2407920"/>
              <a:chExt cx="373380" cy="487680"/>
            </a:xfrm>
            <a:grpFill/>
          </xdr:grpSpPr>
          <xdr:grpSp>
            <xdr:nvGrpSpPr>
              <xdr:cNvPr id="238" name="Group 237">
                <a:extLst>
                  <a:ext uri="{FF2B5EF4-FFF2-40B4-BE49-F238E27FC236}">
                    <a16:creationId xmlns:a16="http://schemas.microsoft.com/office/drawing/2014/main" id="{6D0DF772-AA93-F17A-FA11-462A235AF342}"/>
                  </a:ext>
                </a:extLst>
              </xdr:cNvPr>
              <xdr:cNvGrpSpPr/>
            </xdr:nvGrpSpPr>
            <xdr:grpSpPr>
              <a:xfrm>
                <a:off x="2583180" y="2407920"/>
                <a:ext cx="83820" cy="487680"/>
                <a:chOff x="2575560" y="2400300"/>
                <a:chExt cx="83820" cy="487680"/>
              </a:xfrm>
              <a:grpFill/>
            </xdr:grpSpPr>
            <xdr:sp macro="" textlink="">
              <xdr:nvSpPr>
                <xdr:cNvPr id="242" name="Rectangle: Rounded Corners 241">
                  <a:extLst>
                    <a:ext uri="{FF2B5EF4-FFF2-40B4-BE49-F238E27FC236}">
                      <a16:creationId xmlns:a16="http://schemas.microsoft.com/office/drawing/2014/main" id="{6C81601F-EA2C-C47B-6C88-8E5248324D2A}"/>
                    </a:ext>
                  </a:extLst>
                </xdr:cNvPr>
                <xdr:cNvSpPr/>
              </xdr:nvSpPr>
              <xdr:spPr>
                <a:xfrm rot="16200000">
                  <a:off x="2491740" y="248412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243" name="Rectangle: Rounded Corners 242">
                  <a:extLst>
                    <a:ext uri="{FF2B5EF4-FFF2-40B4-BE49-F238E27FC236}">
                      <a16:creationId xmlns:a16="http://schemas.microsoft.com/office/drawing/2014/main" id="{D51C1EBB-1EBF-6B32-9EC9-5E01DEC35BA8}"/>
                    </a:ext>
                  </a:extLst>
                </xdr:cNvPr>
                <xdr:cNvSpPr/>
              </xdr:nvSpPr>
              <xdr:spPr>
                <a:xfrm rot="16200000">
                  <a:off x="2491740" y="272034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grpSp>
            <xdr:nvGrpSpPr>
              <xdr:cNvPr id="239" name="Group 238">
                <a:extLst>
                  <a:ext uri="{FF2B5EF4-FFF2-40B4-BE49-F238E27FC236}">
                    <a16:creationId xmlns:a16="http://schemas.microsoft.com/office/drawing/2014/main" id="{754C5751-05A2-2AAD-2E1B-939EA377FD5D}"/>
                  </a:ext>
                </a:extLst>
              </xdr:cNvPr>
              <xdr:cNvGrpSpPr/>
            </xdr:nvGrpSpPr>
            <xdr:grpSpPr>
              <a:xfrm>
                <a:off x="2872740" y="2407920"/>
                <a:ext cx="83820" cy="487680"/>
                <a:chOff x="2575560" y="2400300"/>
                <a:chExt cx="83820" cy="487680"/>
              </a:xfrm>
              <a:grpFill/>
            </xdr:grpSpPr>
            <xdr:sp macro="" textlink="">
              <xdr:nvSpPr>
                <xdr:cNvPr id="240" name="Rectangle: Rounded Corners 239">
                  <a:extLst>
                    <a:ext uri="{FF2B5EF4-FFF2-40B4-BE49-F238E27FC236}">
                      <a16:creationId xmlns:a16="http://schemas.microsoft.com/office/drawing/2014/main" id="{584E2BB5-D55F-97B3-92A5-3B814F5F352E}"/>
                    </a:ext>
                  </a:extLst>
                </xdr:cNvPr>
                <xdr:cNvSpPr/>
              </xdr:nvSpPr>
              <xdr:spPr>
                <a:xfrm rot="16200000">
                  <a:off x="2491740" y="248412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241" name="Rectangle: Rounded Corners 240">
                  <a:extLst>
                    <a:ext uri="{FF2B5EF4-FFF2-40B4-BE49-F238E27FC236}">
                      <a16:creationId xmlns:a16="http://schemas.microsoft.com/office/drawing/2014/main" id="{35BFF056-1AEE-2CB2-C981-2B73ABC6D94A}"/>
                    </a:ext>
                  </a:extLst>
                </xdr:cNvPr>
                <xdr:cNvSpPr/>
              </xdr:nvSpPr>
              <xdr:spPr>
                <a:xfrm rot="16200000">
                  <a:off x="2491740" y="272034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</xdr:grpSp>
      </xdr:grpSp>
    </xdr:grpSp>
    <xdr:clientData/>
  </xdr:twoCellAnchor>
  <xdr:twoCellAnchor>
    <xdr:from>
      <xdr:col>2</xdr:col>
      <xdr:colOff>403860</xdr:colOff>
      <xdr:row>40</xdr:row>
      <xdr:rowOff>91440</xdr:rowOff>
    </xdr:from>
    <xdr:to>
      <xdr:col>3</xdr:col>
      <xdr:colOff>312420</xdr:colOff>
      <xdr:row>43</xdr:row>
      <xdr:rowOff>129540</xdr:rowOff>
    </xdr:to>
    <xdr:grpSp>
      <xdr:nvGrpSpPr>
        <xdr:cNvPr id="260" name="Group 259">
          <a:extLst>
            <a:ext uri="{FF2B5EF4-FFF2-40B4-BE49-F238E27FC236}">
              <a16:creationId xmlns:a16="http://schemas.microsoft.com/office/drawing/2014/main" id="{A611C230-DF8D-4F76-AE6A-C2DD96748C27}"/>
            </a:ext>
          </a:extLst>
        </xdr:cNvPr>
        <xdr:cNvGrpSpPr/>
      </xdr:nvGrpSpPr>
      <xdr:grpSpPr>
        <a:xfrm>
          <a:off x="1485900" y="7543800"/>
          <a:ext cx="777240" cy="594360"/>
          <a:chOff x="2316480" y="2392680"/>
          <a:chExt cx="777240" cy="563880"/>
        </a:xfrm>
        <a:noFill/>
      </xdr:grpSpPr>
      <xdr:grpSp>
        <xdr:nvGrpSpPr>
          <xdr:cNvPr id="261" name="Group 260">
            <a:extLst>
              <a:ext uri="{FF2B5EF4-FFF2-40B4-BE49-F238E27FC236}">
                <a16:creationId xmlns:a16="http://schemas.microsoft.com/office/drawing/2014/main" id="{5120068D-62C1-7CB5-A744-DE97EA4D586A}"/>
              </a:ext>
            </a:extLst>
          </xdr:cNvPr>
          <xdr:cNvGrpSpPr/>
        </xdr:nvGrpSpPr>
        <xdr:grpSpPr>
          <a:xfrm>
            <a:off x="2316480" y="2392680"/>
            <a:ext cx="373380" cy="556260"/>
            <a:chOff x="2583180" y="2377440"/>
            <a:chExt cx="373380" cy="556260"/>
          </a:xfrm>
          <a:grpFill/>
        </xdr:grpSpPr>
        <xdr:grpSp>
          <xdr:nvGrpSpPr>
            <xdr:cNvPr id="275" name="Group 274">
              <a:extLst>
                <a:ext uri="{FF2B5EF4-FFF2-40B4-BE49-F238E27FC236}">
                  <a16:creationId xmlns:a16="http://schemas.microsoft.com/office/drawing/2014/main" id="{AE1AA201-21C2-76CF-CDF0-B2DE8352E1B5}"/>
                </a:ext>
              </a:extLst>
            </xdr:cNvPr>
            <xdr:cNvGrpSpPr/>
          </xdr:nvGrpSpPr>
          <xdr:grpSpPr>
            <a:xfrm>
              <a:off x="2659380" y="2377440"/>
              <a:ext cx="228600" cy="556260"/>
              <a:chOff x="2667000" y="2377440"/>
              <a:chExt cx="228600" cy="556260"/>
            </a:xfrm>
            <a:grpFill/>
          </xdr:grpSpPr>
          <xdr:grpSp>
            <xdr:nvGrpSpPr>
              <xdr:cNvPr id="283" name="Group 282">
                <a:extLst>
                  <a:ext uri="{FF2B5EF4-FFF2-40B4-BE49-F238E27FC236}">
                    <a16:creationId xmlns:a16="http://schemas.microsoft.com/office/drawing/2014/main" id="{142C1543-5ED5-234D-A041-846D33B7B23B}"/>
                  </a:ext>
                </a:extLst>
              </xdr:cNvPr>
              <xdr:cNvGrpSpPr/>
            </xdr:nvGrpSpPr>
            <xdr:grpSpPr>
              <a:xfrm>
                <a:off x="2667000" y="2598420"/>
                <a:ext cx="228600" cy="335280"/>
                <a:chOff x="2667000" y="2598420"/>
                <a:chExt cx="228600" cy="335280"/>
              </a:xfrm>
              <a:grpFill/>
            </xdr:grpSpPr>
            <xdr:sp macro="" textlink="">
              <xdr:nvSpPr>
                <xdr:cNvPr id="285" name="Rectangle: Rounded Corners 284">
                  <a:extLst>
                    <a:ext uri="{FF2B5EF4-FFF2-40B4-BE49-F238E27FC236}">
                      <a16:creationId xmlns:a16="http://schemas.microsoft.com/office/drawing/2014/main" id="{DC78A4BB-B8BD-0C0E-4E6D-6364FF38875C}"/>
                    </a:ext>
                  </a:extLst>
                </xdr:cNvPr>
                <xdr:cNvSpPr/>
              </xdr:nvSpPr>
              <xdr:spPr>
                <a:xfrm>
                  <a:off x="2667000" y="2598420"/>
                  <a:ext cx="228600" cy="10668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286" name="Rectangle: Rounded Corners 285">
                  <a:extLst>
                    <a:ext uri="{FF2B5EF4-FFF2-40B4-BE49-F238E27FC236}">
                      <a16:creationId xmlns:a16="http://schemas.microsoft.com/office/drawing/2014/main" id="{780CC43E-C74A-8659-2D25-7DB3970223A9}"/>
                    </a:ext>
                  </a:extLst>
                </xdr:cNvPr>
                <xdr:cNvSpPr/>
              </xdr:nvSpPr>
              <xdr:spPr>
                <a:xfrm>
                  <a:off x="2667000" y="2827020"/>
                  <a:ext cx="228600" cy="10668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284" name="Rectangle: Rounded Corners 283">
                <a:extLst>
                  <a:ext uri="{FF2B5EF4-FFF2-40B4-BE49-F238E27FC236}">
                    <a16:creationId xmlns:a16="http://schemas.microsoft.com/office/drawing/2014/main" id="{B8ED144E-FEA8-C52E-AF04-48D9573C07F9}"/>
                  </a:ext>
                </a:extLst>
              </xdr:cNvPr>
              <xdr:cNvSpPr/>
            </xdr:nvSpPr>
            <xdr:spPr>
              <a:xfrm>
                <a:off x="2667000" y="2377440"/>
                <a:ext cx="228600" cy="106680"/>
              </a:xfrm>
              <a:prstGeom prst="roundRect">
                <a:avLst/>
              </a:prstGeom>
              <a:grpFill/>
              <a:ln>
                <a:solidFill>
                  <a:schemeClr val="bg1">
                    <a:lumMod val="85000"/>
                  </a:schemeClr>
                </a:solidFill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grpSp>
          <xdr:nvGrpSpPr>
            <xdr:cNvPr id="276" name="Group 275">
              <a:extLst>
                <a:ext uri="{FF2B5EF4-FFF2-40B4-BE49-F238E27FC236}">
                  <a16:creationId xmlns:a16="http://schemas.microsoft.com/office/drawing/2014/main" id="{3BBAB246-83E6-2FFB-7023-1DC8A6EAE1CF}"/>
                </a:ext>
              </a:extLst>
            </xdr:cNvPr>
            <xdr:cNvGrpSpPr/>
          </xdr:nvGrpSpPr>
          <xdr:grpSpPr>
            <a:xfrm>
              <a:off x="2583180" y="2407920"/>
              <a:ext cx="373380" cy="487680"/>
              <a:chOff x="2583180" y="2407920"/>
              <a:chExt cx="373380" cy="487680"/>
            </a:xfrm>
            <a:grpFill/>
          </xdr:grpSpPr>
          <xdr:grpSp>
            <xdr:nvGrpSpPr>
              <xdr:cNvPr id="277" name="Group 276">
                <a:extLst>
                  <a:ext uri="{FF2B5EF4-FFF2-40B4-BE49-F238E27FC236}">
                    <a16:creationId xmlns:a16="http://schemas.microsoft.com/office/drawing/2014/main" id="{9577723F-72CA-534C-0B49-0121984B2841}"/>
                  </a:ext>
                </a:extLst>
              </xdr:cNvPr>
              <xdr:cNvGrpSpPr/>
            </xdr:nvGrpSpPr>
            <xdr:grpSpPr>
              <a:xfrm>
                <a:off x="2583180" y="2407920"/>
                <a:ext cx="83820" cy="487680"/>
                <a:chOff x="2575560" y="2400300"/>
                <a:chExt cx="83820" cy="487680"/>
              </a:xfrm>
              <a:grpFill/>
            </xdr:grpSpPr>
            <xdr:sp macro="" textlink="">
              <xdr:nvSpPr>
                <xdr:cNvPr id="281" name="Rectangle: Rounded Corners 280">
                  <a:extLst>
                    <a:ext uri="{FF2B5EF4-FFF2-40B4-BE49-F238E27FC236}">
                      <a16:creationId xmlns:a16="http://schemas.microsoft.com/office/drawing/2014/main" id="{01CBB658-BD77-1147-B6B9-E758281CF060}"/>
                    </a:ext>
                  </a:extLst>
                </xdr:cNvPr>
                <xdr:cNvSpPr/>
              </xdr:nvSpPr>
              <xdr:spPr>
                <a:xfrm rot="16200000">
                  <a:off x="2491740" y="248412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282" name="Rectangle: Rounded Corners 281">
                  <a:extLst>
                    <a:ext uri="{FF2B5EF4-FFF2-40B4-BE49-F238E27FC236}">
                      <a16:creationId xmlns:a16="http://schemas.microsoft.com/office/drawing/2014/main" id="{2702B399-5690-ABCD-23A7-F9030B212E8B}"/>
                    </a:ext>
                  </a:extLst>
                </xdr:cNvPr>
                <xdr:cNvSpPr/>
              </xdr:nvSpPr>
              <xdr:spPr>
                <a:xfrm rot="16200000">
                  <a:off x="2491740" y="272034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grpSp>
            <xdr:nvGrpSpPr>
              <xdr:cNvPr id="278" name="Group 277">
                <a:extLst>
                  <a:ext uri="{FF2B5EF4-FFF2-40B4-BE49-F238E27FC236}">
                    <a16:creationId xmlns:a16="http://schemas.microsoft.com/office/drawing/2014/main" id="{EA744CC3-D4CA-8133-1934-A2F77713DB8C}"/>
                  </a:ext>
                </a:extLst>
              </xdr:cNvPr>
              <xdr:cNvGrpSpPr/>
            </xdr:nvGrpSpPr>
            <xdr:grpSpPr>
              <a:xfrm>
                <a:off x="2872740" y="2407920"/>
                <a:ext cx="83820" cy="487680"/>
                <a:chOff x="2575560" y="2400300"/>
                <a:chExt cx="83820" cy="487680"/>
              </a:xfrm>
              <a:grpFill/>
            </xdr:grpSpPr>
            <xdr:sp macro="" textlink="">
              <xdr:nvSpPr>
                <xdr:cNvPr id="279" name="Rectangle: Rounded Corners 278">
                  <a:extLst>
                    <a:ext uri="{FF2B5EF4-FFF2-40B4-BE49-F238E27FC236}">
                      <a16:creationId xmlns:a16="http://schemas.microsoft.com/office/drawing/2014/main" id="{116CDE95-AD26-C72A-1A76-820799B3D6E0}"/>
                    </a:ext>
                  </a:extLst>
                </xdr:cNvPr>
                <xdr:cNvSpPr/>
              </xdr:nvSpPr>
              <xdr:spPr>
                <a:xfrm rot="16200000">
                  <a:off x="2491740" y="248412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280" name="Rectangle: Rounded Corners 279">
                  <a:extLst>
                    <a:ext uri="{FF2B5EF4-FFF2-40B4-BE49-F238E27FC236}">
                      <a16:creationId xmlns:a16="http://schemas.microsoft.com/office/drawing/2014/main" id="{1F7BA8CD-D429-AD49-AAB4-13F7F31EE698}"/>
                    </a:ext>
                  </a:extLst>
                </xdr:cNvPr>
                <xdr:cNvSpPr/>
              </xdr:nvSpPr>
              <xdr:spPr>
                <a:xfrm rot="16200000">
                  <a:off x="2491740" y="272034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</xdr:grpSp>
      </xdr:grpSp>
      <xdr:grpSp>
        <xdr:nvGrpSpPr>
          <xdr:cNvPr id="262" name="Group 261">
            <a:extLst>
              <a:ext uri="{FF2B5EF4-FFF2-40B4-BE49-F238E27FC236}">
                <a16:creationId xmlns:a16="http://schemas.microsoft.com/office/drawing/2014/main" id="{1D603B53-6BE6-1782-391E-7236FDA01BE6}"/>
              </a:ext>
            </a:extLst>
          </xdr:cNvPr>
          <xdr:cNvGrpSpPr/>
        </xdr:nvGrpSpPr>
        <xdr:grpSpPr>
          <a:xfrm>
            <a:off x="2720340" y="2400300"/>
            <a:ext cx="373380" cy="556260"/>
            <a:chOff x="2583180" y="2377440"/>
            <a:chExt cx="373380" cy="556260"/>
          </a:xfrm>
          <a:grpFill/>
        </xdr:grpSpPr>
        <xdr:grpSp>
          <xdr:nvGrpSpPr>
            <xdr:cNvPr id="263" name="Group 262">
              <a:extLst>
                <a:ext uri="{FF2B5EF4-FFF2-40B4-BE49-F238E27FC236}">
                  <a16:creationId xmlns:a16="http://schemas.microsoft.com/office/drawing/2014/main" id="{2DBC9639-7BB8-3719-BEB8-E8387780203C}"/>
                </a:ext>
              </a:extLst>
            </xdr:cNvPr>
            <xdr:cNvGrpSpPr/>
          </xdr:nvGrpSpPr>
          <xdr:grpSpPr>
            <a:xfrm>
              <a:off x="2659380" y="2377440"/>
              <a:ext cx="228600" cy="556260"/>
              <a:chOff x="2667000" y="2377440"/>
              <a:chExt cx="228600" cy="556260"/>
            </a:xfrm>
            <a:grpFill/>
          </xdr:grpSpPr>
          <xdr:grpSp>
            <xdr:nvGrpSpPr>
              <xdr:cNvPr id="271" name="Group 270">
                <a:extLst>
                  <a:ext uri="{FF2B5EF4-FFF2-40B4-BE49-F238E27FC236}">
                    <a16:creationId xmlns:a16="http://schemas.microsoft.com/office/drawing/2014/main" id="{20ED2DC0-7E5C-355F-557F-6EE7321493F8}"/>
                  </a:ext>
                </a:extLst>
              </xdr:cNvPr>
              <xdr:cNvGrpSpPr/>
            </xdr:nvGrpSpPr>
            <xdr:grpSpPr>
              <a:xfrm>
                <a:off x="2667000" y="2598420"/>
                <a:ext cx="228600" cy="335280"/>
                <a:chOff x="2667000" y="2598420"/>
                <a:chExt cx="228600" cy="335280"/>
              </a:xfrm>
              <a:grpFill/>
            </xdr:grpSpPr>
            <xdr:sp macro="" textlink="">
              <xdr:nvSpPr>
                <xdr:cNvPr id="273" name="Rectangle: Rounded Corners 272">
                  <a:extLst>
                    <a:ext uri="{FF2B5EF4-FFF2-40B4-BE49-F238E27FC236}">
                      <a16:creationId xmlns:a16="http://schemas.microsoft.com/office/drawing/2014/main" id="{F561FE34-C830-BDFA-E6F8-DC80E60C621A}"/>
                    </a:ext>
                  </a:extLst>
                </xdr:cNvPr>
                <xdr:cNvSpPr/>
              </xdr:nvSpPr>
              <xdr:spPr>
                <a:xfrm>
                  <a:off x="2667000" y="2598420"/>
                  <a:ext cx="228600" cy="10668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274" name="Rectangle: Rounded Corners 273">
                  <a:extLst>
                    <a:ext uri="{FF2B5EF4-FFF2-40B4-BE49-F238E27FC236}">
                      <a16:creationId xmlns:a16="http://schemas.microsoft.com/office/drawing/2014/main" id="{57F0AB4D-B27A-DAC1-FEB2-E58376D1358A}"/>
                    </a:ext>
                  </a:extLst>
                </xdr:cNvPr>
                <xdr:cNvSpPr/>
              </xdr:nvSpPr>
              <xdr:spPr>
                <a:xfrm>
                  <a:off x="2667000" y="2827020"/>
                  <a:ext cx="228600" cy="10668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272" name="Rectangle: Rounded Corners 271">
                <a:extLst>
                  <a:ext uri="{FF2B5EF4-FFF2-40B4-BE49-F238E27FC236}">
                    <a16:creationId xmlns:a16="http://schemas.microsoft.com/office/drawing/2014/main" id="{B6D42C8F-C9F2-4624-CE5E-1BD32DB875E3}"/>
                  </a:ext>
                </a:extLst>
              </xdr:cNvPr>
              <xdr:cNvSpPr/>
            </xdr:nvSpPr>
            <xdr:spPr>
              <a:xfrm>
                <a:off x="2667000" y="2377440"/>
                <a:ext cx="228600" cy="106680"/>
              </a:xfrm>
              <a:prstGeom prst="roundRect">
                <a:avLst/>
              </a:prstGeom>
              <a:grpFill/>
              <a:ln>
                <a:solidFill>
                  <a:schemeClr val="bg1">
                    <a:lumMod val="85000"/>
                  </a:schemeClr>
                </a:solidFill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grpSp>
          <xdr:nvGrpSpPr>
            <xdr:cNvPr id="264" name="Group 263">
              <a:extLst>
                <a:ext uri="{FF2B5EF4-FFF2-40B4-BE49-F238E27FC236}">
                  <a16:creationId xmlns:a16="http://schemas.microsoft.com/office/drawing/2014/main" id="{A9BABC2C-ED2E-4102-433E-C33B353948D6}"/>
                </a:ext>
              </a:extLst>
            </xdr:cNvPr>
            <xdr:cNvGrpSpPr/>
          </xdr:nvGrpSpPr>
          <xdr:grpSpPr>
            <a:xfrm>
              <a:off x="2583180" y="2407920"/>
              <a:ext cx="373380" cy="487680"/>
              <a:chOff x="2583180" y="2407920"/>
              <a:chExt cx="373380" cy="487680"/>
            </a:xfrm>
            <a:grpFill/>
          </xdr:grpSpPr>
          <xdr:grpSp>
            <xdr:nvGrpSpPr>
              <xdr:cNvPr id="265" name="Group 264">
                <a:extLst>
                  <a:ext uri="{FF2B5EF4-FFF2-40B4-BE49-F238E27FC236}">
                    <a16:creationId xmlns:a16="http://schemas.microsoft.com/office/drawing/2014/main" id="{CDF72FBF-9BD3-1AD0-BD62-A130EFF3F9DB}"/>
                  </a:ext>
                </a:extLst>
              </xdr:cNvPr>
              <xdr:cNvGrpSpPr/>
            </xdr:nvGrpSpPr>
            <xdr:grpSpPr>
              <a:xfrm>
                <a:off x="2583180" y="2407920"/>
                <a:ext cx="83820" cy="487680"/>
                <a:chOff x="2575560" y="2400300"/>
                <a:chExt cx="83820" cy="487680"/>
              </a:xfrm>
              <a:grpFill/>
            </xdr:grpSpPr>
            <xdr:sp macro="" textlink="">
              <xdr:nvSpPr>
                <xdr:cNvPr id="269" name="Rectangle: Rounded Corners 268">
                  <a:extLst>
                    <a:ext uri="{FF2B5EF4-FFF2-40B4-BE49-F238E27FC236}">
                      <a16:creationId xmlns:a16="http://schemas.microsoft.com/office/drawing/2014/main" id="{2AD34060-500C-8723-AFAE-E98F9549CA7D}"/>
                    </a:ext>
                  </a:extLst>
                </xdr:cNvPr>
                <xdr:cNvSpPr/>
              </xdr:nvSpPr>
              <xdr:spPr>
                <a:xfrm rot="16200000">
                  <a:off x="2491740" y="248412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270" name="Rectangle: Rounded Corners 269">
                  <a:extLst>
                    <a:ext uri="{FF2B5EF4-FFF2-40B4-BE49-F238E27FC236}">
                      <a16:creationId xmlns:a16="http://schemas.microsoft.com/office/drawing/2014/main" id="{CEBA7D6C-F233-692C-E639-F36CFCBF3B66}"/>
                    </a:ext>
                  </a:extLst>
                </xdr:cNvPr>
                <xdr:cNvSpPr/>
              </xdr:nvSpPr>
              <xdr:spPr>
                <a:xfrm rot="16200000">
                  <a:off x="2491740" y="272034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grpSp>
            <xdr:nvGrpSpPr>
              <xdr:cNvPr id="266" name="Group 265">
                <a:extLst>
                  <a:ext uri="{FF2B5EF4-FFF2-40B4-BE49-F238E27FC236}">
                    <a16:creationId xmlns:a16="http://schemas.microsoft.com/office/drawing/2014/main" id="{FA3C73DD-3986-A2AB-D34E-9ABD2BC92E0C}"/>
                  </a:ext>
                </a:extLst>
              </xdr:cNvPr>
              <xdr:cNvGrpSpPr/>
            </xdr:nvGrpSpPr>
            <xdr:grpSpPr>
              <a:xfrm>
                <a:off x="2872740" y="2407920"/>
                <a:ext cx="83820" cy="487680"/>
                <a:chOff x="2575560" y="2400300"/>
                <a:chExt cx="83820" cy="487680"/>
              </a:xfrm>
              <a:grpFill/>
            </xdr:grpSpPr>
            <xdr:sp macro="" textlink="">
              <xdr:nvSpPr>
                <xdr:cNvPr id="267" name="Rectangle: Rounded Corners 266">
                  <a:extLst>
                    <a:ext uri="{FF2B5EF4-FFF2-40B4-BE49-F238E27FC236}">
                      <a16:creationId xmlns:a16="http://schemas.microsoft.com/office/drawing/2014/main" id="{9D3C4A4C-AA0B-43BF-A92E-3C6E76F2F7AF}"/>
                    </a:ext>
                  </a:extLst>
                </xdr:cNvPr>
                <xdr:cNvSpPr/>
              </xdr:nvSpPr>
              <xdr:spPr>
                <a:xfrm rot="16200000">
                  <a:off x="2491740" y="248412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268" name="Rectangle: Rounded Corners 267">
                  <a:extLst>
                    <a:ext uri="{FF2B5EF4-FFF2-40B4-BE49-F238E27FC236}">
                      <a16:creationId xmlns:a16="http://schemas.microsoft.com/office/drawing/2014/main" id="{F6B2A53A-3B9D-03CF-CAF3-D340CA4C7C93}"/>
                    </a:ext>
                  </a:extLst>
                </xdr:cNvPr>
                <xdr:cNvSpPr/>
              </xdr:nvSpPr>
              <xdr:spPr>
                <a:xfrm rot="16200000">
                  <a:off x="2491740" y="272034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</xdr:grpSp>
      </xdr:grpSp>
    </xdr:grpSp>
    <xdr:clientData/>
  </xdr:twoCellAnchor>
  <xdr:twoCellAnchor>
    <xdr:from>
      <xdr:col>2</xdr:col>
      <xdr:colOff>403860</xdr:colOff>
      <xdr:row>44</xdr:row>
      <xdr:rowOff>91440</xdr:rowOff>
    </xdr:from>
    <xdr:to>
      <xdr:col>3</xdr:col>
      <xdr:colOff>312420</xdr:colOff>
      <xdr:row>47</xdr:row>
      <xdr:rowOff>129540</xdr:rowOff>
    </xdr:to>
    <xdr:grpSp>
      <xdr:nvGrpSpPr>
        <xdr:cNvPr id="287" name="Group 286">
          <a:extLst>
            <a:ext uri="{FF2B5EF4-FFF2-40B4-BE49-F238E27FC236}">
              <a16:creationId xmlns:a16="http://schemas.microsoft.com/office/drawing/2014/main" id="{19337B47-57A3-4289-BAD1-2EE622D9DAE5}"/>
            </a:ext>
          </a:extLst>
        </xdr:cNvPr>
        <xdr:cNvGrpSpPr/>
      </xdr:nvGrpSpPr>
      <xdr:grpSpPr>
        <a:xfrm>
          <a:off x="1485900" y="8290560"/>
          <a:ext cx="777240" cy="594360"/>
          <a:chOff x="2316480" y="2392680"/>
          <a:chExt cx="777240" cy="563880"/>
        </a:xfrm>
        <a:noFill/>
      </xdr:grpSpPr>
      <xdr:grpSp>
        <xdr:nvGrpSpPr>
          <xdr:cNvPr id="288" name="Group 287">
            <a:extLst>
              <a:ext uri="{FF2B5EF4-FFF2-40B4-BE49-F238E27FC236}">
                <a16:creationId xmlns:a16="http://schemas.microsoft.com/office/drawing/2014/main" id="{82F6FC41-4D54-790E-F254-FC9D54039F0B}"/>
              </a:ext>
            </a:extLst>
          </xdr:cNvPr>
          <xdr:cNvGrpSpPr/>
        </xdr:nvGrpSpPr>
        <xdr:grpSpPr>
          <a:xfrm>
            <a:off x="2316480" y="2392680"/>
            <a:ext cx="373380" cy="556260"/>
            <a:chOff x="2583180" y="2377440"/>
            <a:chExt cx="373380" cy="556260"/>
          </a:xfrm>
          <a:grpFill/>
        </xdr:grpSpPr>
        <xdr:grpSp>
          <xdr:nvGrpSpPr>
            <xdr:cNvPr id="302" name="Group 301">
              <a:extLst>
                <a:ext uri="{FF2B5EF4-FFF2-40B4-BE49-F238E27FC236}">
                  <a16:creationId xmlns:a16="http://schemas.microsoft.com/office/drawing/2014/main" id="{A386237E-FCB2-6844-3820-A6127C5DF1A8}"/>
                </a:ext>
              </a:extLst>
            </xdr:cNvPr>
            <xdr:cNvGrpSpPr/>
          </xdr:nvGrpSpPr>
          <xdr:grpSpPr>
            <a:xfrm>
              <a:off x="2659380" y="2377440"/>
              <a:ext cx="228600" cy="556260"/>
              <a:chOff x="2667000" y="2377440"/>
              <a:chExt cx="228600" cy="556260"/>
            </a:xfrm>
            <a:grpFill/>
          </xdr:grpSpPr>
          <xdr:grpSp>
            <xdr:nvGrpSpPr>
              <xdr:cNvPr id="310" name="Group 309">
                <a:extLst>
                  <a:ext uri="{FF2B5EF4-FFF2-40B4-BE49-F238E27FC236}">
                    <a16:creationId xmlns:a16="http://schemas.microsoft.com/office/drawing/2014/main" id="{DED5DB39-AA2C-BA69-5851-D5234EC29471}"/>
                  </a:ext>
                </a:extLst>
              </xdr:cNvPr>
              <xdr:cNvGrpSpPr/>
            </xdr:nvGrpSpPr>
            <xdr:grpSpPr>
              <a:xfrm>
                <a:off x="2667000" y="2598420"/>
                <a:ext cx="228600" cy="335280"/>
                <a:chOff x="2667000" y="2598420"/>
                <a:chExt cx="228600" cy="335280"/>
              </a:xfrm>
              <a:grpFill/>
            </xdr:grpSpPr>
            <xdr:sp macro="" textlink="">
              <xdr:nvSpPr>
                <xdr:cNvPr id="312" name="Rectangle: Rounded Corners 311">
                  <a:extLst>
                    <a:ext uri="{FF2B5EF4-FFF2-40B4-BE49-F238E27FC236}">
                      <a16:creationId xmlns:a16="http://schemas.microsoft.com/office/drawing/2014/main" id="{1F11D8BE-3F12-4142-29EB-594D05610016}"/>
                    </a:ext>
                  </a:extLst>
                </xdr:cNvPr>
                <xdr:cNvSpPr/>
              </xdr:nvSpPr>
              <xdr:spPr>
                <a:xfrm>
                  <a:off x="2667000" y="2598420"/>
                  <a:ext cx="228600" cy="10668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313" name="Rectangle: Rounded Corners 312">
                  <a:extLst>
                    <a:ext uri="{FF2B5EF4-FFF2-40B4-BE49-F238E27FC236}">
                      <a16:creationId xmlns:a16="http://schemas.microsoft.com/office/drawing/2014/main" id="{7445BF99-B567-D219-338B-DF5F7282604D}"/>
                    </a:ext>
                  </a:extLst>
                </xdr:cNvPr>
                <xdr:cNvSpPr/>
              </xdr:nvSpPr>
              <xdr:spPr>
                <a:xfrm>
                  <a:off x="2667000" y="2827020"/>
                  <a:ext cx="228600" cy="10668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311" name="Rectangle: Rounded Corners 310">
                <a:extLst>
                  <a:ext uri="{FF2B5EF4-FFF2-40B4-BE49-F238E27FC236}">
                    <a16:creationId xmlns:a16="http://schemas.microsoft.com/office/drawing/2014/main" id="{B0FCDA15-4329-11F7-F0F5-7F0DAD240741}"/>
                  </a:ext>
                </a:extLst>
              </xdr:cNvPr>
              <xdr:cNvSpPr/>
            </xdr:nvSpPr>
            <xdr:spPr>
              <a:xfrm>
                <a:off x="2667000" y="2377440"/>
                <a:ext cx="228600" cy="106680"/>
              </a:xfrm>
              <a:prstGeom prst="roundRect">
                <a:avLst/>
              </a:prstGeom>
              <a:grpFill/>
              <a:ln>
                <a:solidFill>
                  <a:schemeClr val="bg1">
                    <a:lumMod val="85000"/>
                  </a:schemeClr>
                </a:solidFill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grpSp>
          <xdr:nvGrpSpPr>
            <xdr:cNvPr id="303" name="Group 302">
              <a:extLst>
                <a:ext uri="{FF2B5EF4-FFF2-40B4-BE49-F238E27FC236}">
                  <a16:creationId xmlns:a16="http://schemas.microsoft.com/office/drawing/2014/main" id="{EE3223A4-D5A4-D9A9-957A-A5010F4FA765}"/>
                </a:ext>
              </a:extLst>
            </xdr:cNvPr>
            <xdr:cNvGrpSpPr/>
          </xdr:nvGrpSpPr>
          <xdr:grpSpPr>
            <a:xfrm>
              <a:off x="2583180" y="2407920"/>
              <a:ext cx="373380" cy="487680"/>
              <a:chOff x="2583180" y="2407920"/>
              <a:chExt cx="373380" cy="487680"/>
            </a:xfrm>
            <a:grpFill/>
          </xdr:grpSpPr>
          <xdr:grpSp>
            <xdr:nvGrpSpPr>
              <xdr:cNvPr id="304" name="Group 303">
                <a:extLst>
                  <a:ext uri="{FF2B5EF4-FFF2-40B4-BE49-F238E27FC236}">
                    <a16:creationId xmlns:a16="http://schemas.microsoft.com/office/drawing/2014/main" id="{41819935-14F5-47DC-499A-995BF0489DC3}"/>
                  </a:ext>
                </a:extLst>
              </xdr:cNvPr>
              <xdr:cNvGrpSpPr/>
            </xdr:nvGrpSpPr>
            <xdr:grpSpPr>
              <a:xfrm>
                <a:off x="2583180" y="2407920"/>
                <a:ext cx="83820" cy="487680"/>
                <a:chOff x="2575560" y="2400300"/>
                <a:chExt cx="83820" cy="487680"/>
              </a:xfrm>
              <a:grpFill/>
            </xdr:grpSpPr>
            <xdr:sp macro="" textlink="">
              <xdr:nvSpPr>
                <xdr:cNvPr id="308" name="Rectangle: Rounded Corners 307">
                  <a:extLst>
                    <a:ext uri="{FF2B5EF4-FFF2-40B4-BE49-F238E27FC236}">
                      <a16:creationId xmlns:a16="http://schemas.microsoft.com/office/drawing/2014/main" id="{15C07E3D-935E-218D-842B-ED674BB29AB7}"/>
                    </a:ext>
                  </a:extLst>
                </xdr:cNvPr>
                <xdr:cNvSpPr/>
              </xdr:nvSpPr>
              <xdr:spPr>
                <a:xfrm rot="16200000">
                  <a:off x="2491740" y="248412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309" name="Rectangle: Rounded Corners 308">
                  <a:extLst>
                    <a:ext uri="{FF2B5EF4-FFF2-40B4-BE49-F238E27FC236}">
                      <a16:creationId xmlns:a16="http://schemas.microsoft.com/office/drawing/2014/main" id="{6A251E94-B3E7-80DD-9644-853E1A306DA7}"/>
                    </a:ext>
                  </a:extLst>
                </xdr:cNvPr>
                <xdr:cNvSpPr/>
              </xdr:nvSpPr>
              <xdr:spPr>
                <a:xfrm rot="16200000">
                  <a:off x="2491740" y="272034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grpSp>
            <xdr:nvGrpSpPr>
              <xdr:cNvPr id="305" name="Group 304">
                <a:extLst>
                  <a:ext uri="{FF2B5EF4-FFF2-40B4-BE49-F238E27FC236}">
                    <a16:creationId xmlns:a16="http://schemas.microsoft.com/office/drawing/2014/main" id="{F34D7292-19FE-A066-D194-88AB87A0BA08}"/>
                  </a:ext>
                </a:extLst>
              </xdr:cNvPr>
              <xdr:cNvGrpSpPr/>
            </xdr:nvGrpSpPr>
            <xdr:grpSpPr>
              <a:xfrm>
                <a:off x="2872740" y="2407920"/>
                <a:ext cx="83820" cy="487680"/>
                <a:chOff x="2575560" y="2400300"/>
                <a:chExt cx="83820" cy="487680"/>
              </a:xfrm>
              <a:grpFill/>
            </xdr:grpSpPr>
            <xdr:sp macro="" textlink="">
              <xdr:nvSpPr>
                <xdr:cNvPr id="306" name="Rectangle: Rounded Corners 305">
                  <a:extLst>
                    <a:ext uri="{FF2B5EF4-FFF2-40B4-BE49-F238E27FC236}">
                      <a16:creationId xmlns:a16="http://schemas.microsoft.com/office/drawing/2014/main" id="{2050E210-0B2B-3328-9A35-145ED95776C7}"/>
                    </a:ext>
                  </a:extLst>
                </xdr:cNvPr>
                <xdr:cNvSpPr/>
              </xdr:nvSpPr>
              <xdr:spPr>
                <a:xfrm rot="16200000">
                  <a:off x="2491740" y="248412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307" name="Rectangle: Rounded Corners 306">
                  <a:extLst>
                    <a:ext uri="{FF2B5EF4-FFF2-40B4-BE49-F238E27FC236}">
                      <a16:creationId xmlns:a16="http://schemas.microsoft.com/office/drawing/2014/main" id="{54C34955-2908-D9C6-7369-C5058C841E72}"/>
                    </a:ext>
                  </a:extLst>
                </xdr:cNvPr>
                <xdr:cNvSpPr/>
              </xdr:nvSpPr>
              <xdr:spPr>
                <a:xfrm rot="16200000">
                  <a:off x="2491740" y="272034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</xdr:grpSp>
      </xdr:grpSp>
      <xdr:grpSp>
        <xdr:nvGrpSpPr>
          <xdr:cNvPr id="289" name="Group 288">
            <a:extLst>
              <a:ext uri="{FF2B5EF4-FFF2-40B4-BE49-F238E27FC236}">
                <a16:creationId xmlns:a16="http://schemas.microsoft.com/office/drawing/2014/main" id="{FCFF6DEC-EE82-B142-99BD-406B3A1F7A93}"/>
              </a:ext>
            </a:extLst>
          </xdr:cNvPr>
          <xdr:cNvGrpSpPr/>
        </xdr:nvGrpSpPr>
        <xdr:grpSpPr>
          <a:xfrm>
            <a:off x="2720340" y="2400300"/>
            <a:ext cx="373380" cy="556260"/>
            <a:chOff x="2583180" y="2377440"/>
            <a:chExt cx="373380" cy="556260"/>
          </a:xfrm>
          <a:grpFill/>
        </xdr:grpSpPr>
        <xdr:grpSp>
          <xdr:nvGrpSpPr>
            <xdr:cNvPr id="290" name="Group 289">
              <a:extLst>
                <a:ext uri="{FF2B5EF4-FFF2-40B4-BE49-F238E27FC236}">
                  <a16:creationId xmlns:a16="http://schemas.microsoft.com/office/drawing/2014/main" id="{EFB7D1FC-9D01-8DC6-3BA7-E11CC9C75644}"/>
                </a:ext>
              </a:extLst>
            </xdr:cNvPr>
            <xdr:cNvGrpSpPr/>
          </xdr:nvGrpSpPr>
          <xdr:grpSpPr>
            <a:xfrm>
              <a:off x="2659380" y="2377440"/>
              <a:ext cx="228600" cy="556260"/>
              <a:chOff x="2667000" y="2377440"/>
              <a:chExt cx="228600" cy="556260"/>
            </a:xfrm>
            <a:grpFill/>
          </xdr:grpSpPr>
          <xdr:grpSp>
            <xdr:nvGrpSpPr>
              <xdr:cNvPr id="298" name="Group 297">
                <a:extLst>
                  <a:ext uri="{FF2B5EF4-FFF2-40B4-BE49-F238E27FC236}">
                    <a16:creationId xmlns:a16="http://schemas.microsoft.com/office/drawing/2014/main" id="{B792EE81-E731-165D-CC10-135B5759FD61}"/>
                  </a:ext>
                </a:extLst>
              </xdr:cNvPr>
              <xdr:cNvGrpSpPr/>
            </xdr:nvGrpSpPr>
            <xdr:grpSpPr>
              <a:xfrm>
                <a:off x="2667000" y="2598420"/>
                <a:ext cx="228600" cy="335280"/>
                <a:chOff x="2667000" y="2598420"/>
                <a:chExt cx="228600" cy="335280"/>
              </a:xfrm>
              <a:grpFill/>
            </xdr:grpSpPr>
            <xdr:sp macro="" textlink="">
              <xdr:nvSpPr>
                <xdr:cNvPr id="300" name="Rectangle: Rounded Corners 299">
                  <a:extLst>
                    <a:ext uri="{FF2B5EF4-FFF2-40B4-BE49-F238E27FC236}">
                      <a16:creationId xmlns:a16="http://schemas.microsoft.com/office/drawing/2014/main" id="{98C1B436-DFB1-BEF7-666F-B9E8B2F5DD21}"/>
                    </a:ext>
                  </a:extLst>
                </xdr:cNvPr>
                <xdr:cNvSpPr/>
              </xdr:nvSpPr>
              <xdr:spPr>
                <a:xfrm>
                  <a:off x="2667000" y="2598420"/>
                  <a:ext cx="228600" cy="10668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301" name="Rectangle: Rounded Corners 300">
                  <a:extLst>
                    <a:ext uri="{FF2B5EF4-FFF2-40B4-BE49-F238E27FC236}">
                      <a16:creationId xmlns:a16="http://schemas.microsoft.com/office/drawing/2014/main" id="{755A93CA-72AE-F84A-5803-B5195A9271B1}"/>
                    </a:ext>
                  </a:extLst>
                </xdr:cNvPr>
                <xdr:cNvSpPr/>
              </xdr:nvSpPr>
              <xdr:spPr>
                <a:xfrm>
                  <a:off x="2667000" y="2827020"/>
                  <a:ext cx="228600" cy="10668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299" name="Rectangle: Rounded Corners 298">
                <a:extLst>
                  <a:ext uri="{FF2B5EF4-FFF2-40B4-BE49-F238E27FC236}">
                    <a16:creationId xmlns:a16="http://schemas.microsoft.com/office/drawing/2014/main" id="{FF43D465-43B3-0EE5-E00A-2FC753786ABC}"/>
                  </a:ext>
                </a:extLst>
              </xdr:cNvPr>
              <xdr:cNvSpPr/>
            </xdr:nvSpPr>
            <xdr:spPr>
              <a:xfrm>
                <a:off x="2667000" y="2377440"/>
                <a:ext cx="228600" cy="106680"/>
              </a:xfrm>
              <a:prstGeom prst="roundRect">
                <a:avLst/>
              </a:prstGeom>
              <a:grpFill/>
              <a:ln>
                <a:solidFill>
                  <a:schemeClr val="bg1">
                    <a:lumMod val="85000"/>
                  </a:schemeClr>
                </a:solidFill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grpSp>
          <xdr:nvGrpSpPr>
            <xdr:cNvPr id="291" name="Group 290">
              <a:extLst>
                <a:ext uri="{FF2B5EF4-FFF2-40B4-BE49-F238E27FC236}">
                  <a16:creationId xmlns:a16="http://schemas.microsoft.com/office/drawing/2014/main" id="{BA2ABF6E-273F-619B-EA4E-820ABA1498EF}"/>
                </a:ext>
              </a:extLst>
            </xdr:cNvPr>
            <xdr:cNvGrpSpPr/>
          </xdr:nvGrpSpPr>
          <xdr:grpSpPr>
            <a:xfrm>
              <a:off x="2583180" y="2407920"/>
              <a:ext cx="373380" cy="487680"/>
              <a:chOff x="2583180" y="2407920"/>
              <a:chExt cx="373380" cy="487680"/>
            </a:xfrm>
            <a:grpFill/>
          </xdr:grpSpPr>
          <xdr:grpSp>
            <xdr:nvGrpSpPr>
              <xdr:cNvPr id="292" name="Group 291">
                <a:extLst>
                  <a:ext uri="{FF2B5EF4-FFF2-40B4-BE49-F238E27FC236}">
                    <a16:creationId xmlns:a16="http://schemas.microsoft.com/office/drawing/2014/main" id="{11CDB40C-86B0-6916-757C-4BC05A5E0575}"/>
                  </a:ext>
                </a:extLst>
              </xdr:cNvPr>
              <xdr:cNvGrpSpPr/>
            </xdr:nvGrpSpPr>
            <xdr:grpSpPr>
              <a:xfrm>
                <a:off x="2583180" y="2407920"/>
                <a:ext cx="83820" cy="487680"/>
                <a:chOff x="2575560" y="2400300"/>
                <a:chExt cx="83820" cy="487680"/>
              </a:xfrm>
              <a:grpFill/>
            </xdr:grpSpPr>
            <xdr:sp macro="" textlink="">
              <xdr:nvSpPr>
                <xdr:cNvPr id="296" name="Rectangle: Rounded Corners 295">
                  <a:extLst>
                    <a:ext uri="{FF2B5EF4-FFF2-40B4-BE49-F238E27FC236}">
                      <a16:creationId xmlns:a16="http://schemas.microsoft.com/office/drawing/2014/main" id="{BDC36558-B2EB-D4C8-2505-DE6F70820EA8}"/>
                    </a:ext>
                  </a:extLst>
                </xdr:cNvPr>
                <xdr:cNvSpPr/>
              </xdr:nvSpPr>
              <xdr:spPr>
                <a:xfrm rot="16200000">
                  <a:off x="2491740" y="248412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297" name="Rectangle: Rounded Corners 296">
                  <a:extLst>
                    <a:ext uri="{FF2B5EF4-FFF2-40B4-BE49-F238E27FC236}">
                      <a16:creationId xmlns:a16="http://schemas.microsoft.com/office/drawing/2014/main" id="{9327A853-AC11-99AC-A680-F44516B391E0}"/>
                    </a:ext>
                  </a:extLst>
                </xdr:cNvPr>
                <xdr:cNvSpPr/>
              </xdr:nvSpPr>
              <xdr:spPr>
                <a:xfrm rot="16200000">
                  <a:off x="2491740" y="272034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grpSp>
            <xdr:nvGrpSpPr>
              <xdr:cNvPr id="293" name="Group 292">
                <a:extLst>
                  <a:ext uri="{FF2B5EF4-FFF2-40B4-BE49-F238E27FC236}">
                    <a16:creationId xmlns:a16="http://schemas.microsoft.com/office/drawing/2014/main" id="{D8319D43-CA6D-602D-B7BC-286D56949190}"/>
                  </a:ext>
                </a:extLst>
              </xdr:cNvPr>
              <xdr:cNvGrpSpPr/>
            </xdr:nvGrpSpPr>
            <xdr:grpSpPr>
              <a:xfrm>
                <a:off x="2872740" y="2407920"/>
                <a:ext cx="83820" cy="487680"/>
                <a:chOff x="2575560" y="2400300"/>
                <a:chExt cx="83820" cy="487680"/>
              </a:xfrm>
              <a:grpFill/>
            </xdr:grpSpPr>
            <xdr:sp macro="" textlink="">
              <xdr:nvSpPr>
                <xdr:cNvPr id="294" name="Rectangle: Rounded Corners 293">
                  <a:extLst>
                    <a:ext uri="{FF2B5EF4-FFF2-40B4-BE49-F238E27FC236}">
                      <a16:creationId xmlns:a16="http://schemas.microsoft.com/office/drawing/2014/main" id="{DCEFD9A0-84D6-3DB4-F378-F936ADC6AD0E}"/>
                    </a:ext>
                  </a:extLst>
                </xdr:cNvPr>
                <xdr:cNvSpPr/>
              </xdr:nvSpPr>
              <xdr:spPr>
                <a:xfrm rot="16200000">
                  <a:off x="2491740" y="248412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295" name="Rectangle: Rounded Corners 294">
                  <a:extLst>
                    <a:ext uri="{FF2B5EF4-FFF2-40B4-BE49-F238E27FC236}">
                      <a16:creationId xmlns:a16="http://schemas.microsoft.com/office/drawing/2014/main" id="{B8D91F8E-29D6-1023-79BF-71F0C8ADD53A}"/>
                    </a:ext>
                  </a:extLst>
                </xdr:cNvPr>
                <xdr:cNvSpPr/>
              </xdr:nvSpPr>
              <xdr:spPr>
                <a:xfrm rot="16200000">
                  <a:off x="2491740" y="2720340"/>
                  <a:ext cx="251460" cy="83820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</xdr:grp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31</xdr:row>
      <xdr:rowOff>83820</xdr:rowOff>
    </xdr:from>
    <xdr:to>
      <xdr:col>8</xdr:col>
      <xdr:colOff>83820</xdr:colOff>
      <xdr:row>34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A600E65-0C0C-CB51-237F-CC1A024ED231}"/>
            </a:ext>
          </a:extLst>
        </xdr:cNvPr>
        <xdr:cNvSpPr/>
      </xdr:nvSpPr>
      <xdr:spPr>
        <a:xfrm>
          <a:off x="6675120" y="5905500"/>
          <a:ext cx="251460" cy="6400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4_Simulator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3_Data_sheet" TargetMode="External"/><Relationship Id="rId1" Type="http://schemas.openxmlformats.org/officeDocument/2006/relationships/hyperlink" Target="2_Circuit" TargetMode="External"/><Relationship Id="rId6" Type="http://schemas.openxmlformats.org/officeDocument/2006/relationships/hyperlink" Target="7_Refrences" TargetMode="External"/><Relationship Id="rId5" Type="http://schemas.openxmlformats.org/officeDocument/2006/relationships/hyperlink" Target="6_Flash_Code" TargetMode="External"/><Relationship Id="rId4" Type="http://schemas.openxmlformats.org/officeDocument/2006/relationships/hyperlink" Target="5_Source_Cod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1_State_Machine\State_Machine.vsd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3"/>
  <sheetViews>
    <sheetView tabSelected="1" topLeftCell="A2" zoomScaleNormal="100" workbookViewId="0">
      <selection activeCell="E12" sqref="E12:K12"/>
    </sheetView>
  </sheetViews>
  <sheetFormatPr defaultColWidth="8.88671875" defaultRowHeight="13.8" x14ac:dyDescent="0.25"/>
  <cols>
    <col min="1" max="1" width="3.109375" style="1" bestFit="1" customWidth="1"/>
    <col min="2" max="12" width="12.6640625" style="1" customWidth="1"/>
    <col min="13" max="13" width="8.88671875" style="24" hidden="1" customWidth="1"/>
    <col min="14" max="14" width="61.33203125" style="24" hidden="1" customWidth="1"/>
    <col min="15" max="15" width="11.5546875" style="24" hidden="1" customWidth="1"/>
    <col min="16" max="16" width="29.21875" style="24" hidden="1" customWidth="1"/>
    <col min="17" max="17" width="21.6640625" style="24" hidden="1" customWidth="1"/>
    <col min="18" max="18" width="25.6640625" style="24" hidden="1" customWidth="1"/>
    <col min="19" max="22" width="8.88671875" style="24" hidden="1" customWidth="1"/>
    <col min="23" max="23" width="0" style="56" hidden="1" customWidth="1"/>
    <col min="24" max="16384" width="8.88671875" style="1"/>
  </cols>
  <sheetData>
    <row r="1" spans="1:23" ht="15" thickTop="1" thickBot="1" x14ac:dyDescent="0.3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24" t="s">
        <v>36</v>
      </c>
      <c r="N1" s="24" t="s">
        <v>37</v>
      </c>
      <c r="O1" s="24" t="s">
        <v>49</v>
      </c>
      <c r="P1" s="24" t="s">
        <v>50</v>
      </c>
      <c r="Q1" s="24" t="s">
        <v>47</v>
      </c>
      <c r="R1" s="24" t="s">
        <v>54</v>
      </c>
      <c r="S1" s="24">
        <v>1</v>
      </c>
      <c r="T1" s="24" t="s">
        <v>63</v>
      </c>
      <c r="U1" s="24">
        <v>2023</v>
      </c>
      <c r="V1" s="24" t="s">
        <v>270</v>
      </c>
    </row>
    <row r="2" spans="1:23" ht="15" thickTop="1" thickBot="1" x14ac:dyDescent="0.3">
      <c r="A2" s="4" t="s">
        <v>1</v>
      </c>
      <c r="B2" s="74" t="s">
        <v>7</v>
      </c>
      <c r="C2" s="74"/>
      <c r="D2" s="74"/>
      <c r="E2" s="74"/>
      <c r="F2" s="74"/>
      <c r="G2" s="74"/>
      <c r="H2" s="74"/>
      <c r="I2" s="74"/>
      <c r="J2" s="4" t="s">
        <v>3</v>
      </c>
      <c r="K2" s="73">
        <v>44936</v>
      </c>
      <c r="L2" s="73"/>
      <c r="M2" s="24">
        <v>1</v>
      </c>
      <c r="N2" s="24" t="s">
        <v>38</v>
      </c>
      <c r="O2" s="24" t="s">
        <v>32</v>
      </c>
      <c r="P2" s="24" t="s">
        <v>53</v>
      </c>
      <c r="Q2" s="24" t="s">
        <v>48</v>
      </c>
      <c r="R2" s="24" t="s">
        <v>56</v>
      </c>
      <c r="S2" s="24">
        <v>2</v>
      </c>
      <c r="T2" s="24" t="s">
        <v>64</v>
      </c>
      <c r="U2" s="24">
        <v>2024</v>
      </c>
      <c r="V2" s="24" t="s">
        <v>271</v>
      </c>
    </row>
    <row r="3" spans="1:23" ht="15" thickTop="1" thickBot="1" x14ac:dyDescent="0.3">
      <c r="A3" s="4" t="s">
        <v>2</v>
      </c>
      <c r="B3" s="74" t="s">
        <v>8</v>
      </c>
      <c r="C3" s="74"/>
      <c r="D3" s="74"/>
      <c r="E3" s="74"/>
      <c r="F3" s="74"/>
      <c r="G3" s="74"/>
      <c r="H3" s="74"/>
      <c r="I3" s="74"/>
      <c r="J3" s="4" t="s">
        <v>4</v>
      </c>
      <c r="K3" s="71" t="s">
        <v>109</v>
      </c>
      <c r="L3" s="71"/>
      <c r="M3" s="24">
        <v>2</v>
      </c>
      <c r="N3" s="24" t="s">
        <v>39</v>
      </c>
      <c r="O3" s="24" t="s">
        <v>33</v>
      </c>
      <c r="P3" s="24" t="s">
        <v>52</v>
      </c>
      <c r="R3" s="24" t="s">
        <v>55</v>
      </c>
      <c r="S3" s="24">
        <v>3</v>
      </c>
      <c r="T3" s="24" t="s">
        <v>65</v>
      </c>
      <c r="U3" s="24">
        <v>2025</v>
      </c>
      <c r="V3" s="24" t="s">
        <v>272</v>
      </c>
    </row>
    <row r="4" spans="1:23" ht="15" thickTop="1" thickBot="1" x14ac:dyDescent="0.3">
      <c r="A4" s="4" t="s">
        <v>5</v>
      </c>
      <c r="B4" s="62" t="s">
        <v>289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24">
        <v>3</v>
      </c>
      <c r="N4" s="24" t="s">
        <v>40</v>
      </c>
      <c r="O4" s="24" t="s">
        <v>34</v>
      </c>
      <c r="P4" s="24" t="s">
        <v>51</v>
      </c>
      <c r="R4" s="24" t="s">
        <v>57</v>
      </c>
      <c r="S4" s="24">
        <v>4</v>
      </c>
      <c r="T4" s="24" t="s">
        <v>66</v>
      </c>
      <c r="U4" s="24">
        <v>2026</v>
      </c>
      <c r="V4" s="24" t="s">
        <v>273</v>
      </c>
    </row>
    <row r="5" spans="1:23" ht="15" thickTop="1" thickBot="1" x14ac:dyDescent="0.3">
      <c r="A5" s="78"/>
      <c r="B5" s="79"/>
      <c r="C5" s="79"/>
      <c r="D5" s="79"/>
      <c r="E5" s="79"/>
      <c r="F5" s="79"/>
      <c r="G5" s="79"/>
      <c r="H5" s="79"/>
      <c r="I5" s="79"/>
      <c r="J5" s="79"/>
      <c r="K5" s="79"/>
      <c r="L5" s="80"/>
      <c r="M5" s="24">
        <v>4</v>
      </c>
      <c r="N5" s="24" t="s">
        <v>41</v>
      </c>
      <c r="R5" s="24" t="s">
        <v>58</v>
      </c>
      <c r="S5" s="24">
        <v>5</v>
      </c>
      <c r="T5" s="24" t="s">
        <v>67</v>
      </c>
      <c r="U5" s="24">
        <v>2027</v>
      </c>
      <c r="V5" s="24" t="s">
        <v>274</v>
      </c>
    </row>
    <row r="6" spans="1:23" ht="15" thickTop="1" thickBot="1" x14ac:dyDescent="0.3">
      <c r="A6" s="2"/>
      <c r="B6" s="1" t="s">
        <v>9</v>
      </c>
      <c r="C6" s="81" t="s">
        <v>290</v>
      </c>
      <c r="D6" s="82"/>
      <c r="E6" s="82"/>
      <c r="F6" s="82"/>
      <c r="G6" s="82"/>
      <c r="H6" s="82"/>
      <c r="I6" s="82"/>
      <c r="J6" s="82"/>
      <c r="K6" s="83"/>
      <c r="L6" s="3"/>
      <c r="M6" s="24">
        <v>5</v>
      </c>
      <c r="N6" s="24" t="s">
        <v>42</v>
      </c>
      <c r="R6" s="24" t="s">
        <v>59</v>
      </c>
      <c r="S6" s="24">
        <v>6</v>
      </c>
      <c r="T6" s="24" t="s">
        <v>68</v>
      </c>
      <c r="U6" s="24">
        <v>2028</v>
      </c>
      <c r="V6" s="24" t="s">
        <v>275</v>
      </c>
    </row>
    <row r="7" spans="1:23" ht="14.4" thickTop="1" x14ac:dyDescent="0.25">
      <c r="A7" s="2"/>
      <c r="L7" s="3"/>
      <c r="M7" s="24">
        <v>6</v>
      </c>
      <c r="N7" s="24" t="s">
        <v>43</v>
      </c>
      <c r="R7" s="24" t="s">
        <v>60</v>
      </c>
      <c r="S7" s="24">
        <v>7</v>
      </c>
      <c r="T7" s="24" t="s">
        <v>69</v>
      </c>
      <c r="U7" s="24">
        <v>2029</v>
      </c>
    </row>
    <row r="8" spans="1:23" ht="14.4" thickBot="1" x14ac:dyDescent="0.3">
      <c r="A8" s="2"/>
      <c r="B8" s="1" t="s">
        <v>10</v>
      </c>
      <c r="L8" s="3"/>
      <c r="M8" s="24">
        <v>7</v>
      </c>
      <c r="N8" s="24" t="s">
        <v>44</v>
      </c>
      <c r="R8" s="24" t="s">
        <v>61</v>
      </c>
      <c r="S8" s="24">
        <v>8</v>
      </c>
      <c r="T8" s="24" t="s">
        <v>70</v>
      </c>
      <c r="U8" s="24">
        <v>2030</v>
      </c>
    </row>
    <row r="9" spans="1:23" ht="15" thickTop="1" thickBot="1" x14ac:dyDescent="0.3">
      <c r="A9" s="2"/>
      <c r="C9" s="64" t="s">
        <v>11</v>
      </c>
      <c r="D9" s="64"/>
      <c r="E9" s="65" t="s">
        <v>268</v>
      </c>
      <c r="F9" s="66"/>
      <c r="G9" s="66"/>
      <c r="H9" s="66"/>
      <c r="I9" s="66"/>
      <c r="J9" s="66"/>
      <c r="K9" s="67"/>
      <c r="L9" s="3"/>
      <c r="M9" s="24">
        <v>8</v>
      </c>
      <c r="N9" s="24" t="s">
        <v>45</v>
      </c>
      <c r="R9" s="24" t="s">
        <v>62</v>
      </c>
      <c r="S9" s="24">
        <v>9</v>
      </c>
      <c r="T9" s="24" t="s">
        <v>71</v>
      </c>
      <c r="U9" s="24">
        <v>2031</v>
      </c>
    </row>
    <row r="10" spans="1:23" ht="15" thickTop="1" thickBot="1" x14ac:dyDescent="0.3">
      <c r="A10" s="2"/>
      <c r="C10" s="64" t="s">
        <v>12</v>
      </c>
      <c r="D10" s="64"/>
      <c r="E10" s="65" t="s">
        <v>291</v>
      </c>
      <c r="F10" s="66"/>
      <c r="G10" s="66"/>
      <c r="H10" s="66"/>
      <c r="I10" s="66"/>
      <c r="J10" s="66"/>
      <c r="K10" s="67"/>
      <c r="L10" s="3"/>
      <c r="M10" s="24">
        <v>9</v>
      </c>
      <c r="N10" s="24" t="s">
        <v>46</v>
      </c>
      <c r="S10" s="24">
        <v>10</v>
      </c>
      <c r="T10" s="24" t="s">
        <v>72</v>
      </c>
      <c r="U10" s="24">
        <v>2032</v>
      </c>
    </row>
    <row r="11" spans="1:23" ht="15" thickTop="1" thickBot="1" x14ac:dyDescent="0.3">
      <c r="A11" s="2"/>
      <c r="C11" s="64" t="s">
        <v>269</v>
      </c>
      <c r="D11" s="64"/>
      <c r="E11" s="68" t="s">
        <v>275</v>
      </c>
      <c r="F11" s="69"/>
      <c r="G11" s="69"/>
      <c r="H11" s="69"/>
      <c r="I11" s="69"/>
      <c r="J11" s="69"/>
      <c r="K11" s="70"/>
      <c r="L11" s="3"/>
    </row>
    <row r="12" spans="1:23" ht="15.6" customHeight="1" thickTop="1" thickBot="1" x14ac:dyDescent="0.3">
      <c r="A12" s="2"/>
      <c r="C12" s="64" t="s">
        <v>35</v>
      </c>
      <c r="D12" s="64"/>
      <c r="E12" s="65"/>
      <c r="F12" s="66"/>
      <c r="G12" s="66"/>
      <c r="H12" s="66"/>
      <c r="I12" s="66"/>
      <c r="J12" s="66"/>
      <c r="K12" s="67"/>
      <c r="L12" s="3"/>
      <c r="S12" s="24">
        <v>11</v>
      </c>
      <c r="T12" s="24" t="s">
        <v>73</v>
      </c>
      <c r="U12" s="24">
        <v>2033</v>
      </c>
    </row>
    <row r="13" spans="1:23" ht="15.6" customHeight="1" thickTop="1" thickBot="1" x14ac:dyDescent="0.3">
      <c r="A13" s="2"/>
      <c r="C13" s="64" t="s">
        <v>36</v>
      </c>
      <c r="D13" s="64"/>
      <c r="E13" s="13">
        <v>9</v>
      </c>
      <c r="F13" s="84" t="str">
        <f>VLOOKUP(E13,$M$2:$N$10,2,)</f>
        <v>actual system proven in operational environment</v>
      </c>
      <c r="G13" s="85"/>
      <c r="H13" s="85"/>
      <c r="I13" s="85"/>
      <c r="J13" s="85"/>
      <c r="K13" s="86"/>
      <c r="L13" s="3"/>
      <c r="S13" s="24">
        <v>12</v>
      </c>
      <c r="T13" s="24" t="s">
        <v>74</v>
      </c>
      <c r="U13" s="24">
        <v>2034</v>
      </c>
    </row>
    <row r="14" spans="1:23" ht="15.6" customHeight="1" thickTop="1" thickBot="1" x14ac:dyDescent="0.3">
      <c r="A14" s="2"/>
      <c r="C14" s="64" t="s">
        <v>13</v>
      </c>
      <c r="D14" s="64"/>
      <c r="E14" s="9" t="s">
        <v>32</v>
      </c>
      <c r="F14" s="84" t="str">
        <f>VLOOKUP(E14,$O$1:$P$4,2,)</f>
        <v>max 3 Yrs development time</v>
      </c>
      <c r="G14" s="85"/>
      <c r="H14" s="85"/>
      <c r="I14" s="85"/>
      <c r="J14" s="85"/>
      <c r="K14" s="86"/>
      <c r="L14" s="3"/>
      <c r="S14" s="24">
        <v>13</v>
      </c>
      <c r="U14" s="24">
        <v>2035</v>
      </c>
    </row>
    <row r="15" spans="1:23" ht="15" thickTop="1" thickBot="1" x14ac:dyDescent="0.3">
      <c r="A15" s="2"/>
      <c r="C15" s="64" t="s">
        <v>15</v>
      </c>
      <c r="D15" s="64"/>
      <c r="E15" s="68" t="s">
        <v>47</v>
      </c>
      <c r="F15" s="69"/>
      <c r="G15" s="69"/>
      <c r="H15" s="69"/>
      <c r="I15" s="69"/>
      <c r="J15" s="69"/>
      <c r="K15" s="70"/>
      <c r="L15" s="3"/>
      <c r="S15" s="24">
        <v>14</v>
      </c>
      <c r="U15" s="24">
        <v>2036</v>
      </c>
      <c r="W15" s="56" t="str">
        <f>IF(E15=$Q$1,"M","T")</f>
        <v>M</v>
      </c>
    </row>
    <row r="16" spans="1:23" ht="15" thickTop="1" thickBot="1" x14ac:dyDescent="0.3">
      <c r="A16" s="2"/>
      <c r="C16" s="64" t="s">
        <v>14</v>
      </c>
      <c r="D16" s="64"/>
      <c r="E16" s="68" t="s">
        <v>60</v>
      </c>
      <c r="F16" s="69"/>
      <c r="G16" s="69"/>
      <c r="H16" s="69"/>
      <c r="I16" s="69"/>
      <c r="J16" s="69"/>
      <c r="K16" s="70"/>
      <c r="L16" s="3"/>
      <c r="S16" s="24">
        <v>15</v>
      </c>
      <c r="U16" s="24">
        <v>2037</v>
      </c>
    </row>
    <row r="17" spans="1:21" ht="15.6" customHeight="1" thickTop="1" thickBot="1" x14ac:dyDescent="0.3">
      <c r="A17" s="2"/>
      <c r="C17" s="64" t="s">
        <v>16</v>
      </c>
      <c r="D17" s="64"/>
      <c r="E17" s="7" t="s">
        <v>20</v>
      </c>
      <c r="F17" s="12">
        <v>21</v>
      </c>
      <c r="G17" s="7" t="s">
        <v>19</v>
      </c>
      <c r="H17" s="12" t="s">
        <v>72</v>
      </c>
      <c r="I17" s="7" t="s">
        <v>18</v>
      </c>
      <c r="J17" s="76">
        <v>2023</v>
      </c>
      <c r="K17" s="77"/>
      <c r="L17" s="3"/>
      <c r="S17" s="24">
        <v>16</v>
      </c>
      <c r="U17" s="24">
        <v>2038</v>
      </c>
    </row>
    <row r="18" spans="1:21" ht="15.6" customHeight="1" thickTop="1" thickBot="1" x14ac:dyDescent="0.3">
      <c r="A18" s="2"/>
      <c r="C18" s="64" t="s">
        <v>17</v>
      </c>
      <c r="D18" s="64"/>
      <c r="E18" s="7" t="s">
        <v>20</v>
      </c>
      <c r="F18" s="12">
        <v>21</v>
      </c>
      <c r="G18" s="7" t="s">
        <v>19</v>
      </c>
      <c r="H18" s="12" t="s">
        <v>74</v>
      </c>
      <c r="I18" s="7" t="s">
        <v>18</v>
      </c>
      <c r="J18" s="76">
        <v>2024</v>
      </c>
      <c r="K18" s="77"/>
      <c r="L18" s="3"/>
      <c r="S18" s="24">
        <v>17</v>
      </c>
      <c r="U18" s="24">
        <v>2039</v>
      </c>
    </row>
    <row r="19" spans="1:21" ht="15" thickTop="1" thickBot="1" x14ac:dyDescent="0.3">
      <c r="A19" s="2"/>
      <c r="C19" s="64" t="s">
        <v>22</v>
      </c>
      <c r="D19" s="64"/>
      <c r="E19" s="65" t="s">
        <v>292</v>
      </c>
      <c r="F19" s="66"/>
      <c r="G19" s="66"/>
      <c r="H19" s="66"/>
      <c r="I19" s="66"/>
      <c r="J19" s="66"/>
      <c r="K19" s="67"/>
      <c r="L19" s="3"/>
      <c r="S19" s="24">
        <v>18</v>
      </c>
      <c r="U19" s="24">
        <v>2040</v>
      </c>
    </row>
    <row r="20" spans="1:21" ht="15" thickTop="1" thickBot="1" x14ac:dyDescent="0.3">
      <c r="A20" s="2"/>
      <c r="C20" s="64" t="s">
        <v>23</v>
      </c>
      <c r="D20" s="64"/>
      <c r="E20" s="65" t="s">
        <v>293</v>
      </c>
      <c r="F20" s="66"/>
      <c r="G20" s="66"/>
      <c r="H20" s="66"/>
      <c r="I20" s="66"/>
      <c r="J20" s="66"/>
      <c r="K20" s="67"/>
      <c r="L20" s="3"/>
      <c r="S20" s="24">
        <v>19</v>
      </c>
      <c r="U20" s="24">
        <v>2041</v>
      </c>
    </row>
    <row r="21" spans="1:21" ht="15" thickTop="1" thickBot="1" x14ac:dyDescent="0.3">
      <c r="A21" s="2"/>
      <c r="C21" s="64" t="s">
        <v>21</v>
      </c>
      <c r="D21" s="64"/>
      <c r="E21" s="65" t="s">
        <v>293</v>
      </c>
      <c r="F21" s="66"/>
      <c r="G21" s="66"/>
      <c r="H21" s="66"/>
      <c r="I21" s="66"/>
      <c r="J21" s="66"/>
      <c r="K21" s="67"/>
      <c r="L21" s="3"/>
      <c r="S21" s="24">
        <v>20</v>
      </c>
      <c r="U21" s="24">
        <v>2042</v>
      </c>
    </row>
    <row r="22" spans="1:21" ht="15.6" customHeight="1" thickTop="1" thickBot="1" x14ac:dyDescent="0.3">
      <c r="A22" s="2"/>
      <c r="C22" s="64" t="s">
        <v>8</v>
      </c>
      <c r="D22" s="64"/>
      <c r="E22" s="10" t="s">
        <v>26</v>
      </c>
      <c r="F22" s="11" t="s">
        <v>24</v>
      </c>
      <c r="G22" s="71"/>
      <c r="H22" s="71"/>
      <c r="I22" s="11" t="s">
        <v>25</v>
      </c>
      <c r="J22" s="71"/>
      <c r="K22" s="71"/>
      <c r="L22" s="3"/>
      <c r="S22" s="24">
        <v>21</v>
      </c>
      <c r="U22" s="24">
        <v>2043</v>
      </c>
    </row>
    <row r="23" spans="1:21" ht="15" thickTop="1" thickBot="1" x14ac:dyDescent="0.3">
      <c r="A23" s="2"/>
      <c r="E23" s="15" t="s">
        <v>27</v>
      </c>
      <c r="F23" s="11" t="s">
        <v>24</v>
      </c>
      <c r="G23" s="71"/>
      <c r="H23" s="71"/>
      <c r="I23" s="11" t="s">
        <v>25</v>
      </c>
      <c r="J23" s="71"/>
      <c r="K23" s="71"/>
      <c r="L23" s="3"/>
      <c r="S23" s="24">
        <v>22</v>
      </c>
      <c r="U23" s="24">
        <v>2044</v>
      </c>
    </row>
    <row r="24" spans="1:21" ht="15" thickTop="1" thickBot="1" x14ac:dyDescent="0.3">
      <c r="A24" s="2"/>
      <c r="E24" s="15" t="s">
        <v>28</v>
      </c>
      <c r="F24" s="11" t="s">
        <v>24</v>
      </c>
      <c r="G24" s="71"/>
      <c r="H24" s="71"/>
      <c r="I24" s="11" t="s">
        <v>25</v>
      </c>
      <c r="J24" s="71"/>
      <c r="K24" s="71"/>
      <c r="L24" s="3"/>
      <c r="S24" s="24">
        <v>23</v>
      </c>
      <c r="U24" s="24">
        <v>2045</v>
      </c>
    </row>
    <row r="25" spans="1:21" ht="15" thickTop="1" thickBot="1" x14ac:dyDescent="0.3">
      <c r="A25" s="2"/>
      <c r="E25" s="15" t="s">
        <v>29</v>
      </c>
      <c r="F25" s="11" t="s">
        <v>294</v>
      </c>
      <c r="G25" s="71"/>
      <c r="H25" s="71"/>
      <c r="I25" s="11" t="s">
        <v>295</v>
      </c>
      <c r="J25" s="71"/>
      <c r="K25" s="71"/>
      <c r="L25" s="3"/>
      <c r="S25" s="24">
        <v>24</v>
      </c>
      <c r="U25" s="24">
        <v>2046</v>
      </c>
    </row>
    <row r="26" spans="1:21" ht="15" thickTop="1" thickBot="1" x14ac:dyDescent="0.3">
      <c r="A26" s="2"/>
      <c r="E26" s="15" t="s">
        <v>30</v>
      </c>
      <c r="F26" s="11" t="s">
        <v>24</v>
      </c>
      <c r="G26" s="71"/>
      <c r="H26" s="71"/>
      <c r="I26" s="11" t="s">
        <v>25</v>
      </c>
      <c r="J26" s="71"/>
      <c r="K26" s="71"/>
      <c r="L26" s="3"/>
      <c r="S26" s="24">
        <v>25</v>
      </c>
      <c r="U26" s="24">
        <v>2047</v>
      </c>
    </row>
    <row r="27" spans="1:21" ht="15" thickTop="1" thickBot="1" x14ac:dyDescent="0.3">
      <c r="A27" s="2"/>
      <c r="E27" s="15" t="s">
        <v>31</v>
      </c>
      <c r="F27" s="11" t="s">
        <v>24</v>
      </c>
      <c r="G27" s="71"/>
      <c r="H27" s="71"/>
      <c r="I27" s="11" t="s">
        <v>25</v>
      </c>
      <c r="J27" s="71"/>
      <c r="K27" s="71"/>
      <c r="L27" s="3"/>
      <c r="S27" s="24">
        <v>26</v>
      </c>
      <c r="U27" s="24">
        <v>2048</v>
      </c>
    </row>
    <row r="28" spans="1:21" ht="14.4" thickTop="1" x14ac:dyDescent="0.25">
      <c r="A28" s="2"/>
      <c r="L28" s="3"/>
      <c r="S28" s="24">
        <v>27</v>
      </c>
      <c r="U28" s="24">
        <v>2049</v>
      </c>
    </row>
    <row r="29" spans="1:21" ht="14.4" thickBot="1" x14ac:dyDescent="0.3">
      <c r="A29" s="2"/>
      <c r="C29" s="64" t="s">
        <v>75</v>
      </c>
      <c r="D29" s="64"/>
      <c r="L29" s="3"/>
      <c r="S29" s="24">
        <v>28</v>
      </c>
      <c r="U29" s="24">
        <v>2050</v>
      </c>
    </row>
    <row r="30" spans="1:21" ht="15" thickTop="1" thickBot="1" x14ac:dyDescent="0.3">
      <c r="A30" s="2"/>
      <c r="D30" s="16" t="s">
        <v>76</v>
      </c>
      <c r="E30" s="61" t="s">
        <v>77</v>
      </c>
      <c r="F30" s="61"/>
      <c r="G30" s="61"/>
      <c r="H30" s="16" t="s">
        <v>78</v>
      </c>
      <c r="I30" s="16" t="s">
        <v>79</v>
      </c>
      <c r="J30" s="16" t="s">
        <v>80</v>
      </c>
      <c r="K30" s="17" t="s">
        <v>4</v>
      </c>
      <c r="L30" s="3" t="s">
        <v>103</v>
      </c>
      <c r="S30" s="24">
        <v>29</v>
      </c>
    </row>
    <row r="31" spans="1:21" ht="15" thickTop="1" thickBot="1" x14ac:dyDescent="0.3">
      <c r="A31" s="2"/>
      <c r="D31" s="5">
        <v>1</v>
      </c>
      <c r="E31" s="62" t="s">
        <v>81</v>
      </c>
      <c r="F31" s="62"/>
      <c r="G31" s="62"/>
      <c r="H31" s="62"/>
      <c r="I31" s="62"/>
      <c r="J31" s="62"/>
      <c r="K31" s="62"/>
      <c r="L31" s="3"/>
      <c r="S31" s="24">
        <v>30</v>
      </c>
    </row>
    <row r="32" spans="1:21" ht="15" thickTop="1" thickBot="1" x14ac:dyDescent="0.3">
      <c r="A32" s="2"/>
      <c r="D32" s="16">
        <v>1.1000000000000001</v>
      </c>
      <c r="E32" s="61" t="s">
        <v>82</v>
      </c>
      <c r="F32" s="61"/>
      <c r="G32" s="61"/>
      <c r="H32" s="19">
        <v>1</v>
      </c>
      <c r="I32" s="60">
        <v>45220</v>
      </c>
      <c r="J32" s="60">
        <v>45221</v>
      </c>
      <c r="K32" s="19" t="s">
        <v>295</v>
      </c>
      <c r="L32" s="20">
        <v>1</v>
      </c>
      <c r="S32" s="24">
        <v>31</v>
      </c>
    </row>
    <row r="33" spans="1:12" ht="15" thickTop="1" thickBot="1" x14ac:dyDescent="0.3">
      <c r="A33" s="2"/>
      <c r="D33" s="16">
        <v>1.2</v>
      </c>
      <c r="E33" s="61" t="s">
        <v>83</v>
      </c>
      <c r="F33" s="61"/>
      <c r="G33" s="61"/>
      <c r="H33" s="19">
        <v>2</v>
      </c>
      <c r="I33" s="60">
        <v>45221</v>
      </c>
      <c r="J33" s="60">
        <v>45223</v>
      </c>
      <c r="K33" s="19" t="s">
        <v>295</v>
      </c>
      <c r="L33" s="20">
        <v>2</v>
      </c>
    </row>
    <row r="34" spans="1:12" ht="15" thickTop="1" thickBot="1" x14ac:dyDescent="0.3">
      <c r="A34" s="2"/>
      <c r="D34" s="16">
        <v>1.3</v>
      </c>
      <c r="E34" s="61" t="s">
        <v>84</v>
      </c>
      <c r="F34" s="61"/>
      <c r="G34" s="61"/>
      <c r="H34" s="19">
        <v>1</v>
      </c>
      <c r="I34" s="60">
        <v>45223</v>
      </c>
      <c r="J34" s="60">
        <v>45224</v>
      </c>
      <c r="K34" s="19" t="s">
        <v>295</v>
      </c>
      <c r="L34" s="20">
        <v>1</v>
      </c>
    </row>
    <row r="35" spans="1:12" ht="15" thickTop="1" thickBot="1" x14ac:dyDescent="0.3">
      <c r="A35" s="2"/>
      <c r="D35" s="16">
        <v>1.4</v>
      </c>
      <c r="E35" s="61" t="s">
        <v>85</v>
      </c>
      <c r="F35" s="61"/>
      <c r="G35" s="61"/>
      <c r="H35" s="19">
        <v>1</v>
      </c>
      <c r="I35" s="60">
        <v>45224</v>
      </c>
      <c r="J35" s="60">
        <v>45225</v>
      </c>
      <c r="K35" s="19" t="s">
        <v>295</v>
      </c>
      <c r="L35" s="20">
        <v>1</v>
      </c>
    </row>
    <row r="36" spans="1:12" ht="15" thickTop="1" thickBot="1" x14ac:dyDescent="0.3">
      <c r="A36" s="2"/>
      <c r="D36" s="5">
        <v>2</v>
      </c>
      <c r="E36" s="62" t="s">
        <v>86</v>
      </c>
      <c r="F36" s="62"/>
      <c r="G36" s="62"/>
      <c r="H36" s="62"/>
      <c r="I36" s="62"/>
      <c r="J36" s="62"/>
      <c r="K36" s="62"/>
      <c r="L36" s="3"/>
    </row>
    <row r="37" spans="1:12" ht="15" thickTop="1" thickBot="1" x14ac:dyDescent="0.3">
      <c r="A37" s="2"/>
      <c r="D37" s="16">
        <v>2.1</v>
      </c>
      <c r="E37" s="61" t="s">
        <v>87</v>
      </c>
      <c r="F37" s="61"/>
      <c r="G37" s="61"/>
      <c r="H37" s="61"/>
      <c r="I37" s="61"/>
      <c r="J37" s="61"/>
      <c r="K37" s="61"/>
      <c r="L37" s="3"/>
    </row>
    <row r="38" spans="1:12" ht="15" thickTop="1" thickBot="1" x14ac:dyDescent="0.3">
      <c r="A38" s="2"/>
      <c r="D38" s="18" t="s">
        <v>93</v>
      </c>
      <c r="E38" s="63" t="s">
        <v>91</v>
      </c>
      <c r="F38" s="63"/>
      <c r="G38" s="63"/>
      <c r="H38" s="19">
        <v>14</v>
      </c>
      <c r="I38" s="60">
        <v>45228</v>
      </c>
      <c r="J38" s="60">
        <v>45246</v>
      </c>
      <c r="K38" s="19" t="s">
        <v>295</v>
      </c>
      <c r="L38" s="20">
        <v>14</v>
      </c>
    </row>
    <row r="39" spans="1:12" ht="15" thickTop="1" thickBot="1" x14ac:dyDescent="0.3">
      <c r="A39" s="2"/>
      <c r="D39" s="18" t="s">
        <v>94</v>
      </c>
      <c r="E39" s="63" t="s">
        <v>92</v>
      </c>
      <c r="F39" s="63"/>
      <c r="G39" s="63"/>
      <c r="H39" s="19">
        <v>6</v>
      </c>
      <c r="I39" s="60">
        <v>45246</v>
      </c>
      <c r="J39" s="60">
        <v>45253</v>
      </c>
      <c r="K39" s="19" t="s">
        <v>295</v>
      </c>
      <c r="L39" s="20">
        <v>6</v>
      </c>
    </row>
    <row r="40" spans="1:12" ht="15" thickTop="1" thickBot="1" x14ac:dyDescent="0.3">
      <c r="A40" s="2"/>
      <c r="D40" s="16">
        <v>2.2000000000000002</v>
      </c>
      <c r="E40" s="61" t="s">
        <v>88</v>
      </c>
      <c r="F40" s="61"/>
      <c r="G40" s="61"/>
      <c r="H40" s="61"/>
      <c r="I40" s="61"/>
      <c r="J40" s="61"/>
      <c r="K40" s="61"/>
      <c r="L40" s="3"/>
    </row>
    <row r="41" spans="1:12" ht="15" thickTop="1" thickBot="1" x14ac:dyDescent="0.3">
      <c r="A41" s="2"/>
      <c r="D41" s="18" t="s">
        <v>95</v>
      </c>
      <c r="E41" s="63" t="s">
        <v>97</v>
      </c>
      <c r="F41" s="63"/>
      <c r="G41" s="63"/>
      <c r="H41" s="19">
        <v>14</v>
      </c>
      <c r="I41" s="60">
        <v>45259</v>
      </c>
      <c r="J41" s="60">
        <v>45246</v>
      </c>
      <c r="K41" s="19" t="s">
        <v>295</v>
      </c>
      <c r="L41" s="20">
        <v>21</v>
      </c>
    </row>
    <row r="42" spans="1:12" ht="15" thickTop="1" thickBot="1" x14ac:dyDescent="0.3">
      <c r="A42" s="2"/>
      <c r="D42" s="18" t="s">
        <v>96</v>
      </c>
      <c r="E42" s="63" t="s">
        <v>92</v>
      </c>
      <c r="F42" s="63"/>
      <c r="G42" s="63"/>
      <c r="H42" s="19">
        <v>6</v>
      </c>
      <c r="I42" s="60">
        <v>45246</v>
      </c>
      <c r="J42" s="60">
        <v>45253</v>
      </c>
      <c r="K42" s="19" t="s">
        <v>295</v>
      </c>
      <c r="L42" s="20">
        <v>6</v>
      </c>
    </row>
    <row r="43" spans="1:12" ht="15" thickTop="1" thickBot="1" x14ac:dyDescent="0.3">
      <c r="A43" s="2"/>
      <c r="D43" s="16">
        <v>2.2999999999999998</v>
      </c>
      <c r="E43" s="61" t="s">
        <v>89</v>
      </c>
      <c r="F43" s="61"/>
      <c r="G43" s="61"/>
      <c r="H43" s="61"/>
      <c r="I43" s="61"/>
      <c r="J43" s="61"/>
      <c r="K43" s="61"/>
      <c r="L43" s="3"/>
    </row>
    <row r="44" spans="1:12" ht="15" thickTop="1" thickBot="1" x14ac:dyDescent="0.3">
      <c r="A44" s="2"/>
      <c r="D44" s="18" t="s">
        <v>98</v>
      </c>
      <c r="E44" s="63" t="s">
        <v>100</v>
      </c>
      <c r="F44" s="63"/>
      <c r="G44" s="63"/>
      <c r="H44" s="19">
        <v>3</v>
      </c>
      <c r="I44" s="60">
        <v>45242</v>
      </c>
      <c r="J44" s="60">
        <v>45245</v>
      </c>
      <c r="K44" s="19" t="s">
        <v>295</v>
      </c>
      <c r="L44" s="20">
        <v>3</v>
      </c>
    </row>
    <row r="45" spans="1:12" ht="15" thickTop="1" thickBot="1" x14ac:dyDescent="0.3">
      <c r="A45" s="2"/>
      <c r="D45" s="18" t="s">
        <v>99</v>
      </c>
      <c r="E45" s="63" t="s">
        <v>92</v>
      </c>
      <c r="F45" s="63"/>
      <c r="G45" s="63"/>
      <c r="H45" s="19">
        <v>1</v>
      </c>
      <c r="I45" s="60">
        <v>45245</v>
      </c>
      <c r="J45" s="60">
        <v>45246</v>
      </c>
      <c r="K45" s="19" t="s">
        <v>295</v>
      </c>
      <c r="L45" s="20">
        <v>1</v>
      </c>
    </row>
    <row r="46" spans="1:12" ht="15" thickTop="1" thickBot="1" x14ac:dyDescent="0.3">
      <c r="A46" s="2"/>
      <c r="D46" s="5">
        <v>3</v>
      </c>
      <c r="E46" s="62" t="s">
        <v>90</v>
      </c>
      <c r="F46" s="62"/>
      <c r="G46" s="62"/>
      <c r="H46" s="62"/>
      <c r="I46" s="62"/>
      <c r="J46" s="62"/>
      <c r="K46" s="62"/>
      <c r="L46" s="3"/>
    </row>
    <row r="47" spans="1:12" ht="15" thickTop="1" thickBot="1" x14ac:dyDescent="0.3">
      <c r="A47" s="2"/>
      <c r="D47" s="16">
        <v>3.1</v>
      </c>
      <c r="E47" s="61" t="s">
        <v>101</v>
      </c>
      <c r="F47" s="61"/>
      <c r="G47" s="61"/>
      <c r="H47" s="19">
        <v>3</v>
      </c>
      <c r="I47" s="60">
        <v>45249</v>
      </c>
      <c r="J47" s="60">
        <v>45252</v>
      </c>
      <c r="K47" s="19" t="s">
        <v>295</v>
      </c>
      <c r="L47" s="20">
        <v>3</v>
      </c>
    </row>
    <row r="48" spans="1:12" ht="15" thickTop="1" thickBot="1" x14ac:dyDescent="0.3">
      <c r="A48" s="2"/>
      <c r="D48" s="16">
        <v>3.2</v>
      </c>
      <c r="E48" s="61" t="s">
        <v>102</v>
      </c>
      <c r="F48" s="61"/>
      <c r="G48" s="61"/>
      <c r="H48" s="19">
        <v>1</v>
      </c>
      <c r="I48" s="60">
        <v>45252</v>
      </c>
      <c r="J48" s="60">
        <v>45253</v>
      </c>
      <c r="K48" s="19" t="s">
        <v>295</v>
      </c>
      <c r="L48" s="20">
        <v>1</v>
      </c>
    </row>
    <row r="49" spans="1:12" ht="14.4" thickTop="1" x14ac:dyDescent="0.25">
      <c r="A49" s="2"/>
      <c r="L49" s="3"/>
    </row>
    <row r="50" spans="1:12" x14ac:dyDescent="0.25">
      <c r="A50" s="2"/>
      <c r="L50" s="3"/>
    </row>
    <row r="51" spans="1:12" x14ac:dyDescent="0.25">
      <c r="A51" s="2"/>
      <c r="L51" s="3"/>
    </row>
    <row r="52" spans="1:12" ht="14.4" thickBot="1" x14ac:dyDescent="0.3">
      <c r="A52" s="2"/>
      <c r="L52" s="3"/>
    </row>
    <row r="53" spans="1:12" ht="15" thickTop="1" thickBot="1" x14ac:dyDescent="0.3">
      <c r="A53" s="2"/>
      <c r="D53" s="22" t="s">
        <v>104</v>
      </c>
      <c r="E53" s="22" t="s">
        <v>105</v>
      </c>
      <c r="F53" s="22" t="s">
        <v>106</v>
      </c>
      <c r="L53" s="3"/>
    </row>
    <row r="54" spans="1:12" ht="15" thickTop="1" thickBot="1" x14ac:dyDescent="0.3">
      <c r="A54" s="2"/>
      <c r="D54" s="22">
        <v>1</v>
      </c>
      <c r="E54" s="22" t="s">
        <v>107</v>
      </c>
      <c r="F54" s="23"/>
      <c r="L54" s="3"/>
    </row>
    <row r="55" spans="1:12" ht="15" thickTop="1" thickBot="1" x14ac:dyDescent="0.3">
      <c r="A55" s="2"/>
      <c r="D55" s="22">
        <v>2</v>
      </c>
      <c r="E55" s="22" t="s">
        <v>108</v>
      </c>
      <c r="F55" s="23"/>
      <c r="L55" s="3"/>
    </row>
    <row r="56" spans="1:12" ht="14.4" thickTop="1" x14ac:dyDescent="0.25">
      <c r="A56" s="2"/>
      <c r="L56" s="3"/>
    </row>
    <row r="57" spans="1:12" x14ac:dyDescent="0.25">
      <c r="A57" s="2"/>
      <c r="L57" s="3"/>
    </row>
    <row r="58" spans="1:12" x14ac:dyDescent="0.25">
      <c r="A58" s="2"/>
      <c r="L58" s="3"/>
    </row>
    <row r="59" spans="1:12" ht="14.4" thickBot="1" x14ac:dyDescent="0.3">
      <c r="A59" s="2"/>
      <c r="B59" s="1" t="s">
        <v>234</v>
      </c>
      <c r="L59" s="3"/>
    </row>
    <row r="60" spans="1:12" ht="15.6" thickTop="1" thickBot="1" x14ac:dyDescent="0.3">
      <c r="A60" s="2"/>
      <c r="C60" s="17" t="s">
        <v>174</v>
      </c>
      <c r="D60" s="75" t="s">
        <v>240</v>
      </c>
      <c r="E60" s="75"/>
      <c r="F60" s="75"/>
      <c r="G60" s="75"/>
      <c r="H60" s="75"/>
      <c r="I60" s="75"/>
      <c r="J60" s="75"/>
      <c r="K60" s="75"/>
      <c r="L60" s="3"/>
    </row>
    <row r="61" spans="1:12" ht="15.6" thickTop="1" thickBot="1" x14ac:dyDescent="0.3">
      <c r="A61" s="2"/>
      <c r="C61" s="17" t="s">
        <v>236</v>
      </c>
      <c r="D61" s="75" t="s">
        <v>241</v>
      </c>
      <c r="E61" s="75"/>
      <c r="F61" s="75"/>
      <c r="G61" s="75"/>
      <c r="H61" s="75"/>
      <c r="I61" s="75"/>
      <c r="J61" s="75"/>
      <c r="K61" s="75"/>
      <c r="L61" s="3"/>
    </row>
    <row r="62" spans="1:12" ht="15.6" thickTop="1" thickBot="1" x14ac:dyDescent="0.3">
      <c r="A62" s="2"/>
      <c r="C62" s="17" t="s">
        <v>235</v>
      </c>
      <c r="D62" s="75" t="s">
        <v>242</v>
      </c>
      <c r="E62" s="75"/>
      <c r="F62" s="75"/>
      <c r="G62" s="75"/>
      <c r="H62" s="75"/>
      <c r="I62" s="75"/>
      <c r="J62" s="75"/>
      <c r="K62" s="75"/>
      <c r="L62" s="3"/>
    </row>
    <row r="63" spans="1:12" ht="15.6" thickTop="1" thickBot="1" x14ac:dyDescent="0.3">
      <c r="A63" s="2"/>
      <c r="C63" s="41" t="s">
        <v>237</v>
      </c>
      <c r="D63" s="75" t="s">
        <v>243</v>
      </c>
      <c r="E63" s="75"/>
      <c r="F63" s="75"/>
      <c r="G63" s="75"/>
      <c r="H63" s="75"/>
      <c r="I63" s="75"/>
      <c r="J63" s="75"/>
      <c r="K63" s="75"/>
      <c r="L63" s="3"/>
    </row>
    <row r="64" spans="1:12" ht="15.6" thickTop="1" thickBot="1" x14ac:dyDescent="0.3">
      <c r="A64" s="2"/>
      <c r="C64" s="17" t="s">
        <v>238</v>
      </c>
      <c r="D64" s="75" t="s">
        <v>244</v>
      </c>
      <c r="E64" s="75"/>
      <c r="F64" s="75"/>
      <c r="G64" s="75"/>
      <c r="H64" s="75"/>
      <c r="I64" s="75"/>
      <c r="J64" s="75"/>
      <c r="K64" s="75"/>
      <c r="L64" s="3"/>
    </row>
    <row r="65" spans="1:12" ht="15.6" thickTop="1" thickBot="1" x14ac:dyDescent="0.3">
      <c r="A65" s="2"/>
      <c r="C65" s="17" t="s">
        <v>239</v>
      </c>
      <c r="D65" s="75" t="s">
        <v>245</v>
      </c>
      <c r="E65" s="75"/>
      <c r="F65" s="75"/>
      <c r="G65" s="75"/>
      <c r="H65" s="75"/>
      <c r="I65" s="75"/>
      <c r="J65" s="75"/>
      <c r="K65" s="75"/>
      <c r="L65" s="3"/>
    </row>
    <row r="66" spans="1:12" ht="14.4" thickTop="1" x14ac:dyDescent="0.25">
      <c r="A66" s="2"/>
      <c r="L66" s="3"/>
    </row>
    <row r="67" spans="1:12" x14ac:dyDescent="0.25">
      <c r="A67" s="2"/>
      <c r="L67" s="3"/>
    </row>
    <row r="68" spans="1:12" x14ac:dyDescent="0.25">
      <c r="A68" s="2"/>
      <c r="L68" s="3"/>
    </row>
    <row r="69" spans="1:12" x14ac:dyDescent="0.25">
      <c r="A69" s="2"/>
      <c r="L69" s="3"/>
    </row>
    <row r="70" spans="1:12" x14ac:dyDescent="0.25">
      <c r="A70" s="2"/>
      <c r="L70" s="3"/>
    </row>
    <row r="71" spans="1:12" ht="14.4" thickBot="1" x14ac:dyDescent="0.3">
      <c r="A71" s="2"/>
      <c r="L71" s="3"/>
    </row>
    <row r="72" spans="1:12" ht="15" thickTop="1" thickBot="1" x14ac:dyDescent="0.3">
      <c r="A72" s="87" t="s">
        <v>6</v>
      </c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9"/>
    </row>
    <row r="73" spans="1:12" ht="14.4" thickTop="1" x14ac:dyDescent="0.25"/>
  </sheetData>
  <mergeCells count="77">
    <mergeCell ref="D62:K62"/>
    <mergeCell ref="D63:K63"/>
    <mergeCell ref="D64:K64"/>
    <mergeCell ref="D65:K65"/>
    <mergeCell ref="A72:L72"/>
    <mergeCell ref="A5:L5"/>
    <mergeCell ref="C6:K6"/>
    <mergeCell ref="C9:D9"/>
    <mergeCell ref="C10:D10"/>
    <mergeCell ref="C14:D14"/>
    <mergeCell ref="C11:D11"/>
    <mergeCell ref="E11:K11"/>
    <mergeCell ref="E9:K9"/>
    <mergeCell ref="E10:K10"/>
    <mergeCell ref="C12:D12"/>
    <mergeCell ref="C13:D13"/>
    <mergeCell ref="F13:K13"/>
    <mergeCell ref="F14:K14"/>
    <mergeCell ref="E12:K12"/>
    <mergeCell ref="D60:K60"/>
    <mergeCell ref="D61:K61"/>
    <mergeCell ref="J17:K17"/>
    <mergeCell ref="J18:K18"/>
    <mergeCell ref="C19:D19"/>
    <mergeCell ref="E19:K19"/>
    <mergeCell ref="C21:D21"/>
    <mergeCell ref="E21:K21"/>
    <mergeCell ref="C22:D22"/>
    <mergeCell ref="G22:H22"/>
    <mergeCell ref="J22:K22"/>
    <mergeCell ref="G26:H26"/>
    <mergeCell ref="J26:K26"/>
    <mergeCell ref="G27:H27"/>
    <mergeCell ref="J27:K27"/>
    <mergeCell ref="C20:D20"/>
    <mergeCell ref="A1:L1"/>
    <mergeCell ref="K2:L2"/>
    <mergeCell ref="K3:L3"/>
    <mergeCell ref="B4:L4"/>
    <mergeCell ref="B2:I2"/>
    <mergeCell ref="B3:I3"/>
    <mergeCell ref="E20:K20"/>
    <mergeCell ref="C17:D17"/>
    <mergeCell ref="E15:K15"/>
    <mergeCell ref="E35:G35"/>
    <mergeCell ref="G23:H23"/>
    <mergeCell ref="J23:K23"/>
    <mergeCell ref="G24:H24"/>
    <mergeCell ref="J24:K24"/>
    <mergeCell ref="G25:H25"/>
    <mergeCell ref="J25:K25"/>
    <mergeCell ref="C18:D18"/>
    <mergeCell ref="C15:D15"/>
    <mergeCell ref="C16:D16"/>
    <mergeCell ref="E16:K16"/>
    <mergeCell ref="E37:G37"/>
    <mergeCell ref="E40:G40"/>
    <mergeCell ref="C29:D29"/>
    <mergeCell ref="E30:G30"/>
    <mergeCell ref="E32:G32"/>
    <mergeCell ref="E33:G33"/>
    <mergeCell ref="E47:G47"/>
    <mergeCell ref="E31:K31"/>
    <mergeCell ref="E36:K36"/>
    <mergeCell ref="E48:G48"/>
    <mergeCell ref="E46:K46"/>
    <mergeCell ref="H37:K37"/>
    <mergeCell ref="H40:K40"/>
    <mergeCell ref="H43:K43"/>
    <mergeCell ref="E43:G43"/>
    <mergeCell ref="E38:G38"/>
    <mergeCell ref="E39:G39"/>
    <mergeCell ref="E41:G41"/>
    <mergeCell ref="E42:G42"/>
    <mergeCell ref="E44:G44"/>
    <mergeCell ref="E45:G45"/>
    <mergeCell ref="E34:G34"/>
  </mergeCells>
  <phoneticPr fontId="3" type="noConversion"/>
  <dataValidations count="8">
    <dataValidation type="list" allowBlank="1" showInputMessage="1" showErrorMessage="1" sqref="E13" xr:uid="{CDCCC6F8-CF87-44A1-B9C2-BAD87FA42A5E}">
      <formula1>$M$2:$M$10</formula1>
    </dataValidation>
    <dataValidation type="list" allowBlank="1" showInputMessage="1" showErrorMessage="1" sqref="E15:K15" xr:uid="{D03D6B1F-D9E3-4434-9C7F-E12EE2C84584}">
      <formula1>$Q$1:$Q$2</formula1>
    </dataValidation>
    <dataValidation type="list" allowBlank="1" showInputMessage="1" showErrorMessage="1" sqref="E14" xr:uid="{C8AF79AE-014C-4B1E-8925-4AD6D8C35553}">
      <formula1>$O$2:$O$4</formula1>
    </dataValidation>
    <dataValidation type="list" allowBlank="1" showInputMessage="1" showErrorMessage="1" sqref="E16:K16" xr:uid="{ACA08DD1-BC56-42FA-94A6-EDEC71D987C8}">
      <formula1>$R$1:$R$9</formula1>
    </dataValidation>
    <dataValidation type="list" allowBlank="1" showInputMessage="1" showErrorMessage="1" sqref="F17:F18" xr:uid="{8855BEEC-680D-48A8-ABA7-3DF89DB322A5}">
      <formula1>$S$1:$S$32</formula1>
    </dataValidation>
    <dataValidation type="list" allowBlank="1" showInputMessage="1" showErrorMessage="1" sqref="H17:H18" xr:uid="{E7FE748F-2F31-4CF3-BD83-0E9F5FDC6E92}">
      <formula1>$T$1:$T$13</formula1>
    </dataValidation>
    <dataValidation type="list" allowBlank="1" showInputMessage="1" showErrorMessage="1" sqref="J17:K18" xr:uid="{EC17A4FB-EE6F-463D-B06C-097D33D7794B}">
      <formula1>$U$1:$U$29</formula1>
    </dataValidation>
    <dataValidation type="list" allowBlank="1" showInputMessage="1" showErrorMessage="1" sqref="E11:K11" xr:uid="{B927C25D-6657-4AE1-A30E-5C21C8914C56}">
      <formula1>$V$1:$V$6</formula1>
    </dataValidation>
  </dataValidations>
  <hyperlinks>
    <hyperlink ref="D60:K60" r:id="rId1" display="2_Circuit" xr:uid="{7DD8444D-33AD-4432-8ECF-2DF1B50DFDA6}"/>
    <hyperlink ref="D61:K61" r:id="rId2" display="3_Data_sheet" xr:uid="{0F57E68B-49EF-4D6C-8DA3-8E1BC44D4618}"/>
    <hyperlink ref="D62:K62" r:id="rId3" display="4_Simulator" xr:uid="{182AA6AF-1396-4763-B705-97D98A6EF160}"/>
    <hyperlink ref="D63:K63" r:id="rId4" display="5_Source_Code" xr:uid="{592D1E4B-339D-47F7-84A8-3D0561BA8A35}"/>
    <hyperlink ref="D64:K64" r:id="rId5" display="6_Flash_Code" xr:uid="{C7FD997F-4DB4-4D78-BE42-9FDCD9455BA2}"/>
    <hyperlink ref="D65:K65" r:id="rId6" display="7_Refrences" xr:uid="{F27F3F41-09CB-453C-AE1A-A2C935D1CF10}"/>
  </hyperlinks>
  <pageMargins left="0.25" right="0.25" top="0.75" bottom="0.75" header="0.3" footer="0.3"/>
  <pageSetup paperSize="8" orientation="portrait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A57F1-EAB3-4760-8B9A-9D148079A1A7}">
  <dimension ref="A1:S51"/>
  <sheetViews>
    <sheetView zoomScaleNormal="100" workbookViewId="0">
      <selection activeCell="P52" sqref="P52"/>
    </sheetView>
  </sheetViews>
  <sheetFormatPr defaultColWidth="8.88671875" defaultRowHeight="13.8" x14ac:dyDescent="0.25"/>
  <cols>
    <col min="1" max="1" width="3.5546875" style="1" bestFit="1" customWidth="1"/>
    <col min="2" max="16" width="12.6640625" style="1" customWidth="1"/>
    <col min="17" max="17" width="7.33203125" style="1" bestFit="1" customWidth="1"/>
    <col min="18" max="16384" width="8.88671875" style="1"/>
  </cols>
  <sheetData>
    <row r="1" spans="1:19" ht="15" thickTop="1" thickBot="1" x14ac:dyDescent="0.3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S1" s="1" t="s">
        <v>256</v>
      </c>
    </row>
    <row r="2" spans="1:19" ht="15.6" customHeight="1" thickTop="1" thickBot="1" x14ac:dyDescent="0.3">
      <c r="A2" s="4" t="s">
        <v>1</v>
      </c>
      <c r="B2" s="166" t="s">
        <v>7</v>
      </c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8"/>
      <c r="O2" s="4" t="s">
        <v>3</v>
      </c>
      <c r="P2" s="108">
        <f>Charter!K2</f>
        <v>44936</v>
      </c>
      <c r="Q2" s="108"/>
      <c r="S2" s="1" t="s">
        <v>257</v>
      </c>
    </row>
    <row r="3" spans="1:19" ht="15.6" customHeight="1" thickTop="1" thickBot="1" x14ac:dyDescent="0.3">
      <c r="A3" s="4" t="s">
        <v>2</v>
      </c>
      <c r="B3" s="166" t="s">
        <v>8</v>
      </c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8"/>
      <c r="O3" s="4" t="s">
        <v>4</v>
      </c>
      <c r="P3" s="109" t="str">
        <f>Charter!$K$3</f>
        <v>sherif</v>
      </c>
      <c r="Q3" s="109"/>
    </row>
    <row r="4" spans="1:19" ht="15" thickTop="1" thickBot="1" x14ac:dyDescent="0.3">
      <c r="A4" s="4" t="s">
        <v>5</v>
      </c>
      <c r="B4" s="62" t="str">
        <f>_xlfn.CONCAT(Charter!$E$10," Black Testing")</f>
        <v>IOT Black Testing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</row>
    <row r="5" spans="1:19" ht="14.4" thickTop="1" x14ac:dyDescent="0.25">
      <c r="A5" s="162"/>
      <c r="B5" s="163"/>
      <c r="C5" s="163"/>
      <c r="D5" s="163"/>
      <c r="E5" s="163"/>
      <c r="F5" s="163"/>
      <c r="G5" s="163"/>
      <c r="H5" s="163"/>
      <c r="I5" s="163"/>
      <c r="J5" s="163"/>
      <c r="K5" s="163"/>
      <c r="L5" s="163"/>
      <c r="M5" s="163"/>
      <c r="N5" s="163"/>
      <c r="O5" s="163"/>
      <c r="P5" s="163"/>
      <c r="Q5" s="164"/>
    </row>
    <row r="6" spans="1:19" ht="14.4" customHeight="1" x14ac:dyDescent="0.25">
      <c r="A6" s="43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4"/>
    </row>
    <row r="7" spans="1:19" ht="14.4" customHeight="1" thickBot="1" x14ac:dyDescent="0.3">
      <c r="A7" s="43"/>
      <c r="B7" s="42" t="s">
        <v>260</v>
      </c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44"/>
    </row>
    <row r="8" spans="1:19" ht="14.4" customHeight="1" thickTop="1" thickBot="1" x14ac:dyDescent="0.3">
      <c r="A8" s="43"/>
      <c r="B8" s="169" t="s">
        <v>175</v>
      </c>
      <c r="C8" s="169"/>
      <c r="D8" s="169"/>
      <c r="E8" s="169"/>
      <c r="F8" s="169"/>
      <c r="G8" s="169" t="s">
        <v>176</v>
      </c>
      <c r="H8" s="169"/>
      <c r="I8" s="169"/>
      <c r="J8" s="169"/>
      <c r="K8" s="169"/>
      <c r="L8" s="169"/>
      <c r="M8" s="169"/>
      <c r="N8" s="169"/>
      <c r="O8" s="169"/>
      <c r="P8" s="169"/>
      <c r="Q8" s="53" t="s">
        <v>255</v>
      </c>
    </row>
    <row r="9" spans="1:19" ht="14.4" customHeight="1" thickTop="1" thickBot="1" x14ac:dyDescent="0.3">
      <c r="A9" s="43">
        <v>1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50"/>
    </row>
    <row r="10" spans="1:19" ht="14.4" customHeight="1" thickTop="1" thickBot="1" x14ac:dyDescent="0.3">
      <c r="A10" s="43">
        <v>2</v>
      </c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50"/>
    </row>
    <row r="11" spans="1:19" ht="14.4" customHeight="1" thickTop="1" thickBot="1" x14ac:dyDescent="0.3">
      <c r="A11" s="43">
        <v>3</v>
      </c>
      <c r="B11" s="112"/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50"/>
    </row>
    <row r="12" spans="1:19" ht="14.4" customHeight="1" thickTop="1" thickBot="1" x14ac:dyDescent="0.3">
      <c r="A12" s="43">
        <v>4</v>
      </c>
      <c r="B12" s="112"/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50"/>
    </row>
    <row r="13" spans="1:19" ht="14.4" customHeight="1" thickTop="1" thickBot="1" x14ac:dyDescent="0.3">
      <c r="A13" s="43">
        <v>5</v>
      </c>
      <c r="B13" s="112"/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50"/>
    </row>
    <row r="14" spans="1:19" ht="14.4" customHeight="1" thickTop="1" thickBot="1" x14ac:dyDescent="0.3">
      <c r="A14" s="43">
        <v>6</v>
      </c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50"/>
    </row>
    <row r="15" spans="1:19" ht="14.4" customHeight="1" thickTop="1" thickBot="1" x14ac:dyDescent="0.3">
      <c r="A15" s="43">
        <v>7</v>
      </c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50"/>
    </row>
    <row r="16" spans="1:19" ht="14.4" customHeight="1" thickTop="1" thickBot="1" x14ac:dyDescent="0.3">
      <c r="A16" s="43">
        <v>8</v>
      </c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50"/>
    </row>
    <row r="17" spans="1:17" ht="14.4" customHeight="1" thickTop="1" thickBot="1" x14ac:dyDescent="0.3">
      <c r="A17" s="43">
        <v>9</v>
      </c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50"/>
    </row>
    <row r="18" spans="1:17" ht="14.4" customHeight="1" thickTop="1" thickBot="1" x14ac:dyDescent="0.3">
      <c r="A18" s="43">
        <v>10</v>
      </c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50"/>
    </row>
    <row r="19" spans="1:17" ht="15" customHeight="1" thickTop="1" thickBot="1" x14ac:dyDescent="0.3">
      <c r="A19" s="43">
        <v>11</v>
      </c>
      <c r="B19" s="112"/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50"/>
    </row>
    <row r="20" spans="1:17" ht="14.4" customHeight="1" thickTop="1" thickBot="1" x14ac:dyDescent="0.3">
      <c r="A20" s="43">
        <v>12</v>
      </c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50"/>
    </row>
    <row r="21" spans="1:17" ht="14.4" customHeight="1" thickTop="1" thickBot="1" x14ac:dyDescent="0.3">
      <c r="A21" s="43">
        <v>13</v>
      </c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50"/>
    </row>
    <row r="22" spans="1:17" ht="14.4" customHeight="1" thickTop="1" thickBot="1" x14ac:dyDescent="0.3">
      <c r="A22" s="43">
        <v>14</v>
      </c>
      <c r="B22" s="112"/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50"/>
    </row>
    <row r="23" spans="1:17" ht="14.4" customHeight="1" thickTop="1" thickBot="1" x14ac:dyDescent="0.3">
      <c r="A23" s="43">
        <v>15</v>
      </c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50"/>
    </row>
    <row r="24" spans="1:17" ht="14.4" customHeight="1" thickTop="1" thickBot="1" x14ac:dyDescent="0.3">
      <c r="A24" s="43">
        <v>16</v>
      </c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50"/>
    </row>
    <row r="25" spans="1:17" ht="14.4" customHeight="1" thickTop="1" thickBot="1" x14ac:dyDescent="0.3">
      <c r="A25" s="43"/>
      <c r="B25" s="42" t="s">
        <v>261</v>
      </c>
      <c r="C25" s="160"/>
      <c r="D25" s="160"/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44"/>
    </row>
    <row r="26" spans="1:17" ht="15" customHeight="1" thickTop="1" thickBot="1" x14ac:dyDescent="0.3">
      <c r="A26" s="43"/>
      <c r="B26" s="169" t="s">
        <v>175</v>
      </c>
      <c r="C26" s="169"/>
      <c r="D26" s="169"/>
      <c r="E26" s="169"/>
      <c r="F26" s="169"/>
      <c r="G26" s="169" t="s">
        <v>176</v>
      </c>
      <c r="H26" s="169"/>
      <c r="I26" s="169"/>
      <c r="J26" s="169"/>
      <c r="K26" s="169"/>
      <c r="L26" s="169"/>
      <c r="M26" s="169"/>
      <c r="N26" s="169"/>
      <c r="O26" s="169"/>
      <c r="P26" s="169"/>
      <c r="Q26" s="53" t="s">
        <v>255</v>
      </c>
    </row>
    <row r="27" spans="1:17" ht="14.4" customHeight="1" thickTop="1" thickBot="1" x14ac:dyDescent="0.3">
      <c r="A27" s="43">
        <v>1</v>
      </c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50"/>
    </row>
    <row r="28" spans="1:17" ht="14.4" customHeight="1" thickTop="1" thickBot="1" x14ac:dyDescent="0.3">
      <c r="A28" s="43">
        <v>2</v>
      </c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50"/>
    </row>
    <row r="29" spans="1:17" ht="14.4" customHeight="1" thickTop="1" thickBot="1" x14ac:dyDescent="0.3">
      <c r="A29" s="43">
        <v>3</v>
      </c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50"/>
    </row>
    <row r="30" spans="1:17" ht="14.4" customHeight="1" thickTop="1" thickBot="1" x14ac:dyDescent="0.3">
      <c r="A30" s="43">
        <v>4</v>
      </c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50"/>
    </row>
    <row r="31" spans="1:17" ht="14.4" customHeight="1" thickTop="1" thickBot="1" x14ac:dyDescent="0.3">
      <c r="A31" s="43">
        <v>5</v>
      </c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50"/>
    </row>
    <row r="32" spans="1:17" ht="14.4" customHeight="1" thickTop="1" thickBot="1" x14ac:dyDescent="0.3">
      <c r="A32" s="43">
        <v>6</v>
      </c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50"/>
    </row>
    <row r="33" spans="1:17" ht="14.4" customHeight="1" thickTop="1" thickBot="1" x14ac:dyDescent="0.3">
      <c r="A33" s="43">
        <v>7</v>
      </c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50"/>
    </row>
    <row r="34" spans="1:17" ht="14.4" customHeight="1" thickTop="1" thickBot="1" x14ac:dyDescent="0.3">
      <c r="A34" s="43">
        <v>8</v>
      </c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50"/>
    </row>
    <row r="35" spans="1:17" ht="14.4" customHeight="1" thickTop="1" thickBot="1" x14ac:dyDescent="0.3">
      <c r="A35" s="43">
        <v>9</v>
      </c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50"/>
    </row>
    <row r="36" spans="1:17" ht="14.4" customHeight="1" thickTop="1" thickBot="1" x14ac:dyDescent="0.3">
      <c r="A36" s="43">
        <v>10</v>
      </c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50"/>
    </row>
    <row r="37" spans="1:17" ht="14.4" customHeight="1" thickTop="1" thickBot="1" x14ac:dyDescent="0.3">
      <c r="A37" s="43"/>
      <c r="B37" s="42" t="s">
        <v>262</v>
      </c>
      <c r="C37" s="160"/>
      <c r="D37" s="160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60"/>
      <c r="P37" s="160"/>
      <c r="Q37" s="44"/>
    </row>
    <row r="38" spans="1:17" ht="14.4" customHeight="1" thickTop="1" thickBot="1" x14ac:dyDescent="0.3">
      <c r="A38" s="43"/>
      <c r="B38" s="169" t="s">
        <v>175</v>
      </c>
      <c r="C38" s="169"/>
      <c r="D38" s="169"/>
      <c r="E38" s="169"/>
      <c r="F38" s="169"/>
      <c r="G38" s="169" t="s">
        <v>176</v>
      </c>
      <c r="H38" s="169"/>
      <c r="I38" s="169"/>
      <c r="J38" s="169"/>
      <c r="K38" s="169"/>
      <c r="L38" s="169"/>
      <c r="M38" s="169"/>
      <c r="N38" s="169"/>
      <c r="O38" s="169"/>
      <c r="P38" s="169"/>
      <c r="Q38" s="53" t="s">
        <v>255</v>
      </c>
    </row>
    <row r="39" spans="1:17" ht="14.4" customHeight="1" thickTop="1" thickBot="1" x14ac:dyDescent="0.3">
      <c r="A39" s="43">
        <v>1</v>
      </c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50"/>
    </row>
    <row r="40" spans="1:17" ht="14.4" customHeight="1" thickTop="1" thickBot="1" x14ac:dyDescent="0.3">
      <c r="A40" s="43">
        <v>2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50"/>
    </row>
    <row r="41" spans="1:17" ht="14.4" customHeight="1" thickTop="1" thickBot="1" x14ac:dyDescent="0.3">
      <c r="A41" s="43">
        <v>3</v>
      </c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50"/>
    </row>
    <row r="42" spans="1:17" ht="14.4" customHeight="1" thickTop="1" thickBot="1" x14ac:dyDescent="0.3">
      <c r="A42" s="43">
        <v>4</v>
      </c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50"/>
    </row>
    <row r="43" spans="1:17" ht="14.4" customHeight="1" thickTop="1" thickBot="1" x14ac:dyDescent="0.3">
      <c r="A43" s="43"/>
      <c r="B43" s="42" t="s">
        <v>263</v>
      </c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44"/>
    </row>
    <row r="44" spans="1:17" ht="14.4" customHeight="1" thickTop="1" thickBot="1" x14ac:dyDescent="0.3">
      <c r="A44" s="43"/>
      <c r="B44" s="169" t="s">
        <v>175</v>
      </c>
      <c r="C44" s="169"/>
      <c r="D44" s="169"/>
      <c r="E44" s="169"/>
      <c r="F44" s="169"/>
      <c r="G44" s="169" t="s">
        <v>176</v>
      </c>
      <c r="H44" s="169"/>
      <c r="I44" s="169"/>
      <c r="J44" s="169"/>
      <c r="K44" s="169"/>
      <c r="L44" s="169"/>
      <c r="M44" s="169"/>
      <c r="N44" s="169"/>
      <c r="O44" s="169"/>
      <c r="P44" s="169"/>
      <c r="Q44" s="53" t="s">
        <v>255</v>
      </c>
    </row>
    <row r="45" spans="1:17" ht="14.4" customHeight="1" thickTop="1" thickBot="1" x14ac:dyDescent="0.3">
      <c r="A45" s="43">
        <v>1</v>
      </c>
      <c r="B45" s="61" t="s">
        <v>265</v>
      </c>
      <c r="C45" s="61"/>
      <c r="D45" s="61"/>
      <c r="E45" s="61"/>
      <c r="F45" s="61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50"/>
    </row>
    <row r="46" spans="1:17" ht="14.4" customHeight="1" thickTop="1" thickBot="1" x14ac:dyDescent="0.3">
      <c r="A46" s="43">
        <v>2</v>
      </c>
      <c r="B46" s="61" t="s">
        <v>264</v>
      </c>
      <c r="C46" s="61"/>
      <c r="D46" s="61"/>
      <c r="E46" s="61"/>
      <c r="F46" s="61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50"/>
    </row>
    <row r="47" spans="1:17" ht="14.4" customHeight="1" thickTop="1" thickBot="1" x14ac:dyDescent="0.3">
      <c r="A47" s="43">
        <v>3</v>
      </c>
      <c r="B47" s="170" t="s">
        <v>266</v>
      </c>
      <c r="C47" s="171"/>
      <c r="D47" s="171"/>
      <c r="E47" s="171"/>
      <c r="F47" s="17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50"/>
    </row>
    <row r="48" spans="1:17" ht="14.4" customHeight="1" thickTop="1" thickBot="1" x14ac:dyDescent="0.3">
      <c r="A48" s="43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Q48" s="44"/>
    </row>
    <row r="49" spans="1:17" ht="14.4" customHeight="1" thickTop="1" thickBot="1" x14ac:dyDescent="0.3">
      <c r="A49" s="43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8" t="s">
        <v>259</v>
      </c>
      <c r="P49" s="52"/>
      <c r="Q49" s="50"/>
    </row>
    <row r="50" spans="1:17" ht="15" thickTop="1" thickBot="1" x14ac:dyDescent="0.3">
      <c r="A50" s="87" t="s">
        <v>6</v>
      </c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9"/>
    </row>
    <row r="51" spans="1:17" ht="14.4" thickTop="1" x14ac:dyDescent="0.25"/>
  </sheetData>
  <mergeCells count="85">
    <mergeCell ref="B42:F42"/>
    <mergeCell ref="G42:P42"/>
    <mergeCell ref="B40:F40"/>
    <mergeCell ref="G40:P40"/>
    <mergeCell ref="B41:F41"/>
    <mergeCell ref="G41:P41"/>
    <mergeCell ref="C37:P37"/>
    <mergeCell ref="B38:F38"/>
    <mergeCell ref="G38:P38"/>
    <mergeCell ref="B39:F39"/>
    <mergeCell ref="G39:P39"/>
    <mergeCell ref="B35:F35"/>
    <mergeCell ref="G35:P35"/>
    <mergeCell ref="B36:F36"/>
    <mergeCell ref="G36:P36"/>
    <mergeCell ref="B32:F32"/>
    <mergeCell ref="G32:P32"/>
    <mergeCell ref="B33:F33"/>
    <mergeCell ref="G33:P33"/>
    <mergeCell ref="B34:F34"/>
    <mergeCell ref="G34:P34"/>
    <mergeCell ref="B29:F29"/>
    <mergeCell ref="G29:P29"/>
    <mergeCell ref="B30:F30"/>
    <mergeCell ref="G30:P30"/>
    <mergeCell ref="B31:F31"/>
    <mergeCell ref="G31:P31"/>
    <mergeCell ref="B21:F21"/>
    <mergeCell ref="G21:P21"/>
    <mergeCell ref="B28:F28"/>
    <mergeCell ref="G28:P28"/>
    <mergeCell ref="B22:F22"/>
    <mergeCell ref="G22:P22"/>
    <mergeCell ref="B23:F23"/>
    <mergeCell ref="G23:P23"/>
    <mergeCell ref="B24:F24"/>
    <mergeCell ref="G24:P24"/>
    <mergeCell ref="C25:P25"/>
    <mergeCell ref="B26:F26"/>
    <mergeCell ref="G26:P26"/>
    <mergeCell ref="B27:F27"/>
    <mergeCell ref="G27:P27"/>
    <mergeCell ref="G18:P18"/>
    <mergeCell ref="B19:F19"/>
    <mergeCell ref="G19:P19"/>
    <mergeCell ref="B20:F20"/>
    <mergeCell ref="G20:P20"/>
    <mergeCell ref="G11:P11"/>
    <mergeCell ref="B13:F13"/>
    <mergeCell ref="G13:P13"/>
    <mergeCell ref="B12:F12"/>
    <mergeCell ref="G12:P12"/>
    <mergeCell ref="A50:Q50"/>
    <mergeCell ref="B44:F44"/>
    <mergeCell ref="G44:P44"/>
    <mergeCell ref="G46:P46"/>
    <mergeCell ref="B46:F46"/>
    <mergeCell ref="B45:F45"/>
    <mergeCell ref="G45:P45"/>
    <mergeCell ref="B47:F47"/>
    <mergeCell ref="G47:P47"/>
    <mergeCell ref="B17:F17"/>
    <mergeCell ref="G17:P17"/>
    <mergeCell ref="B18:F18"/>
    <mergeCell ref="C7:P7"/>
    <mergeCell ref="B8:F8"/>
    <mergeCell ref="G8:P8"/>
    <mergeCell ref="B9:F9"/>
    <mergeCell ref="B14:F14"/>
    <mergeCell ref="G14:P14"/>
    <mergeCell ref="B15:F15"/>
    <mergeCell ref="G15:P15"/>
    <mergeCell ref="B16:F16"/>
    <mergeCell ref="G16:P16"/>
    <mergeCell ref="B10:F10"/>
    <mergeCell ref="G10:P10"/>
    <mergeCell ref="B11:F11"/>
    <mergeCell ref="A5:Q5"/>
    <mergeCell ref="G9:P9"/>
    <mergeCell ref="B4:Q4"/>
    <mergeCell ref="A1:Q1"/>
    <mergeCell ref="B2:N2"/>
    <mergeCell ref="P2:Q2"/>
    <mergeCell ref="B3:N3"/>
    <mergeCell ref="P3:Q3"/>
  </mergeCells>
  <dataValidations count="1">
    <dataValidation type="list" allowBlank="1" showInputMessage="1" showErrorMessage="1" sqref="Q39:Q42 Q45:Q47 Q9:Q24 Q27:Q36 Q49" xr:uid="{2CA68820-F98E-4BD3-96E4-FE203176743F}">
      <formula1>$S$1:$S$2</formula1>
    </dataValidation>
  </dataValidations>
  <pageMargins left="0.25" right="0.25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5324A-C9A2-4DFF-88B9-FC2AAFE1F058}">
  <dimension ref="A1:L74"/>
  <sheetViews>
    <sheetView topLeftCell="A3" zoomScaleNormal="100" workbookViewId="0">
      <selection activeCell="B32" sqref="B32:E32"/>
    </sheetView>
  </sheetViews>
  <sheetFormatPr defaultColWidth="8.88671875" defaultRowHeight="13.8" x14ac:dyDescent="0.25"/>
  <cols>
    <col min="1" max="1" width="2.6640625" style="1" customWidth="1"/>
    <col min="2" max="12" width="12.6640625" style="1" customWidth="1"/>
    <col min="13" max="16384" width="8.88671875" style="1"/>
  </cols>
  <sheetData>
    <row r="1" spans="1:12" ht="15" thickTop="1" thickBot="1" x14ac:dyDescent="0.3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</row>
    <row r="2" spans="1:12" ht="15" thickTop="1" thickBot="1" x14ac:dyDescent="0.3">
      <c r="A2" s="4" t="s">
        <v>1</v>
      </c>
      <c r="B2" s="74" t="s">
        <v>7</v>
      </c>
      <c r="C2" s="74"/>
      <c r="D2" s="74"/>
      <c r="E2" s="74"/>
      <c r="F2" s="74"/>
      <c r="G2" s="74"/>
      <c r="H2" s="74"/>
      <c r="I2" s="74"/>
      <c r="J2" s="4" t="s">
        <v>3</v>
      </c>
      <c r="K2" s="108">
        <f>Charter!K2</f>
        <v>44936</v>
      </c>
      <c r="L2" s="108"/>
    </row>
    <row r="3" spans="1:12" ht="15" thickTop="1" thickBot="1" x14ac:dyDescent="0.3">
      <c r="A3" s="4" t="s">
        <v>2</v>
      </c>
      <c r="B3" s="74" t="s">
        <v>8</v>
      </c>
      <c r="C3" s="74"/>
      <c r="D3" s="74"/>
      <c r="E3" s="74"/>
      <c r="F3" s="74"/>
      <c r="G3" s="74"/>
      <c r="H3" s="74"/>
      <c r="I3" s="74"/>
      <c r="J3" s="4" t="s">
        <v>4</v>
      </c>
      <c r="K3" s="109" t="str">
        <f>Charter!$K$3</f>
        <v>sherif</v>
      </c>
      <c r="L3" s="109"/>
    </row>
    <row r="4" spans="1:12" ht="15" thickTop="1" thickBot="1" x14ac:dyDescent="0.3">
      <c r="A4" s="4" t="s">
        <v>5</v>
      </c>
      <c r="B4" s="62" t="str">
        <f>_xlfn.CONCAT(Charter!$E$10," Receive Requirements")</f>
        <v>IOT Receive Requirements</v>
      </c>
      <c r="C4" s="62"/>
      <c r="D4" s="62"/>
      <c r="E4" s="62"/>
      <c r="F4" s="62"/>
      <c r="G4" s="62"/>
      <c r="H4" s="62"/>
      <c r="I4" s="62"/>
      <c r="J4" s="62"/>
      <c r="K4" s="62"/>
      <c r="L4" s="62"/>
    </row>
    <row r="5" spans="1:12" ht="14.4" thickTop="1" x14ac:dyDescent="0.25">
      <c r="A5" s="78"/>
      <c r="B5" s="79"/>
      <c r="C5" s="79"/>
      <c r="D5" s="79"/>
      <c r="E5" s="79"/>
      <c r="F5" s="79"/>
      <c r="G5" s="79"/>
      <c r="H5" s="79"/>
      <c r="I5" s="79"/>
      <c r="J5" s="79"/>
      <c r="K5" s="79"/>
      <c r="L5" s="80"/>
    </row>
    <row r="6" spans="1:12" ht="14.4" x14ac:dyDescent="0.3">
      <c r="A6" s="2"/>
      <c r="B6" s="95" t="s">
        <v>110</v>
      </c>
      <c r="C6" s="95"/>
      <c r="G6" s="25" t="s">
        <v>112</v>
      </c>
      <c r="L6" s="3"/>
    </row>
    <row r="7" spans="1:12" x14ac:dyDescent="0.25">
      <c r="A7" s="2"/>
      <c r="L7" s="3"/>
    </row>
    <row r="8" spans="1:12" x14ac:dyDescent="0.25">
      <c r="A8" s="2"/>
      <c r="B8" s="96" t="s">
        <v>111</v>
      </c>
      <c r="C8" s="96"/>
      <c r="E8" s="8" t="s">
        <v>88</v>
      </c>
      <c r="G8" s="29" t="s">
        <v>111</v>
      </c>
      <c r="I8" s="8" t="s">
        <v>88</v>
      </c>
      <c r="K8" s="96" t="s">
        <v>113</v>
      </c>
      <c r="L8" s="110"/>
    </row>
    <row r="9" spans="1:12" ht="14.4" thickBot="1" x14ac:dyDescent="0.3">
      <c r="A9" s="2"/>
      <c r="L9" s="3"/>
    </row>
    <row r="10" spans="1:12" ht="15" thickTop="1" thickBot="1" x14ac:dyDescent="0.3">
      <c r="A10" s="2"/>
      <c r="B10" s="101" t="s">
        <v>300</v>
      </c>
      <c r="C10" s="102"/>
      <c r="E10" s="14"/>
      <c r="G10" s="21" t="s">
        <v>298</v>
      </c>
      <c r="I10" s="28"/>
      <c r="K10" s="99" t="s">
        <v>306</v>
      </c>
      <c r="L10" s="100"/>
    </row>
    <row r="11" spans="1:12" ht="15" thickTop="1" thickBot="1" x14ac:dyDescent="0.3">
      <c r="A11" s="2"/>
      <c r="G11" s="8"/>
      <c r="I11" s="8"/>
      <c r="L11" s="3"/>
    </row>
    <row r="12" spans="1:12" ht="15" thickTop="1" thickBot="1" x14ac:dyDescent="0.3">
      <c r="A12" s="2"/>
      <c r="B12" s="99" t="s">
        <v>301</v>
      </c>
      <c r="C12" s="100"/>
      <c r="E12" s="19"/>
      <c r="G12" s="21" t="s">
        <v>299</v>
      </c>
      <c r="I12" s="21"/>
      <c r="K12" s="99"/>
      <c r="L12" s="100"/>
    </row>
    <row r="13" spans="1:12" ht="15" customHeight="1" thickTop="1" thickBot="1" x14ac:dyDescent="0.3">
      <c r="A13" s="2"/>
      <c r="G13" s="8"/>
      <c r="I13" s="8"/>
      <c r="L13" s="3"/>
    </row>
    <row r="14" spans="1:12" ht="14.4" customHeight="1" thickTop="1" thickBot="1" x14ac:dyDescent="0.3">
      <c r="A14" s="2"/>
      <c r="B14" s="99" t="s">
        <v>302</v>
      </c>
      <c r="C14" s="100"/>
      <c r="E14" s="19"/>
      <c r="G14" s="21"/>
      <c r="I14" s="21"/>
      <c r="K14" s="99"/>
      <c r="L14" s="100"/>
    </row>
    <row r="15" spans="1:12" ht="14.4" customHeight="1" thickTop="1" thickBot="1" x14ac:dyDescent="0.3">
      <c r="A15" s="2"/>
      <c r="G15" s="8"/>
      <c r="I15" s="8"/>
      <c r="L15" s="3"/>
    </row>
    <row r="16" spans="1:12" ht="14.4" customHeight="1" thickTop="1" thickBot="1" x14ac:dyDescent="0.3">
      <c r="A16" s="2"/>
      <c r="B16" s="99"/>
      <c r="C16" s="100"/>
      <c r="E16" s="19"/>
      <c r="G16" s="21"/>
      <c r="I16" s="21"/>
      <c r="K16" s="99"/>
      <c r="L16" s="100"/>
    </row>
    <row r="17" spans="1:12" ht="14.4" customHeight="1" thickTop="1" thickBot="1" x14ac:dyDescent="0.3">
      <c r="A17" s="2"/>
      <c r="G17" s="8"/>
      <c r="I17" s="8"/>
      <c r="L17" s="3"/>
    </row>
    <row r="18" spans="1:12" ht="14.4" customHeight="1" thickTop="1" thickBot="1" x14ac:dyDescent="0.3">
      <c r="A18" s="2"/>
      <c r="B18" s="99"/>
      <c r="C18" s="100"/>
      <c r="E18" s="19"/>
      <c r="G18" s="29" t="s">
        <v>122</v>
      </c>
      <c r="I18" s="21"/>
      <c r="K18" s="99"/>
      <c r="L18" s="100"/>
    </row>
    <row r="19" spans="1:12" ht="14.4" customHeight="1" thickTop="1" thickBot="1" x14ac:dyDescent="0.3">
      <c r="A19" s="2"/>
      <c r="G19" s="8"/>
      <c r="I19" s="8"/>
      <c r="L19" s="3"/>
    </row>
    <row r="20" spans="1:12" ht="14.4" customHeight="1" thickTop="1" thickBot="1" x14ac:dyDescent="0.3">
      <c r="A20" s="2"/>
      <c r="B20" s="99"/>
      <c r="C20" s="100"/>
      <c r="E20" s="19"/>
      <c r="G20" s="21"/>
      <c r="I20" s="21"/>
      <c r="K20" s="99"/>
      <c r="L20" s="100"/>
    </row>
    <row r="21" spans="1:12" ht="14.4" customHeight="1" thickTop="1" thickBot="1" x14ac:dyDescent="0.3">
      <c r="A21" s="2"/>
      <c r="G21" s="8"/>
      <c r="I21" s="8"/>
      <c r="L21" s="3"/>
    </row>
    <row r="22" spans="1:12" ht="14.4" customHeight="1" thickTop="1" thickBot="1" x14ac:dyDescent="0.3">
      <c r="A22" s="2"/>
      <c r="B22" s="99"/>
      <c r="C22" s="100"/>
      <c r="E22" s="19"/>
      <c r="G22" s="21"/>
      <c r="I22" s="21"/>
      <c r="K22" s="99"/>
      <c r="L22" s="100"/>
    </row>
    <row r="23" spans="1:12" ht="14.4" customHeight="1" thickTop="1" thickBot="1" x14ac:dyDescent="0.3">
      <c r="A23" s="2"/>
      <c r="G23" s="8"/>
      <c r="I23" s="8"/>
      <c r="L23" s="3"/>
    </row>
    <row r="24" spans="1:12" ht="14.4" customHeight="1" thickTop="1" thickBot="1" x14ac:dyDescent="0.3">
      <c r="A24" s="2"/>
      <c r="B24" s="99"/>
      <c r="C24" s="100"/>
      <c r="E24" s="19"/>
      <c r="G24" s="21"/>
      <c r="I24" s="21"/>
      <c r="K24" s="99"/>
      <c r="L24" s="100"/>
    </row>
    <row r="25" spans="1:12" ht="14.4" customHeight="1" thickTop="1" thickBot="1" x14ac:dyDescent="0.3">
      <c r="A25" s="2"/>
      <c r="G25" s="8"/>
      <c r="I25" s="8"/>
      <c r="L25" s="3"/>
    </row>
    <row r="26" spans="1:12" ht="14.4" customHeight="1" thickTop="1" thickBot="1" x14ac:dyDescent="0.3">
      <c r="A26" s="2"/>
      <c r="B26" s="99"/>
      <c r="C26" s="100"/>
      <c r="E26" s="19"/>
      <c r="G26" s="21"/>
      <c r="I26" s="21"/>
      <c r="K26" s="99"/>
      <c r="L26" s="100"/>
    </row>
    <row r="27" spans="1:12" ht="14.4" customHeight="1" thickTop="1" thickBot="1" x14ac:dyDescent="0.3">
      <c r="A27" s="2"/>
      <c r="G27" s="8"/>
      <c r="I27" s="8"/>
      <c r="L27" s="3"/>
    </row>
    <row r="28" spans="1:12" ht="14.4" customHeight="1" thickTop="1" thickBot="1" x14ac:dyDescent="0.3">
      <c r="A28" s="2"/>
      <c r="B28" s="99"/>
      <c r="C28" s="100"/>
      <c r="E28" s="19"/>
      <c r="G28" s="29" t="s">
        <v>113</v>
      </c>
      <c r="I28" s="21"/>
      <c r="K28" s="99"/>
      <c r="L28" s="100"/>
    </row>
    <row r="29" spans="1:12" ht="15" customHeight="1" thickTop="1" thickBot="1" x14ac:dyDescent="0.3">
      <c r="A29" s="2"/>
      <c r="G29" s="8"/>
      <c r="L29" s="3"/>
    </row>
    <row r="30" spans="1:12" ht="15" customHeight="1" thickTop="1" thickBot="1" x14ac:dyDescent="0.3">
      <c r="A30" s="2"/>
      <c r="G30" s="21"/>
      <c r="L30" s="3"/>
    </row>
    <row r="31" spans="1:12" ht="15" customHeight="1" thickTop="1" thickBot="1" x14ac:dyDescent="0.3">
      <c r="A31" s="2"/>
      <c r="B31" s="1" t="s">
        <v>127</v>
      </c>
      <c r="G31" s="8"/>
      <c r="L31" s="3"/>
    </row>
    <row r="32" spans="1:12" ht="15" customHeight="1" thickTop="1" thickBot="1" x14ac:dyDescent="0.3">
      <c r="A32" s="2"/>
      <c r="B32" s="90" t="s">
        <v>128</v>
      </c>
      <c r="C32" s="91"/>
      <c r="D32" s="91"/>
      <c r="E32" s="92"/>
      <c r="G32" s="21"/>
      <c r="L32" s="3"/>
    </row>
    <row r="33" spans="1:12" ht="15" customHeight="1" thickTop="1" thickBot="1" x14ac:dyDescent="0.3">
      <c r="A33" s="2"/>
      <c r="G33" s="8"/>
      <c r="L33" s="3"/>
    </row>
    <row r="34" spans="1:12" ht="15" customHeight="1" thickTop="1" thickBot="1" x14ac:dyDescent="0.3">
      <c r="A34" s="2"/>
      <c r="G34" s="21"/>
      <c r="L34" s="3"/>
    </row>
    <row r="35" spans="1:12" ht="15" customHeight="1" thickTop="1" thickBot="1" x14ac:dyDescent="0.3">
      <c r="A35" s="2"/>
      <c r="G35" s="8"/>
      <c r="L35" s="3"/>
    </row>
    <row r="36" spans="1:12" ht="15" customHeight="1" thickTop="1" thickBot="1" x14ac:dyDescent="0.3">
      <c r="A36" s="2"/>
      <c r="G36" s="21"/>
      <c r="L36" s="3"/>
    </row>
    <row r="37" spans="1:12" ht="15" customHeight="1" thickTop="1" x14ac:dyDescent="0.25">
      <c r="A37" s="2"/>
      <c r="L37" s="3"/>
    </row>
    <row r="38" spans="1:12" ht="14.4" customHeight="1" x14ac:dyDescent="0.25">
      <c r="A38" s="2"/>
      <c r="B38" s="95" t="s">
        <v>114</v>
      </c>
      <c r="C38" s="95"/>
      <c r="L38" s="3"/>
    </row>
    <row r="39" spans="1:12" ht="14.4" customHeight="1" thickBot="1" x14ac:dyDescent="0.3">
      <c r="A39" s="2"/>
      <c r="L39" s="3"/>
    </row>
    <row r="40" spans="1:12" ht="14.4" customHeight="1" thickTop="1" thickBot="1" x14ac:dyDescent="0.3">
      <c r="A40" s="2"/>
      <c r="C40" s="97"/>
      <c r="D40" s="98"/>
      <c r="E40" s="1">
        <v>1</v>
      </c>
      <c r="F40" s="30" t="s">
        <v>129</v>
      </c>
      <c r="G40" s="31" t="s">
        <v>162</v>
      </c>
      <c r="H40" s="6">
        <f t="shared" ref="H40:H53" si="0">H41+1</f>
        <v>32</v>
      </c>
      <c r="I40" s="93"/>
      <c r="J40" s="94"/>
      <c r="L40" s="3"/>
    </row>
    <row r="41" spans="1:12" ht="14.4" customHeight="1" thickTop="1" thickBot="1" x14ac:dyDescent="0.3">
      <c r="A41" s="2"/>
      <c r="C41" s="104" t="s">
        <v>276</v>
      </c>
      <c r="D41" s="105"/>
      <c r="E41" s="1">
        <v>2</v>
      </c>
      <c r="F41" s="30" t="s">
        <v>130</v>
      </c>
      <c r="G41" s="31" t="s">
        <v>161</v>
      </c>
      <c r="H41" s="6">
        <f t="shared" si="0"/>
        <v>31</v>
      </c>
      <c r="I41" s="93" t="s">
        <v>297</v>
      </c>
      <c r="J41" s="94"/>
      <c r="L41" s="3"/>
    </row>
    <row r="42" spans="1:12" ht="14.4" customHeight="1" thickTop="1" thickBot="1" x14ac:dyDescent="0.3">
      <c r="A42" s="2"/>
      <c r="C42" s="97"/>
      <c r="D42" s="98"/>
      <c r="E42" s="1">
        <v>3</v>
      </c>
      <c r="F42" s="30" t="s">
        <v>131</v>
      </c>
      <c r="G42" s="31" t="s">
        <v>160</v>
      </c>
      <c r="H42" s="6">
        <f t="shared" si="0"/>
        <v>30</v>
      </c>
      <c r="I42" s="93" t="s">
        <v>296</v>
      </c>
      <c r="J42" s="94"/>
      <c r="L42" s="3"/>
    </row>
    <row r="43" spans="1:12" ht="14.4" customHeight="1" thickTop="1" thickBot="1" x14ac:dyDescent="0.3">
      <c r="A43" s="2"/>
      <c r="C43" s="97"/>
      <c r="D43" s="98"/>
      <c r="E43" s="1">
        <v>4</v>
      </c>
      <c r="F43" s="30" t="s">
        <v>132</v>
      </c>
      <c r="G43" s="31" t="s">
        <v>159</v>
      </c>
      <c r="H43" s="6">
        <f t="shared" si="0"/>
        <v>29</v>
      </c>
      <c r="I43" s="93"/>
      <c r="J43" s="94"/>
      <c r="L43" s="3"/>
    </row>
    <row r="44" spans="1:12" ht="14.4" customHeight="1" thickTop="1" thickBot="1" x14ac:dyDescent="0.3">
      <c r="A44" s="2"/>
      <c r="C44" s="97"/>
      <c r="D44" s="98"/>
      <c r="E44" s="1">
        <v>5</v>
      </c>
      <c r="F44" s="30" t="s">
        <v>133</v>
      </c>
      <c r="G44" s="31" t="s">
        <v>158</v>
      </c>
      <c r="H44" s="6">
        <f t="shared" si="0"/>
        <v>28</v>
      </c>
      <c r="I44" s="93"/>
      <c r="J44" s="94"/>
      <c r="L44" s="3"/>
    </row>
    <row r="45" spans="1:12" ht="14.4" customHeight="1" thickTop="1" thickBot="1" x14ac:dyDescent="0.3">
      <c r="A45" s="2"/>
      <c r="C45" s="104" t="s">
        <v>276</v>
      </c>
      <c r="D45" s="105"/>
      <c r="E45" s="1">
        <v>6</v>
      </c>
      <c r="F45" s="30" t="s">
        <v>134</v>
      </c>
      <c r="G45" s="31" t="s">
        <v>157</v>
      </c>
      <c r="H45" s="6">
        <f t="shared" si="0"/>
        <v>27</v>
      </c>
      <c r="I45" s="93"/>
      <c r="J45" s="94"/>
      <c r="L45" s="3"/>
    </row>
    <row r="46" spans="1:12" ht="14.4" customHeight="1" thickTop="1" thickBot="1" x14ac:dyDescent="0.3">
      <c r="A46" s="2"/>
      <c r="C46" s="106" t="s">
        <v>138</v>
      </c>
      <c r="D46" s="107"/>
      <c r="E46" s="1">
        <v>7</v>
      </c>
      <c r="F46" s="30" t="s">
        <v>135</v>
      </c>
      <c r="G46" s="31" t="s">
        <v>156</v>
      </c>
      <c r="H46" s="6">
        <f t="shared" si="0"/>
        <v>26</v>
      </c>
      <c r="I46" s="93"/>
      <c r="J46" s="94"/>
      <c r="L46" s="3"/>
    </row>
    <row r="47" spans="1:12" ht="14.4" customHeight="1" thickTop="1" thickBot="1" x14ac:dyDescent="0.3">
      <c r="A47" s="2"/>
      <c r="C47" s="106" t="s">
        <v>137</v>
      </c>
      <c r="D47" s="107"/>
      <c r="E47" s="1">
        <v>8</v>
      </c>
      <c r="F47" s="30" t="s">
        <v>136</v>
      </c>
      <c r="G47" s="31" t="s">
        <v>155</v>
      </c>
      <c r="H47" s="6">
        <f t="shared" si="0"/>
        <v>25</v>
      </c>
      <c r="I47" s="93"/>
      <c r="J47" s="94"/>
      <c r="L47" s="3"/>
    </row>
    <row r="48" spans="1:12" ht="15" thickTop="1" thickBot="1" x14ac:dyDescent="0.3">
      <c r="A48" s="2"/>
      <c r="C48" s="97"/>
      <c r="D48" s="98"/>
      <c r="E48" s="1">
        <v>9</v>
      </c>
      <c r="F48" s="30" t="s">
        <v>144</v>
      </c>
      <c r="G48" s="31" t="s">
        <v>154</v>
      </c>
      <c r="H48" s="6">
        <f t="shared" si="0"/>
        <v>24</v>
      </c>
      <c r="I48" s="93"/>
      <c r="J48" s="94"/>
      <c r="L48" s="3"/>
    </row>
    <row r="49" spans="1:12" ht="15" thickTop="1" thickBot="1" x14ac:dyDescent="0.3">
      <c r="A49" s="2"/>
      <c r="C49" s="97"/>
      <c r="D49" s="98"/>
      <c r="E49" s="1">
        <v>10</v>
      </c>
      <c r="F49" s="30" t="s">
        <v>143</v>
      </c>
      <c r="G49" s="31" t="s">
        <v>153</v>
      </c>
      <c r="H49" s="6">
        <f t="shared" si="0"/>
        <v>23</v>
      </c>
      <c r="I49" s="93"/>
      <c r="J49" s="94"/>
      <c r="L49" s="3"/>
    </row>
    <row r="50" spans="1:12" ht="15" thickTop="1" thickBot="1" x14ac:dyDescent="0.3">
      <c r="A50" s="2"/>
      <c r="C50" s="97"/>
      <c r="D50" s="98"/>
      <c r="E50" s="1">
        <v>11</v>
      </c>
      <c r="F50" s="30" t="s">
        <v>139</v>
      </c>
      <c r="G50" s="31" t="s">
        <v>152</v>
      </c>
      <c r="H50" s="6">
        <f t="shared" si="0"/>
        <v>22</v>
      </c>
      <c r="I50" s="93"/>
      <c r="J50" s="94"/>
      <c r="L50" s="3"/>
    </row>
    <row r="51" spans="1:12" ht="15" thickTop="1" thickBot="1" x14ac:dyDescent="0.3">
      <c r="A51" s="2"/>
      <c r="C51" s="97"/>
      <c r="D51" s="98"/>
      <c r="E51" s="1">
        <v>12</v>
      </c>
      <c r="F51" s="30" t="s">
        <v>140</v>
      </c>
      <c r="G51" s="31" t="s">
        <v>151</v>
      </c>
      <c r="H51" s="6">
        <f t="shared" si="0"/>
        <v>21</v>
      </c>
      <c r="I51" s="93"/>
      <c r="J51" s="94"/>
      <c r="L51" s="3"/>
    </row>
    <row r="52" spans="1:12" ht="15" thickTop="1" thickBot="1" x14ac:dyDescent="0.3">
      <c r="A52" s="2"/>
      <c r="C52" s="97"/>
      <c r="D52" s="98"/>
      <c r="E52" s="1">
        <v>13</v>
      </c>
      <c r="F52" s="30" t="s">
        <v>141</v>
      </c>
      <c r="G52" s="31" t="s">
        <v>150</v>
      </c>
      <c r="H52" s="6">
        <f t="shared" si="0"/>
        <v>20</v>
      </c>
      <c r="I52" s="93"/>
      <c r="J52" s="94"/>
      <c r="L52" s="3"/>
    </row>
    <row r="53" spans="1:12" ht="15" thickTop="1" thickBot="1" x14ac:dyDescent="0.3">
      <c r="A53" s="2"/>
      <c r="C53" s="97"/>
      <c r="D53" s="98"/>
      <c r="E53" s="1">
        <v>14</v>
      </c>
      <c r="F53" s="30" t="s">
        <v>142</v>
      </c>
      <c r="G53" s="31" t="s">
        <v>149</v>
      </c>
      <c r="H53" s="6">
        <f t="shared" si="0"/>
        <v>19</v>
      </c>
      <c r="I53" s="93"/>
      <c r="J53" s="94"/>
      <c r="L53" s="3"/>
    </row>
    <row r="54" spans="1:12" ht="15" thickTop="1" thickBot="1" x14ac:dyDescent="0.3">
      <c r="A54" s="2"/>
      <c r="C54" s="97"/>
      <c r="D54" s="98"/>
      <c r="E54" s="1">
        <v>15</v>
      </c>
      <c r="F54" s="30" t="s">
        <v>145</v>
      </c>
      <c r="G54" s="31" t="s">
        <v>148</v>
      </c>
      <c r="H54" s="6">
        <f>H55+1</f>
        <v>18</v>
      </c>
      <c r="I54" s="93"/>
      <c r="J54" s="94"/>
      <c r="L54" s="3"/>
    </row>
    <row r="55" spans="1:12" ht="15" thickTop="1" thickBot="1" x14ac:dyDescent="0.3">
      <c r="A55" s="2"/>
      <c r="C55" s="97"/>
      <c r="D55" s="98"/>
      <c r="E55" s="1">
        <v>16</v>
      </c>
      <c r="F55" s="30" t="s">
        <v>146</v>
      </c>
      <c r="G55" s="31" t="s">
        <v>147</v>
      </c>
      <c r="H55" s="6">
        <v>17</v>
      </c>
      <c r="I55" s="93"/>
      <c r="J55" s="94"/>
      <c r="L55" s="3"/>
    </row>
    <row r="56" spans="1:12" ht="15" thickTop="1" x14ac:dyDescent="0.3">
      <c r="A56" s="2"/>
      <c r="F56" s="103" t="s">
        <v>164</v>
      </c>
      <c r="G56" s="103"/>
      <c r="L56" s="3"/>
    </row>
    <row r="57" spans="1:12" ht="14.4" x14ac:dyDescent="0.3">
      <c r="A57" s="2"/>
      <c r="F57" s="103" t="s">
        <v>163</v>
      </c>
      <c r="G57" s="103"/>
      <c r="L57" s="3"/>
    </row>
    <row r="58" spans="1:12" x14ac:dyDescent="0.25">
      <c r="A58" s="2"/>
      <c r="B58" s="95" t="s">
        <v>115</v>
      </c>
      <c r="C58" s="95"/>
      <c r="L58" s="3"/>
    </row>
    <row r="59" spans="1:12" ht="14.4" thickBot="1" x14ac:dyDescent="0.3">
      <c r="A59" s="2"/>
      <c r="B59" s="96" t="s">
        <v>116</v>
      </c>
      <c r="C59" s="96"/>
      <c r="D59" s="96" t="s">
        <v>117</v>
      </c>
      <c r="E59" s="96"/>
      <c r="F59" s="96"/>
      <c r="G59" s="8" t="s">
        <v>118</v>
      </c>
      <c r="H59" s="96" t="s">
        <v>119</v>
      </c>
      <c r="I59" s="96"/>
      <c r="J59" s="96" t="s">
        <v>120</v>
      </c>
      <c r="K59" s="96"/>
      <c r="L59" s="26" t="s">
        <v>121</v>
      </c>
    </row>
    <row r="60" spans="1:12" ht="15" thickTop="1" thickBot="1" x14ac:dyDescent="0.3">
      <c r="A60" s="2"/>
      <c r="B60" s="61"/>
      <c r="C60" s="61"/>
      <c r="D60" s="61"/>
      <c r="E60" s="61"/>
      <c r="F60" s="61"/>
      <c r="G60" s="17"/>
      <c r="H60" s="61"/>
      <c r="I60" s="61"/>
      <c r="J60" s="61"/>
      <c r="K60" s="61"/>
      <c r="L60" s="17"/>
    </row>
    <row r="61" spans="1:12" ht="15" thickTop="1" thickBot="1" x14ac:dyDescent="0.3">
      <c r="A61" s="2"/>
      <c r="B61" s="61"/>
      <c r="C61" s="61"/>
      <c r="D61" s="61"/>
      <c r="E61" s="61"/>
      <c r="F61" s="61"/>
      <c r="G61" s="17"/>
      <c r="H61" s="61"/>
      <c r="I61" s="61"/>
      <c r="J61" s="61"/>
      <c r="K61" s="61"/>
      <c r="L61" s="17"/>
    </row>
    <row r="62" spans="1:12" ht="15" thickTop="1" thickBot="1" x14ac:dyDescent="0.3">
      <c r="A62" s="2"/>
      <c r="B62" s="61"/>
      <c r="C62" s="61"/>
      <c r="D62" s="61"/>
      <c r="E62" s="61"/>
      <c r="F62" s="61"/>
      <c r="G62" s="17"/>
      <c r="H62" s="61"/>
      <c r="I62" s="61"/>
      <c r="J62" s="61"/>
      <c r="K62" s="61"/>
      <c r="L62" s="17"/>
    </row>
    <row r="63" spans="1:12" ht="15" thickTop="1" thickBot="1" x14ac:dyDescent="0.3">
      <c r="A63" s="2"/>
      <c r="B63" s="61"/>
      <c r="C63" s="61"/>
      <c r="D63" s="61"/>
      <c r="E63" s="61"/>
      <c r="F63" s="61"/>
      <c r="G63" s="17"/>
      <c r="H63" s="61"/>
      <c r="I63" s="61"/>
      <c r="J63" s="61"/>
      <c r="K63" s="61"/>
      <c r="L63" s="17"/>
    </row>
    <row r="64" spans="1:12" ht="15" thickTop="1" thickBot="1" x14ac:dyDescent="0.3">
      <c r="A64" s="2"/>
      <c r="B64" s="61"/>
      <c r="C64" s="61"/>
      <c r="D64" s="61"/>
      <c r="E64" s="61"/>
      <c r="F64" s="61"/>
      <c r="G64" s="17"/>
      <c r="H64" s="61"/>
      <c r="I64" s="61"/>
      <c r="J64" s="61"/>
      <c r="K64" s="61"/>
      <c r="L64" s="17"/>
    </row>
    <row r="65" spans="1:12" ht="15" thickTop="1" thickBot="1" x14ac:dyDescent="0.3">
      <c r="A65" s="2"/>
      <c r="B65" s="61"/>
      <c r="C65" s="61"/>
      <c r="D65" s="61"/>
      <c r="E65" s="61"/>
      <c r="F65" s="61"/>
      <c r="G65" s="17"/>
      <c r="H65" s="61"/>
      <c r="I65" s="61"/>
      <c r="J65" s="61"/>
      <c r="K65" s="61"/>
      <c r="L65" s="17"/>
    </row>
    <row r="66" spans="1:12" ht="15" thickTop="1" thickBot="1" x14ac:dyDescent="0.3">
      <c r="A66" s="2"/>
      <c r="B66" s="61"/>
      <c r="C66" s="61"/>
      <c r="D66" s="61"/>
      <c r="E66" s="61"/>
      <c r="F66" s="61"/>
      <c r="G66" s="17"/>
      <c r="H66" s="61"/>
      <c r="I66" s="61"/>
      <c r="J66" s="61"/>
      <c r="K66" s="61"/>
      <c r="L66" s="17"/>
    </row>
    <row r="67" spans="1:12" ht="15" thickTop="1" thickBot="1" x14ac:dyDescent="0.3">
      <c r="A67" s="2"/>
      <c r="B67" s="61"/>
      <c r="C67" s="61"/>
      <c r="D67" s="61"/>
      <c r="E67" s="61"/>
      <c r="F67" s="61"/>
      <c r="G67" s="17"/>
      <c r="H67" s="61"/>
      <c r="I67" s="61"/>
      <c r="J67" s="61"/>
      <c r="K67" s="61"/>
      <c r="L67" s="17"/>
    </row>
    <row r="68" spans="1:12" ht="15" thickTop="1" thickBot="1" x14ac:dyDescent="0.3">
      <c r="A68" s="2"/>
      <c r="B68" s="61"/>
      <c r="C68" s="61"/>
      <c r="D68" s="61"/>
      <c r="E68" s="61"/>
      <c r="F68" s="61"/>
      <c r="G68" s="17"/>
      <c r="H68" s="61"/>
      <c r="I68" s="61"/>
      <c r="J68" s="61"/>
      <c r="K68" s="61"/>
      <c r="L68" s="17"/>
    </row>
    <row r="69" spans="1:12" ht="15" thickTop="1" thickBot="1" x14ac:dyDescent="0.3">
      <c r="A69" s="2"/>
      <c r="B69" s="61"/>
      <c r="C69" s="61"/>
      <c r="D69" s="61"/>
      <c r="E69" s="61"/>
      <c r="F69" s="61"/>
      <c r="G69" s="17"/>
      <c r="H69" s="61"/>
      <c r="I69" s="61"/>
      <c r="J69" s="61"/>
      <c r="K69" s="61"/>
      <c r="L69" s="17"/>
    </row>
    <row r="70" spans="1:12" ht="15" thickTop="1" thickBot="1" x14ac:dyDescent="0.3">
      <c r="A70" s="2"/>
      <c r="B70" s="61"/>
      <c r="C70" s="61"/>
      <c r="D70" s="61"/>
      <c r="E70" s="61"/>
      <c r="F70" s="61"/>
      <c r="G70" s="17"/>
      <c r="H70" s="61"/>
      <c r="I70" s="61"/>
      <c r="J70" s="61"/>
      <c r="K70" s="61"/>
      <c r="L70" s="17"/>
    </row>
    <row r="71" spans="1:12" ht="15" thickTop="1" thickBot="1" x14ac:dyDescent="0.3">
      <c r="A71" s="2"/>
      <c r="B71" s="61"/>
      <c r="C71" s="61"/>
      <c r="D71" s="61"/>
      <c r="E71" s="61"/>
      <c r="F71" s="61"/>
      <c r="G71" s="17"/>
      <c r="H71" s="61"/>
      <c r="I71" s="61"/>
      <c r="J71" s="61"/>
      <c r="K71" s="61"/>
      <c r="L71" s="17"/>
    </row>
    <row r="72" spans="1:12" ht="15" thickTop="1" thickBot="1" x14ac:dyDescent="0.3">
      <c r="A72" s="27"/>
      <c r="B72" s="8"/>
      <c r="C72" s="8"/>
      <c r="D72" s="8"/>
      <c r="E72" s="8"/>
      <c r="F72" s="8"/>
      <c r="H72" s="8"/>
      <c r="I72" s="8"/>
      <c r="J72" s="8"/>
      <c r="K72" s="8"/>
      <c r="L72" s="3"/>
    </row>
    <row r="73" spans="1:12" ht="15" thickTop="1" thickBot="1" x14ac:dyDescent="0.3">
      <c r="A73" s="87"/>
      <c r="B73" s="88"/>
      <c r="C73" s="88"/>
      <c r="D73" s="88"/>
      <c r="E73" s="88"/>
      <c r="F73" s="88"/>
      <c r="G73" s="88"/>
      <c r="H73" s="88"/>
      <c r="I73" s="88"/>
      <c r="J73" s="88"/>
      <c r="K73" s="88"/>
      <c r="L73" s="89"/>
    </row>
    <row r="74" spans="1:12" ht="14.4" thickTop="1" x14ac:dyDescent="0.25"/>
  </sheetData>
  <mergeCells count="120">
    <mergeCell ref="A1:L1"/>
    <mergeCell ref="B2:I2"/>
    <mergeCell ref="K2:L2"/>
    <mergeCell ref="B3:I3"/>
    <mergeCell ref="K3:L3"/>
    <mergeCell ref="B4:L4"/>
    <mergeCell ref="F57:G57"/>
    <mergeCell ref="K20:L20"/>
    <mergeCell ref="K22:L22"/>
    <mergeCell ref="K24:L24"/>
    <mergeCell ref="K26:L26"/>
    <mergeCell ref="K28:L28"/>
    <mergeCell ref="K8:L8"/>
    <mergeCell ref="K10:L10"/>
    <mergeCell ref="K12:L12"/>
    <mergeCell ref="K14:L14"/>
    <mergeCell ref="K16:L16"/>
    <mergeCell ref="I49:J49"/>
    <mergeCell ref="I50:J50"/>
    <mergeCell ref="I51:J51"/>
    <mergeCell ref="I52:J52"/>
    <mergeCell ref="I53:J53"/>
    <mergeCell ref="A5:L5"/>
    <mergeCell ref="B6:C6"/>
    <mergeCell ref="A73:L73"/>
    <mergeCell ref="B10:C10"/>
    <mergeCell ref="B12:C12"/>
    <mergeCell ref="B16:C16"/>
    <mergeCell ref="B18:C18"/>
    <mergeCell ref="B14:C14"/>
    <mergeCell ref="C49:D49"/>
    <mergeCell ref="C50:D50"/>
    <mergeCell ref="C51:D51"/>
    <mergeCell ref="C52:D52"/>
    <mergeCell ref="C53:D53"/>
    <mergeCell ref="K18:L18"/>
    <mergeCell ref="B38:C38"/>
    <mergeCell ref="F56:G56"/>
    <mergeCell ref="C40:D40"/>
    <mergeCell ref="C41:D41"/>
    <mergeCell ref="C42:D42"/>
    <mergeCell ref="C43:D43"/>
    <mergeCell ref="C44:D44"/>
    <mergeCell ref="C45:D45"/>
    <mergeCell ref="C46:D46"/>
    <mergeCell ref="C47:D47"/>
    <mergeCell ref="B20:C20"/>
    <mergeCell ref="B22:C22"/>
    <mergeCell ref="B24:C24"/>
    <mergeCell ref="B26:C26"/>
    <mergeCell ref="B28:C28"/>
    <mergeCell ref="B8:C8"/>
    <mergeCell ref="I48:J48"/>
    <mergeCell ref="I40:J40"/>
    <mergeCell ref="I41:J41"/>
    <mergeCell ref="I42:J42"/>
    <mergeCell ref="I43:J43"/>
    <mergeCell ref="I44:J44"/>
    <mergeCell ref="I45:J45"/>
    <mergeCell ref="I46:J46"/>
    <mergeCell ref="I47:J47"/>
    <mergeCell ref="C48:D48"/>
    <mergeCell ref="B63:C63"/>
    <mergeCell ref="D63:F63"/>
    <mergeCell ref="I54:J54"/>
    <mergeCell ref="I55:J55"/>
    <mergeCell ref="B58:C58"/>
    <mergeCell ref="B59:C59"/>
    <mergeCell ref="B60:C60"/>
    <mergeCell ref="D59:F59"/>
    <mergeCell ref="D60:F60"/>
    <mergeCell ref="H59:I59"/>
    <mergeCell ref="J59:K59"/>
    <mergeCell ref="J62:K62"/>
    <mergeCell ref="C54:D54"/>
    <mergeCell ref="C55:D55"/>
    <mergeCell ref="B70:C70"/>
    <mergeCell ref="D70:F70"/>
    <mergeCell ref="B71:C71"/>
    <mergeCell ref="D71:F71"/>
    <mergeCell ref="B67:C67"/>
    <mergeCell ref="D67:F67"/>
    <mergeCell ref="B68:C68"/>
    <mergeCell ref="D68:F68"/>
    <mergeCell ref="B69:C69"/>
    <mergeCell ref="D69:F69"/>
    <mergeCell ref="B64:C64"/>
    <mergeCell ref="D64:F64"/>
    <mergeCell ref="B65:C65"/>
    <mergeCell ref="D65:F65"/>
    <mergeCell ref="B66:C66"/>
    <mergeCell ref="D66:F66"/>
    <mergeCell ref="B32:E32"/>
    <mergeCell ref="H69:I69"/>
    <mergeCell ref="J69:K69"/>
    <mergeCell ref="H63:I63"/>
    <mergeCell ref="J63:K63"/>
    <mergeCell ref="H64:I64"/>
    <mergeCell ref="J64:K64"/>
    <mergeCell ref="H65:I65"/>
    <mergeCell ref="J65:K65"/>
    <mergeCell ref="J60:K60"/>
    <mergeCell ref="H60:I60"/>
    <mergeCell ref="H61:I61"/>
    <mergeCell ref="J61:K61"/>
    <mergeCell ref="H62:I62"/>
    <mergeCell ref="B61:C61"/>
    <mergeCell ref="D61:F61"/>
    <mergeCell ref="B62:C62"/>
    <mergeCell ref="D62:F62"/>
    <mergeCell ref="H70:I70"/>
    <mergeCell ref="J70:K70"/>
    <mergeCell ref="H71:I71"/>
    <mergeCell ref="J71:K71"/>
    <mergeCell ref="H66:I66"/>
    <mergeCell ref="J66:K66"/>
    <mergeCell ref="H67:I67"/>
    <mergeCell ref="J67:K67"/>
    <mergeCell ref="H68:I68"/>
    <mergeCell ref="J68:K68"/>
  </mergeCells>
  <phoneticPr fontId="3" type="noConversion"/>
  <hyperlinks>
    <hyperlink ref="B32:E32" r:id="rId1" display="1_State_Machine\State_Machine.vsdx" xr:uid="{AB700FEB-34A3-4777-9DCD-68C8F1047E85}"/>
  </hyperlinks>
  <pageMargins left="0.25" right="0.25" top="0.75" bottom="0.75" header="0.3" footer="0.3"/>
  <pageSetup paperSize="8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9DDF3-E8A0-4E1B-BEE2-6350AC7B4B0F}">
  <dimension ref="A1:L78"/>
  <sheetViews>
    <sheetView zoomScaleNormal="100" workbookViewId="0">
      <selection activeCell="B11" sqref="B11"/>
    </sheetView>
  </sheetViews>
  <sheetFormatPr defaultColWidth="8.88671875" defaultRowHeight="13.8" x14ac:dyDescent="0.25"/>
  <cols>
    <col min="1" max="1" width="3.109375" style="1" bestFit="1" customWidth="1"/>
    <col min="2" max="12" width="12.6640625" style="1" customWidth="1"/>
    <col min="13" max="16384" width="8.88671875" style="1"/>
  </cols>
  <sheetData>
    <row r="1" spans="1:12" ht="15" thickTop="1" thickBot="1" x14ac:dyDescent="0.3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</row>
    <row r="2" spans="1:12" ht="15" thickTop="1" thickBot="1" x14ac:dyDescent="0.3">
      <c r="A2" s="4" t="s">
        <v>1</v>
      </c>
      <c r="B2" s="74" t="s">
        <v>7</v>
      </c>
      <c r="C2" s="74"/>
      <c r="D2" s="74"/>
      <c r="E2" s="74"/>
      <c r="F2" s="74"/>
      <c r="G2" s="74"/>
      <c r="H2" s="74"/>
      <c r="I2" s="74"/>
      <c r="J2" s="4" t="s">
        <v>3</v>
      </c>
      <c r="K2" s="108">
        <f>Charter!K2</f>
        <v>44936</v>
      </c>
      <c r="L2" s="108"/>
    </row>
    <row r="3" spans="1:12" ht="15" thickTop="1" thickBot="1" x14ac:dyDescent="0.3">
      <c r="A3" s="4" t="s">
        <v>2</v>
      </c>
      <c r="B3" s="74" t="s">
        <v>8</v>
      </c>
      <c r="C3" s="74"/>
      <c r="D3" s="74"/>
      <c r="E3" s="74"/>
      <c r="F3" s="74"/>
      <c r="G3" s="74"/>
      <c r="H3" s="74"/>
      <c r="I3" s="74"/>
      <c r="J3" s="4" t="s">
        <v>4</v>
      </c>
      <c r="K3" s="109" t="str">
        <f>Charter!$K$3</f>
        <v>sherif</v>
      </c>
      <c r="L3" s="109"/>
    </row>
    <row r="4" spans="1:12" ht="15" thickTop="1" thickBot="1" x14ac:dyDescent="0.3">
      <c r="A4" s="4" t="s">
        <v>5</v>
      </c>
      <c r="B4" s="62" t="str">
        <f>_xlfn.CONCAT(Charter!$E$10," Analog Analysis")</f>
        <v>IOT Analog Analysis</v>
      </c>
      <c r="C4" s="62"/>
      <c r="D4" s="62"/>
      <c r="E4" s="62"/>
      <c r="F4" s="62"/>
      <c r="G4" s="62"/>
      <c r="H4" s="62"/>
      <c r="I4" s="62"/>
      <c r="J4" s="62"/>
      <c r="K4" s="62"/>
      <c r="L4" s="62"/>
    </row>
    <row r="5" spans="1:12" ht="14.4" thickTop="1" x14ac:dyDescent="0.25">
      <c r="A5" s="78"/>
      <c r="B5" s="79"/>
      <c r="C5" s="79"/>
      <c r="D5" s="79"/>
      <c r="E5" s="79"/>
      <c r="F5" s="79"/>
      <c r="G5" s="79"/>
      <c r="H5" s="79"/>
      <c r="I5" s="79"/>
      <c r="J5" s="79"/>
      <c r="K5" s="79"/>
      <c r="L5" s="80"/>
    </row>
    <row r="6" spans="1:12" x14ac:dyDescent="0.25">
      <c r="A6" s="2"/>
      <c r="B6" s="111" t="s">
        <v>165</v>
      </c>
      <c r="C6" s="111"/>
      <c r="L6" s="3"/>
    </row>
    <row r="7" spans="1:12" ht="14.4" thickBot="1" x14ac:dyDescent="0.3">
      <c r="A7" s="2"/>
      <c r="B7" s="96" t="s">
        <v>116</v>
      </c>
      <c r="C7" s="96"/>
      <c r="D7" s="96" t="s">
        <v>117</v>
      </c>
      <c r="E7" s="96"/>
      <c r="F7" s="96"/>
      <c r="G7" s="8" t="s">
        <v>118</v>
      </c>
      <c r="H7" s="96" t="s">
        <v>119</v>
      </c>
      <c r="I7" s="96"/>
      <c r="J7" s="96" t="s">
        <v>120</v>
      </c>
      <c r="K7" s="96"/>
      <c r="L7" s="3"/>
    </row>
    <row r="8" spans="1:12" ht="15" thickTop="1" thickBot="1" x14ac:dyDescent="0.3">
      <c r="A8" s="2"/>
      <c r="B8" s="112"/>
      <c r="C8" s="112"/>
      <c r="D8" s="112"/>
      <c r="E8" s="112"/>
      <c r="F8" s="112"/>
      <c r="G8" s="19"/>
      <c r="H8" s="112"/>
      <c r="I8" s="112"/>
      <c r="J8" s="112"/>
      <c r="K8" s="112"/>
      <c r="L8" s="3"/>
    </row>
    <row r="9" spans="1:12" ht="14.4" thickTop="1" x14ac:dyDescent="0.25">
      <c r="A9" s="2"/>
      <c r="L9" s="3"/>
    </row>
    <row r="10" spans="1:12" ht="14.4" thickBot="1" x14ac:dyDescent="0.3">
      <c r="A10" s="2"/>
      <c r="B10" s="8" t="s">
        <v>168</v>
      </c>
      <c r="C10" s="8" t="s">
        <v>171</v>
      </c>
      <c r="D10" s="8" t="s">
        <v>172</v>
      </c>
      <c r="E10" s="8" t="s">
        <v>169</v>
      </c>
      <c r="F10" s="8" t="s">
        <v>170</v>
      </c>
      <c r="G10" s="8" t="s">
        <v>167</v>
      </c>
      <c r="H10" s="8" t="s">
        <v>166</v>
      </c>
      <c r="L10" s="3"/>
    </row>
    <row r="11" spans="1:12" ht="15" thickTop="1" thickBot="1" x14ac:dyDescent="0.3">
      <c r="A11" s="2"/>
      <c r="B11" s="21">
        <v>40</v>
      </c>
      <c r="C11" s="21">
        <v>1</v>
      </c>
      <c r="D11" s="71">
        <v>4</v>
      </c>
      <c r="E11" s="71">
        <v>3.3</v>
      </c>
      <c r="F11" s="33">
        <f>$E$11*($D$11/(C11+$D$11))</f>
        <v>2.64</v>
      </c>
      <c r="G11" s="71">
        <v>12</v>
      </c>
      <c r="H11" s="34">
        <f>INT(((2^$G$11)*F11)/$E$11)</f>
        <v>3276</v>
      </c>
      <c r="L11" s="3"/>
    </row>
    <row r="12" spans="1:12" ht="15" thickTop="1" thickBot="1" x14ac:dyDescent="0.3">
      <c r="A12" s="2"/>
      <c r="B12" s="21">
        <f>B11-1</f>
        <v>39</v>
      </c>
      <c r="C12" s="21">
        <v>2</v>
      </c>
      <c r="D12" s="71"/>
      <c r="E12" s="71"/>
      <c r="F12" s="33">
        <f t="shared" ref="F12:F23" si="0">$E$11*($D$11/(C12+$D$11))</f>
        <v>2.1999999999999997</v>
      </c>
      <c r="G12" s="71"/>
      <c r="H12" s="34">
        <f t="shared" ref="H12:H23" si="1">INT(((2^$G$11)*F12)/$E$11)</f>
        <v>2730</v>
      </c>
      <c r="L12" s="3"/>
    </row>
    <row r="13" spans="1:12" ht="15" thickTop="1" thickBot="1" x14ac:dyDescent="0.3">
      <c r="A13" s="2"/>
      <c r="B13" s="21">
        <f t="shared" ref="B13:B23" si="2">B12-1</f>
        <v>38</v>
      </c>
      <c r="C13" s="21">
        <v>3</v>
      </c>
      <c r="D13" s="71"/>
      <c r="E13" s="71"/>
      <c r="F13" s="33">
        <f t="shared" si="0"/>
        <v>1.8857142857142855</v>
      </c>
      <c r="G13" s="71"/>
      <c r="H13" s="34">
        <f t="shared" si="1"/>
        <v>2340</v>
      </c>
      <c r="L13" s="3"/>
    </row>
    <row r="14" spans="1:12" ht="15" thickTop="1" thickBot="1" x14ac:dyDescent="0.3">
      <c r="A14" s="2"/>
      <c r="B14" s="21">
        <f t="shared" si="2"/>
        <v>37</v>
      </c>
      <c r="C14" s="21">
        <v>4</v>
      </c>
      <c r="D14" s="71"/>
      <c r="E14" s="71"/>
      <c r="F14" s="33">
        <f t="shared" si="0"/>
        <v>1.65</v>
      </c>
      <c r="G14" s="71"/>
      <c r="H14" s="34">
        <f t="shared" si="1"/>
        <v>2048</v>
      </c>
      <c r="L14" s="3"/>
    </row>
    <row r="15" spans="1:12" ht="15" thickTop="1" thickBot="1" x14ac:dyDescent="0.3">
      <c r="A15" s="2"/>
      <c r="B15" s="21">
        <f t="shared" si="2"/>
        <v>36</v>
      </c>
      <c r="C15" s="21">
        <v>5</v>
      </c>
      <c r="D15" s="71"/>
      <c r="E15" s="71"/>
      <c r="F15" s="33">
        <f t="shared" si="0"/>
        <v>1.4666666666666666</v>
      </c>
      <c r="G15" s="71"/>
      <c r="H15" s="34">
        <f t="shared" si="1"/>
        <v>1820</v>
      </c>
      <c r="L15" s="3"/>
    </row>
    <row r="16" spans="1:12" ht="15" thickTop="1" thickBot="1" x14ac:dyDescent="0.3">
      <c r="A16" s="2"/>
      <c r="B16" s="21">
        <f t="shared" si="2"/>
        <v>35</v>
      </c>
      <c r="C16" s="21">
        <v>6</v>
      </c>
      <c r="D16" s="71"/>
      <c r="E16" s="71"/>
      <c r="F16" s="33">
        <f t="shared" si="0"/>
        <v>1.32</v>
      </c>
      <c r="G16" s="71"/>
      <c r="H16" s="34">
        <f t="shared" si="1"/>
        <v>1638</v>
      </c>
      <c r="L16" s="3"/>
    </row>
    <row r="17" spans="1:12" ht="15" thickTop="1" thickBot="1" x14ac:dyDescent="0.3">
      <c r="A17" s="2"/>
      <c r="B17" s="21">
        <f t="shared" si="2"/>
        <v>34</v>
      </c>
      <c r="C17" s="21">
        <v>7</v>
      </c>
      <c r="D17" s="71"/>
      <c r="E17" s="71"/>
      <c r="F17" s="33">
        <f t="shared" si="0"/>
        <v>1.2</v>
      </c>
      <c r="G17" s="71"/>
      <c r="H17" s="34">
        <f t="shared" si="1"/>
        <v>1489</v>
      </c>
      <c r="L17" s="3"/>
    </row>
    <row r="18" spans="1:12" ht="15" thickTop="1" thickBot="1" x14ac:dyDescent="0.3">
      <c r="A18" s="2"/>
      <c r="B18" s="21">
        <f t="shared" si="2"/>
        <v>33</v>
      </c>
      <c r="C18" s="21">
        <v>8</v>
      </c>
      <c r="D18" s="71"/>
      <c r="E18" s="71"/>
      <c r="F18" s="33">
        <f t="shared" si="0"/>
        <v>1.0999999999999999</v>
      </c>
      <c r="G18" s="71"/>
      <c r="H18" s="34">
        <f t="shared" si="1"/>
        <v>1365</v>
      </c>
      <c r="L18" s="3"/>
    </row>
    <row r="19" spans="1:12" ht="15" thickTop="1" thickBot="1" x14ac:dyDescent="0.3">
      <c r="A19" s="2"/>
      <c r="B19" s="21">
        <f t="shared" si="2"/>
        <v>32</v>
      </c>
      <c r="C19" s="21">
        <v>9</v>
      </c>
      <c r="D19" s="71"/>
      <c r="E19" s="71"/>
      <c r="F19" s="33">
        <f t="shared" si="0"/>
        <v>1.0153846153846153</v>
      </c>
      <c r="G19" s="71"/>
      <c r="H19" s="34">
        <f t="shared" si="1"/>
        <v>1260</v>
      </c>
      <c r="L19" s="3"/>
    </row>
    <row r="20" spans="1:12" ht="15" thickTop="1" thickBot="1" x14ac:dyDescent="0.3">
      <c r="A20" s="2"/>
      <c r="B20" s="21">
        <f t="shared" si="2"/>
        <v>31</v>
      </c>
      <c r="C20" s="21">
        <v>10</v>
      </c>
      <c r="D20" s="71"/>
      <c r="E20" s="71"/>
      <c r="F20" s="33">
        <f t="shared" si="0"/>
        <v>0.94285714285714273</v>
      </c>
      <c r="G20" s="71"/>
      <c r="H20" s="34">
        <f t="shared" si="1"/>
        <v>1170</v>
      </c>
      <c r="L20" s="3"/>
    </row>
    <row r="21" spans="1:12" ht="15" thickTop="1" thickBot="1" x14ac:dyDescent="0.3">
      <c r="A21" s="2"/>
      <c r="B21" s="21">
        <f t="shared" si="2"/>
        <v>30</v>
      </c>
      <c r="C21" s="21">
        <v>11</v>
      </c>
      <c r="D21" s="71"/>
      <c r="E21" s="71"/>
      <c r="F21" s="33">
        <f t="shared" si="0"/>
        <v>0.87999999999999989</v>
      </c>
      <c r="G21" s="71"/>
      <c r="H21" s="34">
        <f t="shared" si="1"/>
        <v>1092</v>
      </c>
      <c r="L21" s="3"/>
    </row>
    <row r="22" spans="1:12" ht="15" thickTop="1" thickBot="1" x14ac:dyDescent="0.3">
      <c r="A22" s="2"/>
      <c r="B22" s="21">
        <f t="shared" si="2"/>
        <v>29</v>
      </c>
      <c r="C22" s="21">
        <v>12</v>
      </c>
      <c r="D22" s="71"/>
      <c r="E22" s="71"/>
      <c r="F22" s="33">
        <f t="shared" si="0"/>
        <v>0.82499999999999996</v>
      </c>
      <c r="G22" s="71"/>
      <c r="H22" s="34">
        <f t="shared" si="1"/>
        <v>1024</v>
      </c>
      <c r="L22" s="3"/>
    </row>
    <row r="23" spans="1:12" ht="15" thickTop="1" thickBot="1" x14ac:dyDescent="0.3">
      <c r="A23" s="2"/>
      <c r="B23" s="21">
        <f t="shared" si="2"/>
        <v>28</v>
      </c>
      <c r="C23" s="21">
        <v>13</v>
      </c>
      <c r="D23" s="71"/>
      <c r="E23" s="71"/>
      <c r="F23" s="33">
        <f t="shared" si="0"/>
        <v>0.77647058823529402</v>
      </c>
      <c r="G23" s="71"/>
      <c r="H23" s="34">
        <f t="shared" si="1"/>
        <v>963</v>
      </c>
      <c r="L23" s="3"/>
    </row>
    <row r="24" spans="1:12" ht="14.4" thickTop="1" x14ac:dyDescent="0.25">
      <c r="A24" s="2"/>
      <c r="L24" s="3"/>
    </row>
    <row r="25" spans="1:12" x14ac:dyDescent="0.25">
      <c r="A25" s="2"/>
      <c r="L25" s="3"/>
    </row>
    <row r="26" spans="1:12" x14ac:dyDescent="0.25">
      <c r="A26" s="2"/>
      <c r="L26" s="3"/>
    </row>
    <row r="27" spans="1:12" x14ac:dyDescent="0.25">
      <c r="A27" s="2"/>
      <c r="L27" s="3"/>
    </row>
    <row r="28" spans="1:12" x14ac:dyDescent="0.25">
      <c r="A28" s="2"/>
      <c r="L28" s="3"/>
    </row>
    <row r="29" spans="1:12" x14ac:dyDescent="0.25">
      <c r="A29" s="2"/>
      <c r="L29" s="3"/>
    </row>
    <row r="30" spans="1:12" x14ac:dyDescent="0.25">
      <c r="A30" s="2"/>
      <c r="L30" s="3"/>
    </row>
    <row r="31" spans="1:12" x14ac:dyDescent="0.25">
      <c r="A31" s="2"/>
      <c r="L31" s="3"/>
    </row>
    <row r="32" spans="1:12" x14ac:dyDescent="0.25">
      <c r="A32" s="2"/>
      <c r="L32" s="3"/>
    </row>
    <row r="33" spans="1:12" x14ac:dyDescent="0.25">
      <c r="A33" s="2"/>
      <c r="L33" s="3"/>
    </row>
    <row r="34" spans="1:12" x14ac:dyDescent="0.25">
      <c r="A34" s="2"/>
      <c r="L34" s="3"/>
    </row>
    <row r="35" spans="1:12" x14ac:dyDescent="0.25">
      <c r="A35" s="2"/>
      <c r="L35" s="3"/>
    </row>
    <row r="36" spans="1:12" x14ac:dyDescent="0.25">
      <c r="A36" s="2"/>
      <c r="L36" s="3"/>
    </row>
    <row r="37" spans="1:12" x14ac:dyDescent="0.25">
      <c r="A37" s="2"/>
      <c r="L37" s="3"/>
    </row>
    <row r="38" spans="1:12" x14ac:dyDescent="0.25">
      <c r="A38" s="2"/>
      <c r="L38" s="3"/>
    </row>
    <row r="39" spans="1:12" x14ac:dyDescent="0.25">
      <c r="A39" s="2"/>
      <c r="L39" s="3"/>
    </row>
    <row r="40" spans="1:12" x14ac:dyDescent="0.25">
      <c r="A40" s="2"/>
      <c r="L40" s="3"/>
    </row>
    <row r="41" spans="1:12" x14ac:dyDescent="0.25">
      <c r="A41" s="2"/>
      <c r="L41" s="3"/>
    </row>
    <row r="42" spans="1:12" x14ac:dyDescent="0.25">
      <c r="A42" s="2"/>
      <c r="L42" s="3"/>
    </row>
    <row r="43" spans="1:12" x14ac:dyDescent="0.25">
      <c r="A43" s="2"/>
      <c r="L43" s="3"/>
    </row>
    <row r="44" spans="1:12" x14ac:dyDescent="0.25">
      <c r="A44" s="2"/>
      <c r="L44" s="3"/>
    </row>
    <row r="45" spans="1:12" x14ac:dyDescent="0.25">
      <c r="A45" s="2"/>
      <c r="L45" s="3"/>
    </row>
    <row r="46" spans="1:12" x14ac:dyDescent="0.25">
      <c r="A46" s="2"/>
      <c r="L46" s="3"/>
    </row>
    <row r="47" spans="1:12" x14ac:dyDescent="0.25">
      <c r="A47" s="2"/>
      <c r="L47" s="3"/>
    </row>
    <row r="48" spans="1:12" x14ac:dyDescent="0.25">
      <c r="A48" s="2"/>
      <c r="L48" s="3"/>
    </row>
    <row r="49" spans="1:12" x14ac:dyDescent="0.25">
      <c r="A49" s="2"/>
      <c r="L49" s="3"/>
    </row>
    <row r="50" spans="1:12" x14ac:dyDescent="0.25">
      <c r="A50" s="2"/>
      <c r="L50" s="3"/>
    </row>
    <row r="51" spans="1:12" x14ac:dyDescent="0.25">
      <c r="A51" s="2"/>
      <c r="L51" s="3"/>
    </row>
    <row r="52" spans="1:12" x14ac:dyDescent="0.25">
      <c r="A52" s="2"/>
      <c r="L52" s="3"/>
    </row>
    <row r="53" spans="1:12" x14ac:dyDescent="0.25">
      <c r="A53" s="2"/>
      <c r="L53" s="3"/>
    </row>
    <row r="54" spans="1:12" x14ac:dyDescent="0.25">
      <c r="A54" s="2"/>
      <c r="L54" s="3"/>
    </row>
    <row r="55" spans="1:12" x14ac:dyDescent="0.25">
      <c r="A55" s="2"/>
      <c r="L55" s="3"/>
    </row>
    <row r="56" spans="1:12" x14ac:dyDescent="0.25">
      <c r="A56" s="2"/>
      <c r="L56" s="3"/>
    </row>
    <row r="57" spans="1:12" x14ac:dyDescent="0.25">
      <c r="A57" s="2"/>
      <c r="L57" s="3"/>
    </row>
    <row r="58" spans="1:12" x14ac:dyDescent="0.25">
      <c r="A58" s="2"/>
      <c r="L58" s="3"/>
    </row>
    <row r="59" spans="1:12" x14ac:dyDescent="0.25">
      <c r="A59" s="2"/>
      <c r="L59" s="3"/>
    </row>
    <row r="60" spans="1:12" x14ac:dyDescent="0.25">
      <c r="A60" s="2"/>
      <c r="L60" s="3"/>
    </row>
    <row r="61" spans="1:12" x14ac:dyDescent="0.25">
      <c r="A61" s="2"/>
      <c r="L61" s="3"/>
    </row>
    <row r="62" spans="1:12" x14ac:dyDescent="0.25">
      <c r="A62" s="2"/>
      <c r="L62" s="3"/>
    </row>
    <row r="63" spans="1:12" x14ac:dyDescent="0.25">
      <c r="A63" s="2"/>
      <c r="L63" s="3"/>
    </row>
    <row r="64" spans="1:12" x14ac:dyDescent="0.25">
      <c r="A64" s="2"/>
      <c r="L64" s="3"/>
    </row>
    <row r="65" spans="1:12" x14ac:dyDescent="0.25">
      <c r="A65" s="2"/>
      <c r="L65" s="3"/>
    </row>
    <row r="66" spans="1:12" x14ac:dyDescent="0.25">
      <c r="A66" s="2"/>
      <c r="L66" s="3"/>
    </row>
    <row r="67" spans="1:12" x14ac:dyDescent="0.25">
      <c r="A67" s="2"/>
      <c r="L67" s="3"/>
    </row>
    <row r="68" spans="1:12" x14ac:dyDescent="0.25">
      <c r="A68" s="2"/>
      <c r="L68" s="3"/>
    </row>
    <row r="69" spans="1:12" x14ac:dyDescent="0.25">
      <c r="A69" s="2"/>
      <c r="L69" s="3"/>
    </row>
    <row r="70" spans="1:12" x14ac:dyDescent="0.25">
      <c r="A70" s="2"/>
      <c r="L70" s="3"/>
    </row>
    <row r="71" spans="1:12" x14ac:dyDescent="0.25">
      <c r="A71" s="2"/>
      <c r="L71" s="3"/>
    </row>
    <row r="72" spans="1:12" x14ac:dyDescent="0.25">
      <c r="A72" s="2"/>
      <c r="L72" s="3"/>
    </row>
    <row r="73" spans="1:12" x14ac:dyDescent="0.25">
      <c r="A73" s="2"/>
      <c r="L73" s="3"/>
    </row>
    <row r="74" spans="1:12" x14ac:dyDescent="0.25">
      <c r="A74" s="2"/>
      <c r="L74" s="3"/>
    </row>
    <row r="75" spans="1:12" x14ac:dyDescent="0.25">
      <c r="A75" s="2"/>
      <c r="L75" s="3"/>
    </row>
    <row r="76" spans="1:12" ht="14.4" thickBot="1" x14ac:dyDescent="0.3">
      <c r="A76" s="2"/>
      <c r="L76" s="3"/>
    </row>
    <row r="77" spans="1:12" ht="15" thickTop="1" thickBot="1" x14ac:dyDescent="0.3">
      <c r="A77" s="87" t="s">
        <v>6</v>
      </c>
      <c r="B77" s="88"/>
      <c r="C77" s="88"/>
      <c r="D77" s="88"/>
      <c r="E77" s="88"/>
      <c r="F77" s="88"/>
      <c r="G77" s="88"/>
      <c r="H77" s="88"/>
      <c r="I77" s="88"/>
      <c r="J77" s="88"/>
      <c r="K77" s="88"/>
      <c r="L77" s="89"/>
    </row>
    <row r="78" spans="1:12" ht="14.4" thickTop="1" x14ac:dyDescent="0.25"/>
  </sheetData>
  <mergeCells count="20">
    <mergeCell ref="B6:C6"/>
    <mergeCell ref="A5:L5"/>
    <mergeCell ref="A77:L77"/>
    <mergeCell ref="B7:C7"/>
    <mergeCell ref="D7:F7"/>
    <mergeCell ref="H7:I7"/>
    <mergeCell ref="J7:K7"/>
    <mergeCell ref="B8:C8"/>
    <mergeCell ref="D8:F8"/>
    <mergeCell ref="H8:I8"/>
    <mergeCell ref="J8:K8"/>
    <mergeCell ref="D11:D23"/>
    <mergeCell ref="E11:E23"/>
    <mergeCell ref="G11:G23"/>
    <mergeCell ref="B4:L4"/>
    <mergeCell ref="A1:L1"/>
    <mergeCell ref="B2:I2"/>
    <mergeCell ref="K2:L2"/>
    <mergeCell ref="B3:I3"/>
    <mergeCell ref="K3:L3"/>
  </mergeCells>
  <pageMargins left="0.25" right="0.25" top="0.75" bottom="0.75" header="0.3" footer="0.3"/>
  <pageSetup paperSize="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6B291-8CC2-4C00-87AE-A355C3319AA0}">
  <dimension ref="A1:L77"/>
  <sheetViews>
    <sheetView zoomScaleNormal="100" workbookViewId="0">
      <selection activeCell="O14" sqref="O14"/>
    </sheetView>
  </sheetViews>
  <sheetFormatPr defaultColWidth="8.88671875" defaultRowHeight="13.8" x14ac:dyDescent="0.25"/>
  <cols>
    <col min="1" max="1" width="3.109375" style="1" bestFit="1" customWidth="1"/>
    <col min="2" max="12" width="12.6640625" style="1" customWidth="1"/>
    <col min="13" max="16384" width="8.88671875" style="1"/>
  </cols>
  <sheetData>
    <row r="1" spans="1:12" ht="15" thickTop="1" thickBot="1" x14ac:dyDescent="0.3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</row>
    <row r="2" spans="1:12" ht="15" thickTop="1" thickBot="1" x14ac:dyDescent="0.3">
      <c r="A2" s="4" t="s">
        <v>1</v>
      </c>
      <c r="B2" s="74" t="s">
        <v>7</v>
      </c>
      <c r="C2" s="74"/>
      <c r="D2" s="74"/>
      <c r="E2" s="74"/>
      <c r="F2" s="74"/>
      <c r="G2" s="74"/>
      <c r="H2" s="74"/>
      <c r="I2" s="74"/>
      <c r="J2" s="4" t="s">
        <v>3</v>
      </c>
      <c r="K2" s="108">
        <f>Charter!K2</f>
        <v>44936</v>
      </c>
      <c r="L2" s="108"/>
    </row>
    <row r="3" spans="1:12" ht="15" thickTop="1" thickBot="1" x14ac:dyDescent="0.3">
      <c r="A3" s="4" t="s">
        <v>2</v>
      </c>
      <c r="B3" s="74" t="s">
        <v>8</v>
      </c>
      <c r="C3" s="74"/>
      <c r="D3" s="74"/>
      <c r="E3" s="74"/>
      <c r="F3" s="74"/>
      <c r="G3" s="74"/>
      <c r="H3" s="74"/>
      <c r="I3" s="74"/>
      <c r="J3" s="4" t="s">
        <v>4</v>
      </c>
      <c r="K3" s="109" t="str">
        <f>Charter!$K$3</f>
        <v>sherif</v>
      </c>
      <c r="L3" s="109"/>
    </row>
    <row r="4" spans="1:12" ht="15" thickTop="1" thickBot="1" x14ac:dyDescent="0.3">
      <c r="A4" s="4" t="s">
        <v>5</v>
      </c>
      <c r="B4" s="62" t="str">
        <f>_xlfn.CONCAT(Charter!$E$10," Digital Analysis")</f>
        <v>IOT Digital Analysis</v>
      </c>
      <c r="C4" s="62"/>
      <c r="D4" s="62"/>
      <c r="E4" s="62"/>
      <c r="F4" s="62"/>
      <c r="G4" s="62"/>
      <c r="H4" s="62"/>
      <c r="I4" s="62"/>
      <c r="J4" s="62"/>
      <c r="K4" s="62"/>
      <c r="L4" s="62"/>
    </row>
    <row r="5" spans="1:12" ht="14.4" thickTop="1" x14ac:dyDescent="0.25">
      <c r="A5" s="78"/>
      <c r="B5" s="79"/>
      <c r="C5" s="79"/>
      <c r="D5" s="79"/>
      <c r="E5" s="79"/>
      <c r="F5" s="79"/>
      <c r="G5" s="79"/>
      <c r="H5" s="79"/>
      <c r="I5" s="79"/>
      <c r="J5" s="79"/>
      <c r="K5" s="79"/>
      <c r="L5" s="80"/>
    </row>
    <row r="6" spans="1:12" x14ac:dyDescent="0.25">
      <c r="A6" s="2"/>
      <c r="B6" s="111" t="s">
        <v>173</v>
      </c>
      <c r="C6" s="111"/>
      <c r="L6" s="3"/>
    </row>
    <row r="7" spans="1:12" ht="14.4" thickBot="1" x14ac:dyDescent="0.3">
      <c r="A7" s="2"/>
      <c r="B7" s="96" t="s">
        <v>116</v>
      </c>
      <c r="C7" s="96"/>
      <c r="D7" s="96" t="s">
        <v>117</v>
      </c>
      <c r="E7" s="96"/>
      <c r="F7" s="96"/>
      <c r="G7" s="8" t="s">
        <v>118</v>
      </c>
      <c r="H7" s="96" t="s">
        <v>119</v>
      </c>
      <c r="I7" s="96"/>
      <c r="J7" s="96" t="s">
        <v>120</v>
      </c>
      <c r="K7" s="96"/>
      <c r="L7" s="3"/>
    </row>
    <row r="8" spans="1:12" ht="15" thickTop="1" thickBot="1" x14ac:dyDescent="0.3">
      <c r="A8" s="2"/>
      <c r="B8" s="112"/>
      <c r="C8" s="112"/>
      <c r="D8" s="112"/>
      <c r="E8" s="112"/>
      <c r="F8" s="112"/>
      <c r="G8" s="19"/>
      <c r="H8" s="112"/>
      <c r="I8" s="112"/>
      <c r="J8" s="112"/>
      <c r="K8" s="112"/>
      <c r="L8" s="3"/>
    </row>
    <row r="9" spans="1:12" ht="14.4" thickTop="1" x14ac:dyDescent="0.25">
      <c r="A9" s="2"/>
      <c r="L9" s="3"/>
    </row>
    <row r="10" spans="1:12" ht="14.4" thickBot="1" x14ac:dyDescent="0.3">
      <c r="A10" s="2"/>
      <c r="B10" s="1" t="s">
        <v>175</v>
      </c>
      <c r="H10" s="96" t="s">
        <v>174</v>
      </c>
      <c r="I10" s="96"/>
      <c r="J10" s="96"/>
      <c r="K10" s="96"/>
      <c r="L10" s="110"/>
    </row>
    <row r="11" spans="1:12" ht="14.4" thickTop="1" x14ac:dyDescent="0.25">
      <c r="A11" s="2"/>
      <c r="B11" s="122"/>
      <c r="C11" s="123"/>
      <c r="D11" s="123"/>
      <c r="E11" s="123"/>
      <c r="F11" s="123"/>
      <c r="G11" s="124"/>
      <c r="H11" s="113"/>
      <c r="I11" s="114"/>
      <c r="J11" s="114"/>
      <c r="K11" s="114"/>
      <c r="L11" s="115"/>
    </row>
    <row r="12" spans="1:12" x14ac:dyDescent="0.25">
      <c r="A12" s="2"/>
      <c r="B12" s="125"/>
      <c r="C12" s="126"/>
      <c r="D12" s="126"/>
      <c r="E12" s="126"/>
      <c r="F12" s="126"/>
      <c r="G12" s="127"/>
      <c r="H12" s="116"/>
      <c r="I12" s="117"/>
      <c r="J12" s="117"/>
      <c r="K12" s="117"/>
      <c r="L12" s="118"/>
    </row>
    <row r="13" spans="1:12" ht="14.4" thickBot="1" x14ac:dyDescent="0.3">
      <c r="A13" s="2"/>
      <c r="B13" s="128"/>
      <c r="C13" s="129"/>
      <c r="D13" s="129"/>
      <c r="E13" s="129"/>
      <c r="F13" s="129"/>
      <c r="G13" s="130"/>
      <c r="H13" s="116"/>
      <c r="I13" s="117"/>
      <c r="J13" s="117"/>
      <c r="K13" s="117"/>
      <c r="L13" s="118"/>
    </row>
    <row r="14" spans="1:12" ht="15" thickTop="1" thickBot="1" x14ac:dyDescent="0.3">
      <c r="A14" s="2"/>
      <c r="B14" s="1" t="s">
        <v>176</v>
      </c>
      <c r="H14" s="116"/>
      <c r="I14" s="117"/>
      <c r="J14" s="117"/>
      <c r="K14" s="117"/>
      <c r="L14" s="118"/>
    </row>
    <row r="15" spans="1:12" ht="14.4" thickTop="1" x14ac:dyDescent="0.25">
      <c r="A15" s="2"/>
      <c r="B15" s="122"/>
      <c r="C15" s="123"/>
      <c r="D15" s="123"/>
      <c r="E15" s="123"/>
      <c r="F15" s="123"/>
      <c r="G15" s="124"/>
      <c r="H15" s="116"/>
      <c r="I15" s="117"/>
      <c r="J15" s="117"/>
      <c r="K15" s="117"/>
      <c r="L15" s="118"/>
    </row>
    <row r="16" spans="1:12" x14ac:dyDescent="0.25">
      <c r="A16" s="2"/>
      <c r="B16" s="125"/>
      <c r="C16" s="126"/>
      <c r="D16" s="126"/>
      <c r="E16" s="126"/>
      <c r="F16" s="126"/>
      <c r="G16" s="127"/>
      <c r="H16" s="116"/>
      <c r="I16" s="117"/>
      <c r="J16" s="117"/>
      <c r="K16" s="117"/>
      <c r="L16" s="118"/>
    </row>
    <row r="17" spans="1:12" ht="14.4" thickBot="1" x14ac:dyDescent="0.3">
      <c r="A17" s="2"/>
      <c r="B17" s="128"/>
      <c r="C17" s="129"/>
      <c r="D17" s="129"/>
      <c r="E17" s="129"/>
      <c r="F17" s="129"/>
      <c r="G17" s="130"/>
      <c r="H17" s="116"/>
      <c r="I17" s="117"/>
      <c r="J17" s="117"/>
      <c r="K17" s="117"/>
      <c r="L17" s="118"/>
    </row>
    <row r="18" spans="1:12" ht="15" thickTop="1" thickBot="1" x14ac:dyDescent="0.3">
      <c r="A18" s="2"/>
      <c r="B18" s="1" t="s">
        <v>177</v>
      </c>
      <c r="H18" s="116"/>
      <c r="I18" s="117"/>
      <c r="J18" s="117"/>
      <c r="K18" s="117"/>
      <c r="L18" s="118"/>
    </row>
    <row r="19" spans="1:12" ht="15" customHeight="1" thickTop="1" x14ac:dyDescent="0.25">
      <c r="A19" s="2"/>
      <c r="B19" s="122"/>
      <c r="C19" s="123"/>
      <c r="D19" s="123"/>
      <c r="E19" s="123"/>
      <c r="F19" s="123"/>
      <c r="G19" s="124"/>
      <c r="H19" s="116"/>
      <c r="I19" s="117"/>
      <c r="J19" s="117"/>
      <c r="K19" s="117"/>
      <c r="L19" s="118"/>
    </row>
    <row r="20" spans="1:12" ht="14.4" customHeight="1" x14ac:dyDescent="0.25">
      <c r="A20" s="2"/>
      <c r="B20" s="125"/>
      <c r="C20" s="126"/>
      <c r="D20" s="126"/>
      <c r="E20" s="126"/>
      <c r="F20" s="126"/>
      <c r="G20" s="127"/>
      <c r="H20" s="116"/>
      <c r="I20" s="117"/>
      <c r="J20" s="117"/>
      <c r="K20" s="117"/>
      <c r="L20" s="118"/>
    </row>
    <row r="21" spans="1:12" ht="14.4" customHeight="1" x14ac:dyDescent="0.25">
      <c r="A21" s="2"/>
      <c r="B21" s="125"/>
      <c r="C21" s="126"/>
      <c r="D21" s="126"/>
      <c r="E21" s="126"/>
      <c r="F21" s="126"/>
      <c r="G21" s="127"/>
      <c r="H21" s="116"/>
      <c r="I21" s="117"/>
      <c r="J21" s="117"/>
      <c r="K21" s="117"/>
      <c r="L21" s="118"/>
    </row>
    <row r="22" spans="1:12" ht="14.4" customHeight="1" x14ac:dyDescent="0.25">
      <c r="A22" s="2"/>
      <c r="B22" s="125"/>
      <c r="C22" s="126"/>
      <c r="D22" s="126"/>
      <c r="E22" s="126"/>
      <c r="F22" s="126"/>
      <c r="G22" s="127"/>
      <c r="H22" s="116"/>
      <c r="I22" s="117"/>
      <c r="J22" s="117"/>
      <c r="K22" s="117"/>
      <c r="L22" s="118"/>
    </row>
    <row r="23" spans="1:12" ht="14.4" customHeight="1" x14ac:dyDescent="0.25">
      <c r="A23" s="2"/>
      <c r="B23" s="125"/>
      <c r="C23" s="126"/>
      <c r="D23" s="126"/>
      <c r="E23" s="126"/>
      <c r="F23" s="126"/>
      <c r="G23" s="127"/>
      <c r="H23" s="116"/>
      <c r="I23" s="117"/>
      <c r="J23" s="117"/>
      <c r="K23" s="117"/>
      <c r="L23" s="118"/>
    </row>
    <row r="24" spans="1:12" ht="14.4" customHeight="1" x14ac:dyDescent="0.25">
      <c r="A24" s="2"/>
      <c r="B24" s="125"/>
      <c r="C24" s="126"/>
      <c r="D24" s="126"/>
      <c r="E24" s="126"/>
      <c r="F24" s="126"/>
      <c r="G24" s="127"/>
      <c r="H24" s="116"/>
      <c r="I24" s="117"/>
      <c r="J24" s="117"/>
      <c r="K24" s="117"/>
      <c r="L24" s="118"/>
    </row>
    <row r="25" spans="1:12" ht="14.4" customHeight="1" x14ac:dyDescent="0.25">
      <c r="A25" s="2"/>
      <c r="B25" s="125"/>
      <c r="C25" s="126"/>
      <c r="D25" s="126"/>
      <c r="E25" s="126"/>
      <c r="F25" s="126"/>
      <c r="G25" s="127"/>
      <c r="H25" s="116"/>
      <c r="I25" s="117"/>
      <c r="J25" s="117"/>
      <c r="K25" s="117"/>
      <c r="L25" s="118"/>
    </row>
    <row r="26" spans="1:12" ht="15" customHeight="1" thickBot="1" x14ac:dyDescent="0.3">
      <c r="A26" s="2"/>
      <c r="B26" s="128"/>
      <c r="C26" s="129"/>
      <c r="D26" s="129"/>
      <c r="E26" s="129"/>
      <c r="F26" s="129"/>
      <c r="G26" s="130"/>
      <c r="H26" s="119"/>
      <c r="I26" s="120"/>
      <c r="J26" s="120"/>
      <c r="K26" s="120"/>
      <c r="L26" s="121"/>
    </row>
    <row r="27" spans="1:12" ht="14.4" thickTop="1" x14ac:dyDescent="0.25">
      <c r="A27" s="2"/>
      <c r="L27" s="3"/>
    </row>
    <row r="28" spans="1:12" x14ac:dyDescent="0.25">
      <c r="A28" s="2"/>
      <c r="L28" s="3"/>
    </row>
    <row r="29" spans="1:12" x14ac:dyDescent="0.25">
      <c r="A29" s="2"/>
      <c r="L29" s="3"/>
    </row>
    <row r="30" spans="1:12" x14ac:dyDescent="0.25">
      <c r="A30" s="2"/>
      <c r="L30" s="3"/>
    </row>
    <row r="31" spans="1:12" x14ac:dyDescent="0.25">
      <c r="A31" s="2"/>
      <c r="L31" s="3"/>
    </row>
    <row r="32" spans="1:12" x14ac:dyDescent="0.25">
      <c r="A32" s="2"/>
      <c r="L32" s="3"/>
    </row>
    <row r="33" spans="1:12" x14ac:dyDescent="0.25">
      <c r="A33" s="2"/>
      <c r="L33" s="3"/>
    </row>
    <row r="34" spans="1:12" x14ac:dyDescent="0.25">
      <c r="A34" s="2"/>
      <c r="L34" s="3"/>
    </row>
    <row r="35" spans="1:12" x14ac:dyDescent="0.25">
      <c r="A35" s="2"/>
      <c r="L35" s="3"/>
    </row>
    <row r="36" spans="1:12" x14ac:dyDescent="0.25">
      <c r="A36" s="2"/>
      <c r="L36" s="3"/>
    </row>
    <row r="37" spans="1:12" x14ac:dyDescent="0.25">
      <c r="A37" s="2"/>
      <c r="L37" s="3"/>
    </row>
    <row r="38" spans="1:12" x14ac:dyDescent="0.25">
      <c r="A38" s="2"/>
      <c r="L38" s="3"/>
    </row>
    <row r="39" spans="1:12" x14ac:dyDescent="0.25">
      <c r="A39" s="2"/>
      <c r="L39" s="3"/>
    </row>
    <row r="40" spans="1:12" x14ac:dyDescent="0.25">
      <c r="A40" s="2"/>
      <c r="L40" s="3"/>
    </row>
    <row r="41" spans="1:12" x14ac:dyDescent="0.25">
      <c r="A41" s="2"/>
      <c r="L41" s="3"/>
    </row>
    <row r="42" spans="1:12" x14ac:dyDescent="0.25">
      <c r="A42" s="2"/>
      <c r="L42" s="3"/>
    </row>
    <row r="43" spans="1:12" x14ac:dyDescent="0.25">
      <c r="A43" s="2"/>
      <c r="L43" s="3"/>
    </row>
    <row r="44" spans="1:12" x14ac:dyDescent="0.25">
      <c r="A44" s="2"/>
      <c r="L44" s="3"/>
    </row>
    <row r="45" spans="1:12" x14ac:dyDescent="0.25">
      <c r="A45" s="2"/>
      <c r="L45" s="3"/>
    </row>
    <row r="46" spans="1:12" x14ac:dyDescent="0.25">
      <c r="A46" s="2"/>
      <c r="L46" s="3"/>
    </row>
    <row r="47" spans="1:12" x14ac:dyDescent="0.25">
      <c r="A47" s="2"/>
      <c r="L47" s="3"/>
    </row>
    <row r="48" spans="1:12" x14ac:dyDescent="0.25">
      <c r="A48" s="2"/>
      <c r="L48" s="3"/>
    </row>
    <row r="49" spans="1:12" x14ac:dyDescent="0.25">
      <c r="A49" s="2"/>
      <c r="L49" s="3"/>
    </row>
    <row r="50" spans="1:12" x14ac:dyDescent="0.25">
      <c r="A50" s="2"/>
      <c r="L50" s="3"/>
    </row>
    <row r="51" spans="1:12" x14ac:dyDescent="0.25">
      <c r="A51" s="2"/>
      <c r="L51" s="3"/>
    </row>
    <row r="52" spans="1:12" x14ac:dyDescent="0.25">
      <c r="A52" s="2"/>
      <c r="L52" s="3"/>
    </row>
    <row r="53" spans="1:12" x14ac:dyDescent="0.25">
      <c r="A53" s="2"/>
      <c r="L53" s="3"/>
    </row>
    <row r="54" spans="1:12" x14ac:dyDescent="0.25">
      <c r="A54" s="2"/>
      <c r="L54" s="3"/>
    </row>
    <row r="55" spans="1:12" x14ac:dyDescent="0.25">
      <c r="A55" s="2"/>
      <c r="L55" s="3"/>
    </row>
    <row r="56" spans="1:12" x14ac:dyDescent="0.25">
      <c r="A56" s="2"/>
      <c r="L56" s="3"/>
    </row>
    <row r="57" spans="1:12" x14ac:dyDescent="0.25">
      <c r="A57" s="2"/>
      <c r="L57" s="3"/>
    </row>
    <row r="58" spans="1:12" x14ac:dyDescent="0.25">
      <c r="A58" s="2"/>
      <c r="L58" s="3"/>
    </row>
    <row r="59" spans="1:12" x14ac:dyDescent="0.25">
      <c r="A59" s="2"/>
      <c r="L59" s="3"/>
    </row>
    <row r="60" spans="1:12" x14ac:dyDescent="0.25">
      <c r="A60" s="2"/>
      <c r="L60" s="3"/>
    </row>
    <row r="61" spans="1:12" x14ac:dyDescent="0.25">
      <c r="A61" s="2"/>
      <c r="L61" s="3"/>
    </row>
    <row r="62" spans="1:12" x14ac:dyDescent="0.25">
      <c r="A62" s="2"/>
      <c r="L62" s="3"/>
    </row>
    <row r="63" spans="1:12" x14ac:dyDescent="0.25">
      <c r="A63" s="2"/>
      <c r="L63" s="3"/>
    </row>
    <row r="64" spans="1:12" x14ac:dyDescent="0.25">
      <c r="A64" s="2"/>
      <c r="L64" s="3"/>
    </row>
    <row r="65" spans="1:12" x14ac:dyDescent="0.25">
      <c r="A65" s="2"/>
      <c r="L65" s="3"/>
    </row>
    <row r="66" spans="1:12" x14ac:dyDescent="0.25">
      <c r="A66" s="2"/>
      <c r="L66" s="3"/>
    </row>
    <row r="67" spans="1:12" x14ac:dyDescent="0.25">
      <c r="A67" s="2"/>
      <c r="L67" s="3"/>
    </row>
    <row r="68" spans="1:12" x14ac:dyDescent="0.25">
      <c r="A68" s="2"/>
      <c r="L68" s="3"/>
    </row>
    <row r="69" spans="1:12" x14ac:dyDescent="0.25">
      <c r="A69" s="2"/>
      <c r="L69" s="3"/>
    </row>
    <row r="70" spans="1:12" x14ac:dyDescent="0.25">
      <c r="A70" s="2"/>
      <c r="L70" s="3"/>
    </row>
    <row r="71" spans="1:12" x14ac:dyDescent="0.25">
      <c r="A71" s="2"/>
      <c r="L71" s="3"/>
    </row>
    <row r="72" spans="1:12" x14ac:dyDescent="0.25">
      <c r="A72" s="2"/>
      <c r="L72" s="3"/>
    </row>
    <row r="73" spans="1:12" x14ac:dyDescent="0.25">
      <c r="A73" s="2"/>
      <c r="L73" s="3"/>
    </row>
    <row r="74" spans="1:12" x14ac:dyDescent="0.25">
      <c r="A74" s="2"/>
      <c r="L74" s="3"/>
    </row>
    <row r="75" spans="1:12" ht="14.4" thickBot="1" x14ac:dyDescent="0.3">
      <c r="A75" s="2"/>
      <c r="L75" s="3"/>
    </row>
    <row r="76" spans="1:12" ht="15" thickTop="1" thickBot="1" x14ac:dyDescent="0.3">
      <c r="A76" s="87" t="s">
        <v>6</v>
      </c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9"/>
    </row>
    <row r="77" spans="1:12" ht="14.4" thickTop="1" x14ac:dyDescent="0.25"/>
  </sheetData>
  <mergeCells count="22">
    <mergeCell ref="A5:L5"/>
    <mergeCell ref="A76:L76"/>
    <mergeCell ref="B6:C6"/>
    <mergeCell ref="B7:C7"/>
    <mergeCell ref="D7:F7"/>
    <mergeCell ref="H7:I7"/>
    <mergeCell ref="J7:K7"/>
    <mergeCell ref="B8:C8"/>
    <mergeCell ref="D8:F8"/>
    <mergeCell ref="H8:I8"/>
    <mergeCell ref="J8:K8"/>
    <mergeCell ref="H10:L10"/>
    <mergeCell ref="H11:L26"/>
    <mergeCell ref="B11:G13"/>
    <mergeCell ref="B15:G17"/>
    <mergeCell ref="B19:G26"/>
    <mergeCell ref="B4:L4"/>
    <mergeCell ref="A1:L1"/>
    <mergeCell ref="B2:I2"/>
    <mergeCell ref="K2:L2"/>
    <mergeCell ref="B3:I3"/>
    <mergeCell ref="K3:L3"/>
  </mergeCells>
  <pageMargins left="0.25" right="0.25" top="0.75" bottom="0.75" header="0.3" footer="0.3"/>
  <pageSetup paperSize="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37011-7D38-4CAA-814D-BAA489998B47}">
  <dimension ref="A1:L78"/>
  <sheetViews>
    <sheetView zoomScaleNormal="100" workbookViewId="0">
      <selection activeCell="N16" sqref="N16"/>
    </sheetView>
  </sheetViews>
  <sheetFormatPr defaultColWidth="8.88671875" defaultRowHeight="13.8" x14ac:dyDescent="0.25"/>
  <cols>
    <col min="1" max="1" width="3.109375" style="1" bestFit="1" customWidth="1"/>
    <col min="2" max="12" width="12.6640625" style="1" customWidth="1"/>
    <col min="13" max="16384" width="8.88671875" style="1"/>
  </cols>
  <sheetData>
    <row r="1" spans="1:12" ht="15" thickTop="1" thickBot="1" x14ac:dyDescent="0.3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</row>
    <row r="2" spans="1:12" ht="15" thickTop="1" thickBot="1" x14ac:dyDescent="0.3">
      <c r="A2" s="4" t="s">
        <v>1</v>
      </c>
      <c r="B2" s="74" t="s">
        <v>7</v>
      </c>
      <c r="C2" s="74"/>
      <c r="D2" s="74"/>
      <c r="E2" s="74"/>
      <c r="F2" s="74"/>
      <c r="G2" s="74"/>
      <c r="H2" s="74"/>
      <c r="I2" s="74"/>
      <c r="J2" s="4" t="s">
        <v>3</v>
      </c>
      <c r="K2" s="108">
        <f>Charter!K2</f>
        <v>44936</v>
      </c>
      <c r="L2" s="108"/>
    </row>
    <row r="3" spans="1:12" ht="15" thickTop="1" thickBot="1" x14ac:dyDescent="0.3">
      <c r="A3" s="4" t="s">
        <v>2</v>
      </c>
      <c r="B3" s="74" t="s">
        <v>8</v>
      </c>
      <c r="C3" s="74"/>
      <c r="D3" s="74"/>
      <c r="E3" s="74"/>
      <c r="F3" s="74"/>
      <c r="G3" s="74"/>
      <c r="H3" s="74"/>
      <c r="I3" s="74"/>
      <c r="J3" s="4" t="s">
        <v>4</v>
      </c>
      <c r="K3" s="109" t="str">
        <f>Charter!$K$3</f>
        <v>sherif</v>
      </c>
      <c r="L3" s="109"/>
    </row>
    <row r="4" spans="1:12" ht="15" thickTop="1" thickBot="1" x14ac:dyDescent="0.3">
      <c r="A4" s="4" t="s">
        <v>5</v>
      </c>
      <c r="B4" s="62" t="str">
        <f>_xlfn.CONCAT(Charter!$E$10," System Errors")</f>
        <v>IOT System Errors</v>
      </c>
      <c r="C4" s="62"/>
      <c r="D4" s="62"/>
      <c r="E4" s="62"/>
      <c r="F4" s="62"/>
      <c r="G4" s="62"/>
      <c r="H4" s="62"/>
      <c r="I4" s="62"/>
      <c r="J4" s="62"/>
      <c r="K4" s="62"/>
      <c r="L4" s="62"/>
    </row>
    <row r="5" spans="1:12" ht="14.4" thickTop="1" x14ac:dyDescent="0.25">
      <c r="A5" s="78"/>
      <c r="B5" s="79"/>
      <c r="C5" s="79"/>
      <c r="D5" s="79"/>
      <c r="E5" s="79"/>
      <c r="F5" s="79"/>
      <c r="G5" s="79"/>
      <c r="H5" s="79"/>
      <c r="I5" s="79"/>
      <c r="J5" s="79"/>
      <c r="K5" s="79"/>
      <c r="L5" s="80"/>
    </row>
    <row r="6" spans="1:12" x14ac:dyDescent="0.25">
      <c r="A6" s="2"/>
      <c r="B6" s="95" t="s">
        <v>123</v>
      </c>
      <c r="C6" s="95"/>
      <c r="L6" s="3"/>
    </row>
    <row r="7" spans="1:12" x14ac:dyDescent="0.25">
      <c r="A7" s="2"/>
      <c r="L7" s="3"/>
    </row>
    <row r="8" spans="1:12" ht="14.4" thickBot="1" x14ac:dyDescent="0.3">
      <c r="A8" s="2"/>
      <c r="B8" s="8" t="s">
        <v>124</v>
      </c>
      <c r="C8" s="96" t="s">
        <v>125</v>
      </c>
      <c r="D8" s="96"/>
      <c r="E8" s="137" t="s">
        <v>126</v>
      </c>
      <c r="F8" s="137"/>
      <c r="G8" s="137"/>
      <c r="H8" s="137"/>
      <c r="I8" s="137"/>
      <c r="J8" s="137"/>
      <c r="K8" s="137"/>
      <c r="L8" s="3"/>
    </row>
    <row r="9" spans="1:12" ht="15" customHeight="1" thickTop="1" x14ac:dyDescent="0.25">
      <c r="A9" s="2"/>
      <c r="B9" s="134">
        <v>1</v>
      </c>
      <c r="C9" s="131"/>
      <c r="D9" s="131"/>
      <c r="E9" s="122"/>
      <c r="F9" s="123"/>
      <c r="G9" s="123"/>
      <c r="H9" s="123"/>
      <c r="I9" s="123"/>
      <c r="J9" s="123"/>
      <c r="K9" s="124"/>
      <c r="L9" s="3"/>
    </row>
    <row r="10" spans="1:12" ht="14.4" customHeight="1" x14ac:dyDescent="0.25">
      <c r="A10" s="2"/>
      <c r="B10" s="135"/>
      <c r="C10" s="132"/>
      <c r="D10" s="132"/>
      <c r="E10" s="125"/>
      <c r="F10" s="126"/>
      <c r="G10" s="126"/>
      <c r="H10" s="126"/>
      <c r="I10" s="126"/>
      <c r="J10" s="126"/>
      <c r="K10" s="127"/>
      <c r="L10" s="3"/>
    </row>
    <row r="11" spans="1:12" ht="14.4" customHeight="1" x14ac:dyDescent="0.25">
      <c r="A11" s="2"/>
      <c r="B11" s="135"/>
      <c r="C11" s="132"/>
      <c r="D11" s="132"/>
      <c r="E11" s="125"/>
      <c r="F11" s="126"/>
      <c r="G11" s="126"/>
      <c r="H11" s="126"/>
      <c r="I11" s="126"/>
      <c r="J11" s="126"/>
      <c r="K11" s="127"/>
      <c r="L11" s="3"/>
    </row>
    <row r="12" spans="1:12" ht="15" customHeight="1" thickBot="1" x14ac:dyDescent="0.3">
      <c r="A12" s="2"/>
      <c r="B12" s="136"/>
      <c r="C12" s="133"/>
      <c r="D12" s="133"/>
      <c r="E12" s="128"/>
      <c r="F12" s="129"/>
      <c r="G12" s="129"/>
      <c r="H12" s="129"/>
      <c r="I12" s="129"/>
      <c r="J12" s="129"/>
      <c r="K12" s="130"/>
      <c r="L12" s="3"/>
    </row>
    <row r="13" spans="1:12" ht="15" customHeight="1" thickTop="1" x14ac:dyDescent="0.25">
      <c r="A13" s="2"/>
      <c r="B13" s="134">
        <v>2</v>
      </c>
      <c r="C13" s="131"/>
      <c r="D13" s="131"/>
      <c r="E13" s="122"/>
      <c r="F13" s="123"/>
      <c r="G13" s="123"/>
      <c r="H13" s="123"/>
      <c r="I13" s="123"/>
      <c r="J13" s="123"/>
      <c r="K13" s="124"/>
      <c r="L13" s="3"/>
    </row>
    <row r="14" spans="1:12" ht="14.4" customHeight="1" x14ac:dyDescent="0.25">
      <c r="A14" s="2"/>
      <c r="B14" s="135"/>
      <c r="C14" s="132"/>
      <c r="D14" s="132"/>
      <c r="E14" s="125"/>
      <c r="F14" s="126"/>
      <c r="G14" s="126"/>
      <c r="H14" s="126"/>
      <c r="I14" s="126"/>
      <c r="J14" s="126"/>
      <c r="K14" s="127"/>
      <c r="L14" s="3"/>
    </row>
    <row r="15" spans="1:12" ht="14.4" customHeight="1" x14ac:dyDescent="0.25">
      <c r="A15" s="2"/>
      <c r="B15" s="135"/>
      <c r="C15" s="132"/>
      <c r="D15" s="132"/>
      <c r="E15" s="125"/>
      <c r="F15" s="126"/>
      <c r="G15" s="126"/>
      <c r="H15" s="126"/>
      <c r="I15" s="126"/>
      <c r="J15" s="126"/>
      <c r="K15" s="127"/>
      <c r="L15" s="3"/>
    </row>
    <row r="16" spans="1:12" ht="15" customHeight="1" thickBot="1" x14ac:dyDescent="0.3">
      <c r="A16" s="2"/>
      <c r="B16" s="136"/>
      <c r="C16" s="133"/>
      <c r="D16" s="133"/>
      <c r="E16" s="128"/>
      <c r="F16" s="129"/>
      <c r="G16" s="129"/>
      <c r="H16" s="129"/>
      <c r="I16" s="129"/>
      <c r="J16" s="129"/>
      <c r="K16" s="130"/>
      <c r="L16" s="3"/>
    </row>
    <row r="17" spans="1:12" ht="15" customHeight="1" thickTop="1" x14ac:dyDescent="0.25">
      <c r="A17" s="2"/>
      <c r="B17" s="134">
        <v>3</v>
      </c>
      <c r="C17" s="131"/>
      <c r="D17" s="131"/>
      <c r="E17" s="122"/>
      <c r="F17" s="123"/>
      <c r="G17" s="123"/>
      <c r="H17" s="123"/>
      <c r="I17" s="123"/>
      <c r="J17" s="123"/>
      <c r="K17" s="124"/>
      <c r="L17" s="3"/>
    </row>
    <row r="18" spans="1:12" ht="14.4" customHeight="1" x14ac:dyDescent="0.25">
      <c r="A18" s="2"/>
      <c r="B18" s="135"/>
      <c r="C18" s="132"/>
      <c r="D18" s="132"/>
      <c r="E18" s="125"/>
      <c r="F18" s="126"/>
      <c r="G18" s="126"/>
      <c r="H18" s="126"/>
      <c r="I18" s="126"/>
      <c r="J18" s="126"/>
      <c r="K18" s="127"/>
      <c r="L18" s="3"/>
    </row>
    <row r="19" spans="1:12" ht="14.4" customHeight="1" x14ac:dyDescent="0.25">
      <c r="A19" s="2"/>
      <c r="B19" s="135"/>
      <c r="C19" s="132"/>
      <c r="D19" s="132"/>
      <c r="E19" s="125"/>
      <c r="F19" s="126"/>
      <c r="G19" s="126"/>
      <c r="H19" s="126"/>
      <c r="I19" s="126"/>
      <c r="J19" s="126"/>
      <c r="K19" s="127"/>
      <c r="L19" s="3"/>
    </row>
    <row r="20" spans="1:12" ht="15" customHeight="1" thickBot="1" x14ac:dyDescent="0.3">
      <c r="A20" s="2"/>
      <c r="B20" s="136"/>
      <c r="C20" s="133"/>
      <c r="D20" s="133"/>
      <c r="E20" s="128"/>
      <c r="F20" s="129"/>
      <c r="G20" s="129"/>
      <c r="H20" s="129"/>
      <c r="I20" s="129"/>
      <c r="J20" s="129"/>
      <c r="K20" s="130"/>
      <c r="L20" s="3"/>
    </row>
    <row r="21" spans="1:12" ht="15" customHeight="1" thickTop="1" x14ac:dyDescent="0.25">
      <c r="A21" s="2"/>
      <c r="B21" s="134">
        <v>4</v>
      </c>
      <c r="C21" s="131"/>
      <c r="D21" s="131"/>
      <c r="E21" s="122"/>
      <c r="F21" s="123"/>
      <c r="G21" s="123"/>
      <c r="H21" s="123"/>
      <c r="I21" s="123"/>
      <c r="J21" s="123"/>
      <c r="K21" s="124"/>
      <c r="L21" s="3"/>
    </row>
    <row r="22" spans="1:12" ht="14.4" customHeight="1" x14ac:dyDescent="0.25">
      <c r="A22" s="2"/>
      <c r="B22" s="135"/>
      <c r="C22" s="132"/>
      <c r="D22" s="132"/>
      <c r="E22" s="125"/>
      <c r="F22" s="126"/>
      <c r="G22" s="126"/>
      <c r="H22" s="126"/>
      <c r="I22" s="126"/>
      <c r="J22" s="126"/>
      <c r="K22" s="127"/>
      <c r="L22" s="3"/>
    </row>
    <row r="23" spans="1:12" ht="14.4" customHeight="1" x14ac:dyDescent="0.25">
      <c r="A23" s="2"/>
      <c r="B23" s="135"/>
      <c r="C23" s="132"/>
      <c r="D23" s="132"/>
      <c r="E23" s="125"/>
      <c r="F23" s="126"/>
      <c r="G23" s="126"/>
      <c r="H23" s="126"/>
      <c r="I23" s="126"/>
      <c r="J23" s="126"/>
      <c r="K23" s="127"/>
      <c r="L23" s="3"/>
    </row>
    <row r="24" spans="1:12" ht="15" customHeight="1" thickBot="1" x14ac:dyDescent="0.3">
      <c r="A24" s="2"/>
      <c r="B24" s="136"/>
      <c r="C24" s="133"/>
      <c r="D24" s="133"/>
      <c r="E24" s="128"/>
      <c r="F24" s="129"/>
      <c r="G24" s="129"/>
      <c r="H24" s="129"/>
      <c r="I24" s="129"/>
      <c r="J24" s="129"/>
      <c r="K24" s="130"/>
      <c r="L24" s="3"/>
    </row>
    <row r="25" spans="1:12" ht="15" customHeight="1" thickTop="1" x14ac:dyDescent="0.25">
      <c r="A25" s="2"/>
      <c r="B25" s="134">
        <v>5</v>
      </c>
      <c r="C25" s="131"/>
      <c r="D25" s="131"/>
      <c r="E25" s="122"/>
      <c r="F25" s="123"/>
      <c r="G25" s="123"/>
      <c r="H25" s="123"/>
      <c r="I25" s="123"/>
      <c r="J25" s="123"/>
      <c r="K25" s="124"/>
      <c r="L25" s="3"/>
    </row>
    <row r="26" spans="1:12" ht="14.4" customHeight="1" x14ac:dyDescent="0.25">
      <c r="A26" s="2"/>
      <c r="B26" s="135"/>
      <c r="C26" s="132"/>
      <c r="D26" s="132"/>
      <c r="E26" s="125"/>
      <c r="F26" s="126"/>
      <c r="G26" s="126"/>
      <c r="H26" s="126"/>
      <c r="I26" s="126"/>
      <c r="J26" s="126"/>
      <c r="K26" s="127"/>
      <c r="L26" s="3"/>
    </row>
    <row r="27" spans="1:12" ht="14.4" customHeight="1" x14ac:dyDescent="0.25">
      <c r="A27" s="2"/>
      <c r="B27" s="135"/>
      <c r="C27" s="132"/>
      <c r="D27" s="132"/>
      <c r="E27" s="125"/>
      <c r="F27" s="126"/>
      <c r="G27" s="126"/>
      <c r="H27" s="126"/>
      <c r="I27" s="126"/>
      <c r="J27" s="126"/>
      <c r="K27" s="127"/>
      <c r="L27" s="3"/>
    </row>
    <row r="28" spans="1:12" ht="15" customHeight="1" thickBot="1" x14ac:dyDescent="0.3">
      <c r="A28" s="2"/>
      <c r="B28" s="136"/>
      <c r="C28" s="133"/>
      <c r="D28" s="133"/>
      <c r="E28" s="128"/>
      <c r="F28" s="129"/>
      <c r="G28" s="129"/>
      <c r="H28" s="129"/>
      <c r="I28" s="129"/>
      <c r="J28" s="129"/>
      <c r="K28" s="130"/>
      <c r="L28" s="3"/>
    </row>
    <row r="29" spans="1:12" ht="15" customHeight="1" thickTop="1" x14ac:dyDescent="0.25">
      <c r="A29" s="2"/>
      <c r="B29" s="134">
        <v>6</v>
      </c>
      <c r="C29" s="131"/>
      <c r="D29" s="131"/>
      <c r="E29" s="122"/>
      <c r="F29" s="123"/>
      <c r="G29" s="123"/>
      <c r="H29" s="123"/>
      <c r="I29" s="123"/>
      <c r="J29" s="123"/>
      <c r="K29" s="124"/>
      <c r="L29" s="3"/>
    </row>
    <row r="30" spans="1:12" ht="14.4" customHeight="1" x14ac:dyDescent="0.25">
      <c r="A30" s="2"/>
      <c r="B30" s="135"/>
      <c r="C30" s="132"/>
      <c r="D30" s="132"/>
      <c r="E30" s="125"/>
      <c r="F30" s="126"/>
      <c r="G30" s="126"/>
      <c r="H30" s="126"/>
      <c r="I30" s="126"/>
      <c r="J30" s="126"/>
      <c r="K30" s="127"/>
      <c r="L30" s="3"/>
    </row>
    <row r="31" spans="1:12" ht="14.4" customHeight="1" x14ac:dyDescent="0.25">
      <c r="A31" s="2"/>
      <c r="B31" s="135"/>
      <c r="C31" s="132"/>
      <c r="D31" s="132"/>
      <c r="E31" s="125"/>
      <c r="F31" s="126"/>
      <c r="G31" s="126"/>
      <c r="H31" s="126"/>
      <c r="I31" s="126"/>
      <c r="J31" s="126"/>
      <c r="K31" s="127"/>
      <c r="L31" s="3"/>
    </row>
    <row r="32" spans="1:12" ht="15" customHeight="1" thickBot="1" x14ac:dyDescent="0.3">
      <c r="A32" s="2"/>
      <c r="B32" s="136"/>
      <c r="C32" s="133"/>
      <c r="D32" s="133"/>
      <c r="E32" s="128"/>
      <c r="F32" s="129"/>
      <c r="G32" s="129"/>
      <c r="H32" s="129"/>
      <c r="I32" s="129"/>
      <c r="J32" s="129"/>
      <c r="K32" s="130"/>
      <c r="L32" s="3"/>
    </row>
    <row r="33" spans="1:12" ht="15" customHeight="1" thickTop="1" x14ac:dyDescent="0.25">
      <c r="A33" s="2"/>
      <c r="B33" s="134">
        <v>7</v>
      </c>
      <c r="C33" s="131"/>
      <c r="D33" s="131"/>
      <c r="E33" s="122"/>
      <c r="F33" s="123"/>
      <c r="G33" s="123"/>
      <c r="H33" s="123"/>
      <c r="I33" s="123"/>
      <c r="J33" s="123"/>
      <c r="K33" s="124"/>
      <c r="L33" s="3"/>
    </row>
    <row r="34" spans="1:12" ht="14.4" customHeight="1" x14ac:dyDescent="0.25">
      <c r="A34" s="2"/>
      <c r="B34" s="135"/>
      <c r="C34" s="132"/>
      <c r="D34" s="132"/>
      <c r="E34" s="125"/>
      <c r="F34" s="126"/>
      <c r="G34" s="126"/>
      <c r="H34" s="126"/>
      <c r="I34" s="126"/>
      <c r="J34" s="126"/>
      <c r="K34" s="127"/>
      <c r="L34" s="3"/>
    </row>
    <row r="35" spans="1:12" ht="14.4" customHeight="1" x14ac:dyDescent="0.25">
      <c r="A35" s="2"/>
      <c r="B35" s="135"/>
      <c r="C35" s="132"/>
      <c r="D35" s="132"/>
      <c r="E35" s="125"/>
      <c r="F35" s="126"/>
      <c r="G35" s="126"/>
      <c r="H35" s="126"/>
      <c r="I35" s="126"/>
      <c r="J35" s="126"/>
      <c r="K35" s="127"/>
      <c r="L35" s="3"/>
    </row>
    <row r="36" spans="1:12" ht="15" customHeight="1" thickBot="1" x14ac:dyDescent="0.3">
      <c r="A36" s="2"/>
      <c r="B36" s="136"/>
      <c r="C36" s="133"/>
      <c r="D36" s="133"/>
      <c r="E36" s="128"/>
      <c r="F36" s="129"/>
      <c r="G36" s="129"/>
      <c r="H36" s="129"/>
      <c r="I36" s="129"/>
      <c r="J36" s="129"/>
      <c r="K36" s="130"/>
      <c r="L36" s="3"/>
    </row>
    <row r="37" spans="1:12" ht="15" customHeight="1" thickTop="1" x14ac:dyDescent="0.25">
      <c r="A37" s="2"/>
      <c r="B37" s="134">
        <v>8</v>
      </c>
      <c r="C37" s="131"/>
      <c r="D37" s="131"/>
      <c r="E37" s="122"/>
      <c r="F37" s="123"/>
      <c r="G37" s="123"/>
      <c r="H37" s="123"/>
      <c r="I37" s="123"/>
      <c r="J37" s="123"/>
      <c r="K37" s="124"/>
      <c r="L37" s="3"/>
    </row>
    <row r="38" spans="1:12" ht="14.4" customHeight="1" x14ac:dyDescent="0.25">
      <c r="A38" s="2"/>
      <c r="B38" s="135"/>
      <c r="C38" s="132"/>
      <c r="D38" s="132"/>
      <c r="E38" s="125"/>
      <c r="F38" s="126"/>
      <c r="G38" s="126"/>
      <c r="H38" s="126"/>
      <c r="I38" s="126"/>
      <c r="J38" s="126"/>
      <c r="K38" s="127"/>
      <c r="L38" s="3"/>
    </row>
    <row r="39" spans="1:12" ht="14.4" customHeight="1" x14ac:dyDescent="0.25">
      <c r="A39" s="2"/>
      <c r="B39" s="135"/>
      <c r="C39" s="132"/>
      <c r="D39" s="132"/>
      <c r="E39" s="125"/>
      <c r="F39" s="126"/>
      <c r="G39" s="126"/>
      <c r="H39" s="126"/>
      <c r="I39" s="126"/>
      <c r="J39" s="126"/>
      <c r="K39" s="127"/>
      <c r="L39" s="3"/>
    </row>
    <row r="40" spans="1:12" ht="15" customHeight="1" thickBot="1" x14ac:dyDescent="0.3">
      <c r="A40" s="2"/>
      <c r="B40" s="136"/>
      <c r="C40" s="133"/>
      <c r="D40" s="133"/>
      <c r="E40" s="128"/>
      <c r="F40" s="129"/>
      <c r="G40" s="129"/>
      <c r="H40" s="129"/>
      <c r="I40" s="129"/>
      <c r="J40" s="129"/>
      <c r="K40" s="130"/>
      <c r="L40" s="3"/>
    </row>
    <row r="41" spans="1:12" ht="15" customHeight="1" thickTop="1" x14ac:dyDescent="0.25">
      <c r="A41" s="2"/>
      <c r="B41" s="134">
        <v>9</v>
      </c>
      <c r="C41" s="131"/>
      <c r="D41" s="131"/>
      <c r="E41" s="122"/>
      <c r="F41" s="123"/>
      <c r="G41" s="123"/>
      <c r="H41" s="123"/>
      <c r="I41" s="123"/>
      <c r="J41" s="123"/>
      <c r="K41" s="124"/>
      <c r="L41" s="3"/>
    </row>
    <row r="42" spans="1:12" ht="14.4" customHeight="1" x14ac:dyDescent="0.25">
      <c r="A42" s="2"/>
      <c r="B42" s="135"/>
      <c r="C42" s="132"/>
      <c r="D42" s="132"/>
      <c r="E42" s="125"/>
      <c r="F42" s="126"/>
      <c r="G42" s="126"/>
      <c r="H42" s="126"/>
      <c r="I42" s="126"/>
      <c r="J42" s="126"/>
      <c r="K42" s="127"/>
      <c r="L42" s="3"/>
    </row>
    <row r="43" spans="1:12" ht="14.4" customHeight="1" x14ac:dyDescent="0.25">
      <c r="A43" s="2"/>
      <c r="B43" s="135"/>
      <c r="C43" s="132"/>
      <c r="D43" s="132"/>
      <c r="E43" s="125"/>
      <c r="F43" s="126"/>
      <c r="G43" s="126"/>
      <c r="H43" s="126"/>
      <c r="I43" s="126"/>
      <c r="J43" s="126"/>
      <c r="K43" s="127"/>
      <c r="L43" s="3"/>
    </row>
    <row r="44" spans="1:12" ht="15" customHeight="1" thickBot="1" x14ac:dyDescent="0.3">
      <c r="A44" s="2"/>
      <c r="B44" s="136"/>
      <c r="C44" s="133"/>
      <c r="D44" s="133"/>
      <c r="E44" s="128"/>
      <c r="F44" s="129"/>
      <c r="G44" s="129"/>
      <c r="H44" s="129"/>
      <c r="I44" s="129"/>
      <c r="J44" s="129"/>
      <c r="K44" s="130"/>
      <c r="L44" s="3"/>
    </row>
    <row r="45" spans="1:12" ht="15" customHeight="1" thickTop="1" x14ac:dyDescent="0.25">
      <c r="A45" s="2"/>
      <c r="B45" s="134">
        <v>10</v>
      </c>
      <c r="C45" s="131"/>
      <c r="D45" s="131"/>
      <c r="E45" s="122"/>
      <c r="F45" s="123"/>
      <c r="G45" s="123"/>
      <c r="H45" s="123"/>
      <c r="I45" s="123"/>
      <c r="J45" s="123"/>
      <c r="K45" s="124"/>
      <c r="L45" s="3"/>
    </row>
    <row r="46" spans="1:12" ht="14.4" customHeight="1" x14ac:dyDescent="0.25">
      <c r="A46" s="2"/>
      <c r="B46" s="135"/>
      <c r="C46" s="132"/>
      <c r="D46" s="132"/>
      <c r="E46" s="125"/>
      <c r="F46" s="126"/>
      <c r="G46" s="126"/>
      <c r="H46" s="126"/>
      <c r="I46" s="126"/>
      <c r="J46" s="126"/>
      <c r="K46" s="127"/>
      <c r="L46" s="3"/>
    </row>
    <row r="47" spans="1:12" ht="14.4" customHeight="1" x14ac:dyDescent="0.25">
      <c r="A47" s="2"/>
      <c r="B47" s="135"/>
      <c r="C47" s="132"/>
      <c r="D47" s="132"/>
      <c r="E47" s="125"/>
      <c r="F47" s="126"/>
      <c r="G47" s="126"/>
      <c r="H47" s="126"/>
      <c r="I47" s="126"/>
      <c r="J47" s="126"/>
      <c r="K47" s="127"/>
      <c r="L47" s="3"/>
    </row>
    <row r="48" spans="1:12" ht="15" customHeight="1" thickBot="1" x14ac:dyDescent="0.3">
      <c r="A48" s="2"/>
      <c r="B48" s="136"/>
      <c r="C48" s="133"/>
      <c r="D48" s="133"/>
      <c r="E48" s="128"/>
      <c r="F48" s="129"/>
      <c r="G48" s="129"/>
      <c r="H48" s="129"/>
      <c r="I48" s="129"/>
      <c r="J48" s="129"/>
      <c r="K48" s="130"/>
      <c r="L48" s="3"/>
    </row>
    <row r="49" spans="1:12" ht="14.4" thickTop="1" x14ac:dyDescent="0.25">
      <c r="A49" s="2"/>
      <c r="L49" s="3"/>
    </row>
    <row r="50" spans="1:12" x14ac:dyDescent="0.25">
      <c r="A50" s="2"/>
      <c r="L50" s="3"/>
    </row>
    <row r="51" spans="1:12" x14ac:dyDescent="0.25">
      <c r="A51" s="2"/>
      <c r="L51" s="3"/>
    </row>
    <row r="52" spans="1:12" x14ac:dyDescent="0.25">
      <c r="A52" s="2"/>
      <c r="L52" s="3"/>
    </row>
    <row r="53" spans="1:12" x14ac:dyDescent="0.25">
      <c r="A53" s="2"/>
      <c r="L53" s="3"/>
    </row>
    <row r="54" spans="1:12" x14ac:dyDescent="0.25">
      <c r="A54" s="2"/>
      <c r="L54" s="3"/>
    </row>
    <row r="55" spans="1:12" x14ac:dyDescent="0.25">
      <c r="A55" s="2"/>
      <c r="L55" s="3"/>
    </row>
    <row r="56" spans="1:12" x14ac:dyDescent="0.25">
      <c r="A56" s="2"/>
      <c r="L56" s="3"/>
    </row>
    <row r="57" spans="1:12" x14ac:dyDescent="0.25">
      <c r="A57" s="2"/>
      <c r="L57" s="3"/>
    </row>
    <row r="58" spans="1:12" x14ac:dyDescent="0.25">
      <c r="A58" s="2"/>
      <c r="L58" s="3"/>
    </row>
    <row r="59" spans="1:12" x14ac:dyDescent="0.25">
      <c r="A59" s="2"/>
      <c r="L59" s="3"/>
    </row>
    <row r="60" spans="1:12" x14ac:dyDescent="0.25">
      <c r="A60" s="2"/>
      <c r="L60" s="3"/>
    </row>
    <row r="61" spans="1:12" x14ac:dyDescent="0.25">
      <c r="A61" s="2"/>
      <c r="L61" s="3"/>
    </row>
    <row r="62" spans="1:12" x14ac:dyDescent="0.25">
      <c r="A62" s="2"/>
      <c r="L62" s="3"/>
    </row>
    <row r="63" spans="1:12" x14ac:dyDescent="0.25">
      <c r="A63" s="2"/>
      <c r="L63" s="3"/>
    </row>
    <row r="64" spans="1:12" x14ac:dyDescent="0.25">
      <c r="A64" s="2"/>
      <c r="L64" s="3"/>
    </row>
    <row r="65" spans="1:12" x14ac:dyDescent="0.25">
      <c r="A65" s="2"/>
      <c r="L65" s="3"/>
    </row>
    <row r="66" spans="1:12" x14ac:dyDescent="0.25">
      <c r="A66" s="2"/>
      <c r="L66" s="3"/>
    </row>
    <row r="67" spans="1:12" x14ac:dyDescent="0.25">
      <c r="A67" s="2"/>
      <c r="L67" s="3"/>
    </row>
    <row r="68" spans="1:12" x14ac:dyDescent="0.25">
      <c r="A68" s="2"/>
      <c r="L68" s="3"/>
    </row>
    <row r="69" spans="1:12" x14ac:dyDescent="0.25">
      <c r="A69" s="2"/>
      <c r="L69" s="3"/>
    </row>
    <row r="70" spans="1:12" x14ac:dyDescent="0.25">
      <c r="A70" s="2"/>
      <c r="L70" s="3"/>
    </row>
    <row r="71" spans="1:12" x14ac:dyDescent="0.25">
      <c r="A71" s="2"/>
      <c r="L71" s="3"/>
    </row>
    <row r="72" spans="1:12" x14ac:dyDescent="0.25">
      <c r="A72" s="2"/>
      <c r="L72" s="3"/>
    </row>
    <row r="73" spans="1:12" x14ac:dyDescent="0.25">
      <c r="A73" s="2"/>
      <c r="L73" s="3"/>
    </row>
    <row r="74" spans="1:12" x14ac:dyDescent="0.25">
      <c r="A74" s="2"/>
      <c r="L74" s="3"/>
    </row>
    <row r="75" spans="1:12" x14ac:dyDescent="0.25">
      <c r="A75" s="2"/>
      <c r="L75" s="3"/>
    </row>
    <row r="76" spans="1:12" ht="14.4" thickBot="1" x14ac:dyDescent="0.3">
      <c r="A76" s="2"/>
      <c r="L76" s="3"/>
    </row>
    <row r="77" spans="1:12" ht="15" thickTop="1" thickBot="1" x14ac:dyDescent="0.3">
      <c r="A77" s="87" t="s">
        <v>6</v>
      </c>
      <c r="B77" s="88"/>
      <c r="C77" s="88"/>
      <c r="D77" s="88"/>
      <c r="E77" s="88"/>
      <c r="F77" s="88"/>
      <c r="G77" s="88"/>
      <c r="H77" s="88"/>
      <c r="I77" s="88"/>
      <c r="J77" s="88"/>
      <c r="K77" s="88"/>
      <c r="L77" s="89"/>
    </row>
    <row r="78" spans="1:12" ht="14.4" thickTop="1" x14ac:dyDescent="0.25"/>
  </sheetData>
  <mergeCells count="41">
    <mergeCell ref="E29:K32"/>
    <mergeCell ref="E33:K36"/>
    <mergeCell ref="E37:K40"/>
    <mergeCell ref="E41:K44"/>
    <mergeCell ref="B4:L4"/>
    <mergeCell ref="E9:K12"/>
    <mergeCell ref="E13:K16"/>
    <mergeCell ref="E17:K20"/>
    <mergeCell ref="E21:K24"/>
    <mergeCell ref="E45:K48"/>
    <mergeCell ref="E8:K8"/>
    <mergeCell ref="A1:L1"/>
    <mergeCell ref="B2:I2"/>
    <mergeCell ref="K2:L2"/>
    <mergeCell ref="B3:I3"/>
    <mergeCell ref="K3:L3"/>
    <mergeCell ref="B13:B16"/>
    <mergeCell ref="C13:D16"/>
    <mergeCell ref="A5:L5"/>
    <mergeCell ref="C37:D40"/>
    <mergeCell ref="B41:B44"/>
    <mergeCell ref="C41:D44"/>
    <mergeCell ref="B45:B48"/>
    <mergeCell ref="C45:D48"/>
    <mergeCell ref="E25:K28"/>
    <mergeCell ref="A77:L77"/>
    <mergeCell ref="B6:C6"/>
    <mergeCell ref="C8:D8"/>
    <mergeCell ref="C9:D12"/>
    <mergeCell ref="B9:B12"/>
    <mergeCell ref="B17:B20"/>
    <mergeCell ref="C17:D20"/>
    <mergeCell ref="B21:B24"/>
    <mergeCell ref="C21:D24"/>
    <mergeCell ref="B25:B28"/>
    <mergeCell ref="C25:D28"/>
    <mergeCell ref="B29:B32"/>
    <mergeCell ref="C29:D32"/>
    <mergeCell ref="B33:B36"/>
    <mergeCell ref="C33:D36"/>
    <mergeCell ref="B37:B40"/>
  </mergeCells>
  <pageMargins left="0.25" right="0.25" top="0.75" bottom="0.75" header="0.3" footer="0.3"/>
  <pageSetup paperSize="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938AF-CA59-4ABC-8416-795E665BAF6E}">
  <dimension ref="A1:L78"/>
  <sheetViews>
    <sheetView zoomScaleNormal="100" workbookViewId="0">
      <selection activeCell="K2" sqref="K2:L2"/>
    </sheetView>
  </sheetViews>
  <sheetFormatPr defaultColWidth="8.88671875" defaultRowHeight="13.8" x14ac:dyDescent="0.25"/>
  <cols>
    <col min="1" max="1" width="3.109375" style="1" bestFit="1" customWidth="1"/>
    <col min="2" max="12" width="12.6640625" style="1" customWidth="1"/>
    <col min="13" max="16384" width="8.88671875" style="1"/>
  </cols>
  <sheetData>
    <row r="1" spans="1:12" ht="15" thickTop="1" thickBot="1" x14ac:dyDescent="0.3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</row>
    <row r="2" spans="1:12" ht="15" thickTop="1" thickBot="1" x14ac:dyDescent="0.3">
      <c r="A2" s="4" t="s">
        <v>1</v>
      </c>
      <c r="B2" s="74" t="s">
        <v>7</v>
      </c>
      <c r="C2" s="74"/>
      <c r="D2" s="74"/>
      <c r="E2" s="74"/>
      <c r="F2" s="74"/>
      <c r="G2" s="74"/>
      <c r="H2" s="74"/>
      <c r="I2" s="74"/>
      <c r="J2" s="4" t="s">
        <v>3</v>
      </c>
      <c r="K2" s="108">
        <f>Charter!K2</f>
        <v>44936</v>
      </c>
      <c r="L2" s="108"/>
    </row>
    <row r="3" spans="1:12" ht="15" thickTop="1" thickBot="1" x14ac:dyDescent="0.3">
      <c r="A3" s="4" t="s">
        <v>2</v>
      </c>
      <c r="B3" s="74" t="s">
        <v>8</v>
      </c>
      <c r="C3" s="74"/>
      <c r="D3" s="74"/>
      <c r="E3" s="74"/>
      <c r="F3" s="74"/>
      <c r="G3" s="74"/>
      <c r="H3" s="74"/>
      <c r="I3" s="74"/>
      <c r="J3" s="4" t="s">
        <v>4</v>
      </c>
      <c r="K3" s="109" t="str">
        <f>Charter!$K$3</f>
        <v>sherif</v>
      </c>
      <c r="L3" s="109"/>
    </row>
    <row r="4" spans="1:12" ht="15" thickTop="1" thickBot="1" x14ac:dyDescent="0.3">
      <c r="A4" s="4" t="s">
        <v>5</v>
      </c>
      <c r="B4" s="62" t="str">
        <f>_xlfn.CONCAT(Charter!$E$10," Simulator Design")</f>
        <v>IOT Simulator Design</v>
      </c>
      <c r="C4" s="62"/>
      <c r="D4" s="62"/>
      <c r="E4" s="62"/>
      <c r="F4" s="62"/>
      <c r="G4" s="62"/>
      <c r="H4" s="62"/>
      <c r="I4" s="62"/>
      <c r="J4" s="62"/>
      <c r="K4" s="62"/>
      <c r="L4" s="62"/>
    </row>
    <row r="5" spans="1:12" ht="14.4" thickTop="1" x14ac:dyDescent="0.25">
      <c r="A5" s="78"/>
      <c r="B5" s="79"/>
      <c r="C5" s="79"/>
      <c r="D5" s="79"/>
      <c r="E5" s="79"/>
      <c r="F5" s="79"/>
      <c r="G5" s="79"/>
      <c r="H5" s="79"/>
      <c r="I5" s="79"/>
      <c r="J5" s="79"/>
      <c r="K5" s="79"/>
      <c r="L5" s="80"/>
    </row>
    <row r="6" spans="1:12" x14ac:dyDescent="0.25">
      <c r="A6" s="2"/>
      <c r="B6" s="138" t="s">
        <v>178</v>
      </c>
      <c r="C6" s="138"/>
      <c r="L6" s="3"/>
    </row>
    <row r="7" spans="1:12" x14ac:dyDescent="0.25">
      <c r="A7" s="2"/>
      <c r="L7" s="3"/>
    </row>
    <row r="8" spans="1:12" x14ac:dyDescent="0.25">
      <c r="A8" s="2"/>
      <c r="L8" s="3"/>
    </row>
    <row r="9" spans="1:12" x14ac:dyDescent="0.25">
      <c r="A9" s="2"/>
      <c r="L9" s="3"/>
    </row>
    <row r="10" spans="1:12" x14ac:dyDescent="0.25">
      <c r="A10" s="2"/>
      <c r="L10" s="3"/>
    </row>
    <row r="11" spans="1:12" x14ac:dyDescent="0.25">
      <c r="A11" s="2"/>
      <c r="L11" s="3"/>
    </row>
    <row r="12" spans="1:12" x14ac:dyDescent="0.25">
      <c r="A12" s="2"/>
      <c r="L12" s="3"/>
    </row>
    <row r="13" spans="1:12" x14ac:dyDescent="0.25">
      <c r="A13" s="2"/>
      <c r="L13" s="3"/>
    </row>
    <row r="14" spans="1:12" x14ac:dyDescent="0.25">
      <c r="A14" s="2"/>
      <c r="L14" s="3"/>
    </row>
    <row r="15" spans="1:12" x14ac:dyDescent="0.25">
      <c r="A15" s="2"/>
      <c r="L15" s="3"/>
    </row>
    <row r="16" spans="1:12" x14ac:dyDescent="0.25">
      <c r="A16" s="2"/>
      <c r="L16" s="3"/>
    </row>
    <row r="17" spans="1:12" x14ac:dyDescent="0.25">
      <c r="A17" s="2"/>
      <c r="L17" s="3"/>
    </row>
    <row r="18" spans="1:12" x14ac:dyDescent="0.25">
      <c r="A18" s="2"/>
      <c r="L18" s="3"/>
    </row>
    <row r="19" spans="1:12" x14ac:dyDescent="0.25">
      <c r="A19" s="2"/>
      <c r="L19" s="3"/>
    </row>
    <row r="20" spans="1:12" x14ac:dyDescent="0.25">
      <c r="A20" s="2"/>
      <c r="L20" s="3"/>
    </row>
    <row r="21" spans="1:12" x14ac:dyDescent="0.25">
      <c r="A21" s="2"/>
      <c r="L21" s="3"/>
    </row>
    <row r="22" spans="1:12" x14ac:dyDescent="0.25">
      <c r="A22" s="2"/>
      <c r="L22" s="3"/>
    </row>
    <row r="23" spans="1:12" x14ac:dyDescent="0.25">
      <c r="A23" s="2"/>
      <c r="L23" s="3"/>
    </row>
    <row r="24" spans="1:12" x14ac:dyDescent="0.25">
      <c r="A24" s="2"/>
      <c r="L24" s="3"/>
    </row>
    <row r="25" spans="1:12" x14ac:dyDescent="0.25">
      <c r="A25" s="2"/>
      <c r="L25" s="3"/>
    </row>
    <row r="26" spans="1:12" x14ac:dyDescent="0.25">
      <c r="A26" s="2"/>
      <c r="L26" s="3"/>
    </row>
    <row r="27" spans="1:12" x14ac:dyDescent="0.25">
      <c r="A27" s="2"/>
      <c r="L27" s="3"/>
    </row>
    <row r="28" spans="1:12" x14ac:dyDescent="0.25">
      <c r="A28" s="2"/>
      <c r="L28" s="3"/>
    </row>
    <row r="29" spans="1:12" x14ac:dyDescent="0.25">
      <c r="A29" s="2"/>
      <c r="L29" s="3"/>
    </row>
    <row r="30" spans="1:12" x14ac:dyDescent="0.25">
      <c r="A30" s="2"/>
      <c r="L30" s="3"/>
    </row>
    <row r="31" spans="1:12" x14ac:dyDescent="0.25">
      <c r="A31" s="2"/>
      <c r="L31" s="3"/>
    </row>
    <row r="32" spans="1:12" x14ac:dyDescent="0.25">
      <c r="A32" s="2"/>
      <c r="L32" s="3"/>
    </row>
    <row r="33" spans="1:12" x14ac:dyDescent="0.25">
      <c r="A33" s="2"/>
      <c r="L33" s="3"/>
    </row>
    <row r="34" spans="1:12" x14ac:dyDescent="0.25">
      <c r="A34" s="2"/>
      <c r="L34" s="3"/>
    </row>
    <row r="35" spans="1:12" x14ac:dyDescent="0.25">
      <c r="A35" s="2"/>
      <c r="L35" s="3"/>
    </row>
    <row r="36" spans="1:12" x14ac:dyDescent="0.25">
      <c r="A36" s="2"/>
      <c r="L36" s="3"/>
    </row>
    <row r="37" spans="1:12" x14ac:dyDescent="0.25">
      <c r="A37" s="2"/>
      <c r="L37" s="3"/>
    </row>
    <row r="38" spans="1:12" x14ac:dyDescent="0.25">
      <c r="A38" s="2"/>
      <c r="L38" s="3"/>
    </row>
    <row r="39" spans="1:12" x14ac:dyDescent="0.25">
      <c r="A39" s="2"/>
      <c r="L39" s="3"/>
    </row>
    <row r="40" spans="1:12" x14ac:dyDescent="0.25">
      <c r="A40" s="2"/>
      <c r="L40" s="3"/>
    </row>
    <row r="41" spans="1:12" x14ac:dyDescent="0.25">
      <c r="A41" s="2"/>
      <c r="L41" s="3"/>
    </row>
    <row r="42" spans="1:12" x14ac:dyDescent="0.25">
      <c r="A42" s="2"/>
      <c r="L42" s="3"/>
    </row>
    <row r="43" spans="1:12" x14ac:dyDescent="0.25">
      <c r="A43" s="2"/>
      <c r="L43" s="3"/>
    </row>
    <row r="44" spans="1:12" x14ac:dyDescent="0.25">
      <c r="A44" s="2"/>
      <c r="L44" s="3"/>
    </row>
    <row r="45" spans="1:12" x14ac:dyDescent="0.25">
      <c r="A45" s="2"/>
      <c r="L45" s="3"/>
    </row>
    <row r="46" spans="1:12" x14ac:dyDescent="0.25">
      <c r="A46" s="2"/>
      <c r="L46" s="3"/>
    </row>
    <row r="47" spans="1:12" x14ac:dyDescent="0.25">
      <c r="A47" s="2"/>
      <c r="L47" s="3"/>
    </row>
    <row r="48" spans="1:12" x14ac:dyDescent="0.25">
      <c r="A48" s="2"/>
      <c r="L48" s="3"/>
    </row>
    <row r="49" spans="1:12" x14ac:dyDescent="0.25">
      <c r="A49" s="2"/>
      <c r="L49" s="3"/>
    </row>
    <row r="50" spans="1:12" x14ac:dyDescent="0.25">
      <c r="A50" s="2"/>
      <c r="L50" s="3"/>
    </row>
    <row r="51" spans="1:12" x14ac:dyDescent="0.25">
      <c r="A51" s="2"/>
      <c r="L51" s="3"/>
    </row>
    <row r="52" spans="1:12" x14ac:dyDescent="0.25">
      <c r="A52" s="2"/>
      <c r="L52" s="3"/>
    </row>
    <row r="53" spans="1:12" x14ac:dyDescent="0.25">
      <c r="A53" s="2"/>
      <c r="L53" s="3"/>
    </row>
    <row r="54" spans="1:12" x14ac:dyDescent="0.25">
      <c r="A54" s="2"/>
      <c r="L54" s="3"/>
    </row>
    <row r="55" spans="1:12" x14ac:dyDescent="0.25">
      <c r="A55" s="2"/>
      <c r="L55" s="3"/>
    </row>
    <row r="56" spans="1:12" x14ac:dyDescent="0.25">
      <c r="A56" s="2"/>
      <c r="L56" s="3"/>
    </row>
    <row r="57" spans="1:12" x14ac:dyDescent="0.25">
      <c r="A57" s="2"/>
      <c r="L57" s="3"/>
    </row>
    <row r="58" spans="1:12" x14ac:dyDescent="0.25">
      <c r="A58" s="2"/>
      <c r="L58" s="3"/>
    </row>
    <row r="59" spans="1:12" x14ac:dyDescent="0.25">
      <c r="A59" s="2"/>
      <c r="L59" s="3"/>
    </row>
    <row r="60" spans="1:12" x14ac:dyDescent="0.25">
      <c r="A60" s="2"/>
      <c r="L60" s="3"/>
    </row>
    <row r="61" spans="1:12" x14ac:dyDescent="0.25">
      <c r="A61" s="2"/>
      <c r="L61" s="3"/>
    </row>
    <row r="62" spans="1:12" x14ac:dyDescent="0.25">
      <c r="A62" s="2"/>
      <c r="L62" s="3"/>
    </row>
    <row r="63" spans="1:12" x14ac:dyDescent="0.25">
      <c r="A63" s="2"/>
      <c r="L63" s="3"/>
    </row>
    <row r="64" spans="1:12" x14ac:dyDescent="0.25">
      <c r="A64" s="2"/>
      <c r="L64" s="3"/>
    </row>
    <row r="65" spans="1:12" x14ac:dyDescent="0.25">
      <c r="A65" s="2"/>
      <c r="L65" s="3"/>
    </row>
    <row r="66" spans="1:12" x14ac:dyDescent="0.25">
      <c r="A66" s="2"/>
      <c r="L66" s="3"/>
    </row>
    <row r="67" spans="1:12" x14ac:dyDescent="0.25">
      <c r="A67" s="2"/>
      <c r="L67" s="3"/>
    </row>
    <row r="68" spans="1:12" x14ac:dyDescent="0.25">
      <c r="A68" s="2"/>
      <c r="L68" s="3"/>
    </row>
    <row r="69" spans="1:12" x14ac:dyDescent="0.25">
      <c r="A69" s="2"/>
      <c r="L69" s="3"/>
    </row>
    <row r="70" spans="1:12" x14ac:dyDescent="0.25">
      <c r="A70" s="2"/>
      <c r="L70" s="3"/>
    </row>
    <row r="71" spans="1:12" x14ac:dyDescent="0.25">
      <c r="A71" s="2"/>
      <c r="L71" s="3"/>
    </row>
    <row r="72" spans="1:12" x14ac:dyDescent="0.25">
      <c r="A72" s="2"/>
      <c r="L72" s="3"/>
    </row>
    <row r="73" spans="1:12" ht="14.4" thickBot="1" x14ac:dyDescent="0.3">
      <c r="A73" s="2"/>
      <c r="J73" s="1" t="s">
        <v>179</v>
      </c>
      <c r="K73" s="1" t="s">
        <v>180</v>
      </c>
      <c r="L73" s="3"/>
    </row>
    <row r="74" spans="1:12" ht="15" thickTop="1" thickBot="1" x14ac:dyDescent="0.3">
      <c r="A74" s="2"/>
      <c r="J74" s="19"/>
      <c r="K74" s="19"/>
      <c r="L74" s="3"/>
    </row>
    <row r="75" spans="1:12" ht="14.4" thickTop="1" x14ac:dyDescent="0.25">
      <c r="A75" s="2"/>
      <c r="L75" s="3"/>
    </row>
    <row r="76" spans="1:12" ht="14.4" thickBot="1" x14ac:dyDescent="0.3">
      <c r="A76" s="2"/>
      <c r="L76" s="3"/>
    </row>
    <row r="77" spans="1:12" ht="15" thickTop="1" thickBot="1" x14ac:dyDescent="0.3">
      <c r="A77" s="87" t="s">
        <v>6</v>
      </c>
      <c r="B77" s="88"/>
      <c r="C77" s="88"/>
      <c r="D77" s="88"/>
      <c r="E77" s="88"/>
      <c r="F77" s="88"/>
      <c r="G77" s="88"/>
      <c r="H77" s="88"/>
      <c r="I77" s="88"/>
      <c r="J77" s="88"/>
      <c r="K77" s="88"/>
      <c r="L77" s="89"/>
    </row>
    <row r="78" spans="1:12" ht="14.4" thickTop="1" x14ac:dyDescent="0.25"/>
  </sheetData>
  <mergeCells count="9">
    <mergeCell ref="A5:L5"/>
    <mergeCell ref="A77:L77"/>
    <mergeCell ref="B6:C6"/>
    <mergeCell ref="A1:L1"/>
    <mergeCell ref="B2:I2"/>
    <mergeCell ref="K2:L2"/>
    <mergeCell ref="B3:I3"/>
    <mergeCell ref="K3:L3"/>
    <mergeCell ref="B4:L4"/>
  </mergeCells>
  <pageMargins left="0.25" right="0.25" top="0.75" bottom="0.75" header="0.3" footer="0.3"/>
  <pageSetup paperSize="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8F77F-E1C9-4475-8D68-265F2540AEFC}">
  <dimension ref="A1:X52"/>
  <sheetViews>
    <sheetView zoomScale="70" zoomScaleNormal="70" workbookViewId="0">
      <selection activeCell="H7" sqref="H7"/>
    </sheetView>
  </sheetViews>
  <sheetFormatPr defaultColWidth="8.88671875" defaultRowHeight="13.8" x14ac:dyDescent="0.25"/>
  <cols>
    <col min="1" max="1" width="3.109375" style="1" bestFit="1" customWidth="1"/>
    <col min="2" max="2" width="14.44140625" style="1" bestFit="1" customWidth="1"/>
    <col min="3" max="3" width="18.77734375" style="1" bestFit="1" customWidth="1"/>
    <col min="4" max="4" width="25.5546875" style="1" customWidth="1"/>
    <col min="5" max="5" width="25.6640625" style="1" customWidth="1"/>
    <col min="6" max="6" width="6.44140625" style="1" customWidth="1"/>
    <col min="7" max="7" width="18" style="1" customWidth="1"/>
    <col min="8" max="8" width="21.21875" style="1" bestFit="1" customWidth="1"/>
    <col min="9" max="9" width="27.33203125" style="1" customWidth="1"/>
    <col min="10" max="10" width="25" style="1" customWidth="1"/>
    <col min="11" max="11" width="12.6640625" style="1" customWidth="1"/>
    <col min="12" max="12" width="5.5546875" style="1" bestFit="1" customWidth="1"/>
    <col min="13" max="14" width="12.6640625" style="1" customWidth="1"/>
    <col min="15" max="18" width="8.88671875" style="1"/>
    <col min="19" max="19" width="17.44140625" style="1" bestFit="1" customWidth="1"/>
    <col min="20" max="20" width="25.6640625" style="1" bestFit="1" customWidth="1"/>
    <col min="21" max="21" width="14.21875" style="1" bestFit="1" customWidth="1"/>
    <col min="22" max="22" width="18" style="1" bestFit="1" customWidth="1"/>
    <col min="23" max="23" width="8.88671875" style="1"/>
    <col min="24" max="24" width="16.21875" style="1" bestFit="1" customWidth="1"/>
    <col min="25" max="16384" width="8.88671875" style="1"/>
  </cols>
  <sheetData>
    <row r="1" spans="1:24" ht="15" thickTop="1" thickBot="1" x14ac:dyDescent="0.3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24" ht="15" thickTop="1" thickBot="1" x14ac:dyDescent="0.3">
      <c r="A2" s="4" t="s">
        <v>1</v>
      </c>
      <c r="B2" s="74" t="s">
        <v>7</v>
      </c>
      <c r="C2" s="74"/>
      <c r="D2" s="74"/>
      <c r="E2" s="74"/>
      <c r="F2" s="74"/>
      <c r="G2" s="74"/>
      <c r="H2" s="74"/>
      <c r="I2" s="74"/>
      <c r="J2" s="74"/>
      <c r="K2" s="74"/>
      <c r="L2" s="4" t="s">
        <v>3</v>
      </c>
      <c r="M2" s="108">
        <f>Charter!K2</f>
        <v>44936</v>
      </c>
      <c r="N2" s="108"/>
    </row>
    <row r="3" spans="1:24" ht="15" thickTop="1" thickBot="1" x14ac:dyDescent="0.3">
      <c r="A3" s="4" t="s">
        <v>2</v>
      </c>
      <c r="B3" s="74" t="s">
        <v>8</v>
      </c>
      <c r="C3" s="74"/>
      <c r="D3" s="74"/>
      <c r="E3" s="74"/>
      <c r="F3" s="74"/>
      <c r="G3" s="74"/>
      <c r="H3" s="74"/>
      <c r="I3" s="74"/>
      <c r="J3" s="74"/>
      <c r="K3" s="74"/>
      <c r="L3" s="4" t="s">
        <v>4</v>
      </c>
      <c r="M3" s="109" t="str">
        <f>Charter!$K$3</f>
        <v>sherif</v>
      </c>
      <c r="N3" s="109"/>
      <c r="X3" s="1" t="s">
        <v>185</v>
      </c>
    </row>
    <row r="4" spans="1:24" ht="15" thickTop="1" thickBot="1" x14ac:dyDescent="0.3">
      <c r="A4" s="4" t="s">
        <v>5</v>
      </c>
      <c r="B4" s="62" t="str">
        <f>_xlfn.CONCAT(Charter!$E$10," Static Design")</f>
        <v>IOT Static Design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Q4" s="8" t="s">
        <v>185</v>
      </c>
      <c r="R4" s="8" t="s">
        <v>186</v>
      </c>
      <c r="S4" s="8" t="s">
        <v>197</v>
      </c>
      <c r="T4" s="8" t="s">
        <v>187</v>
      </c>
      <c r="U4" s="8" t="s">
        <v>122</v>
      </c>
      <c r="V4" s="8" t="s">
        <v>204</v>
      </c>
      <c r="X4" s="1" t="s">
        <v>278</v>
      </c>
    </row>
    <row r="5" spans="1:24" ht="15" thickTop="1" thickBot="1" x14ac:dyDescent="0.3">
      <c r="A5" s="78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80"/>
      <c r="Q5" s="8" t="s">
        <v>181</v>
      </c>
      <c r="U5" s="38"/>
      <c r="X5" s="1" t="s">
        <v>277</v>
      </c>
    </row>
    <row r="6" spans="1:24" s="8" customFormat="1" ht="15" thickTop="1" thickBot="1" x14ac:dyDescent="0.3">
      <c r="A6" s="27"/>
      <c r="B6" s="55" t="s">
        <v>280</v>
      </c>
      <c r="C6" s="55" t="s">
        <v>282</v>
      </c>
      <c r="D6" s="55" t="s">
        <v>281</v>
      </c>
      <c r="E6" s="55" t="s">
        <v>281</v>
      </c>
      <c r="G6" s="55" t="s">
        <v>280</v>
      </c>
      <c r="H6" s="55" t="s">
        <v>282</v>
      </c>
      <c r="I6" s="55" t="s">
        <v>281</v>
      </c>
      <c r="J6" s="55" t="s">
        <v>281</v>
      </c>
      <c r="K6" s="1"/>
      <c r="M6" s="96"/>
      <c r="N6" s="110"/>
      <c r="R6" s="109" t="s">
        <v>183</v>
      </c>
      <c r="S6" s="21" t="s">
        <v>194</v>
      </c>
      <c r="T6" s="21" t="s">
        <v>196</v>
      </c>
      <c r="U6" s="71" t="s">
        <v>203</v>
      </c>
      <c r="V6" s="21" t="s">
        <v>206</v>
      </c>
      <c r="X6" s="6" t="s">
        <v>80</v>
      </c>
    </row>
    <row r="7" spans="1:24" ht="15" thickTop="1" thickBot="1" x14ac:dyDescent="0.3">
      <c r="A7" s="2"/>
      <c r="B7" s="139" t="s">
        <v>111</v>
      </c>
      <c r="C7" s="21"/>
      <c r="D7" s="16" t="str">
        <f>IF(C7&gt;0,_xlfn.CONCAT(C7,"_Update"),_xlfn.CONCAT(C7))</f>
        <v/>
      </c>
      <c r="E7" s="16" t="str">
        <f>IF(C7&gt;0,_xlfn.CONCAT(C7,"_Init"),_xlfn.CONCAT(C7))</f>
        <v/>
      </c>
      <c r="G7" s="139" t="s">
        <v>113</v>
      </c>
      <c r="H7" s="21"/>
      <c r="I7" s="16"/>
      <c r="J7" s="16"/>
      <c r="M7" s="1" t="s">
        <v>221</v>
      </c>
      <c r="N7" s="3"/>
      <c r="R7" s="109"/>
      <c r="S7" s="21" t="s">
        <v>195</v>
      </c>
      <c r="T7" s="21" t="s">
        <v>198</v>
      </c>
      <c r="U7" s="71"/>
      <c r="V7" s="36" t="s">
        <v>205</v>
      </c>
      <c r="X7" s="1" t="s">
        <v>279</v>
      </c>
    </row>
    <row r="8" spans="1:24" ht="15.6" customHeight="1" thickTop="1" thickBot="1" x14ac:dyDescent="0.3">
      <c r="A8" s="2"/>
      <c r="B8" s="140"/>
      <c r="C8" s="21"/>
      <c r="D8" s="16" t="str">
        <f t="shared" ref="D8:D15" si="0">IF(C8&gt;0,_xlfn.CONCAT(C8,"_Update"),_xlfn.CONCAT(C8))</f>
        <v/>
      </c>
      <c r="E8" s="16" t="str">
        <f t="shared" ref="E8:E15" si="1">IF(C8&gt;0,_xlfn.CONCAT(C8,"_Init"),_xlfn.CONCAT(C8))</f>
        <v/>
      </c>
      <c r="G8" s="140"/>
      <c r="H8" s="21"/>
      <c r="I8" s="16" t="str">
        <f t="shared" ref="I8:I15" si="2">IF(H8&gt;0,_xlfn.CONCAT(H8,"_Update"),_xlfn.CONCAT(H8))</f>
        <v/>
      </c>
      <c r="J8" s="16" t="str">
        <f t="shared" ref="J8:J15" si="3">IF(H8&gt;0,_xlfn.CONCAT(H8,"_Init"),_xlfn.CONCAT(H8))</f>
        <v/>
      </c>
      <c r="M8" s="37" t="s">
        <v>222</v>
      </c>
      <c r="N8" s="3"/>
      <c r="R8" s="109"/>
      <c r="S8" s="71" t="s">
        <v>199</v>
      </c>
      <c r="T8" s="112" t="s">
        <v>200</v>
      </c>
      <c r="U8" s="71"/>
      <c r="V8" s="36" t="s">
        <v>208</v>
      </c>
      <c r="X8" s="1" t="s">
        <v>182</v>
      </c>
    </row>
    <row r="9" spans="1:24" ht="15.6" customHeight="1" thickTop="1" thickBot="1" x14ac:dyDescent="0.3">
      <c r="A9" s="2"/>
      <c r="B9" s="140"/>
      <c r="C9" s="21"/>
      <c r="D9" s="16" t="str">
        <f t="shared" si="0"/>
        <v/>
      </c>
      <c r="E9" s="16" t="str">
        <f t="shared" si="1"/>
        <v/>
      </c>
      <c r="G9" s="140"/>
      <c r="H9" s="21"/>
      <c r="I9" s="16" t="str">
        <f t="shared" si="2"/>
        <v/>
      </c>
      <c r="J9" s="16" t="str">
        <f t="shared" si="3"/>
        <v/>
      </c>
      <c r="M9" s="37" t="s">
        <v>223</v>
      </c>
      <c r="N9" s="3"/>
      <c r="R9" s="109"/>
      <c r="S9" s="71"/>
      <c r="T9" s="112"/>
      <c r="U9" s="71"/>
      <c r="V9" s="36" t="s">
        <v>209</v>
      </c>
    </row>
    <row r="10" spans="1:24" ht="15.6" customHeight="1" thickTop="1" thickBot="1" x14ac:dyDescent="0.3">
      <c r="A10" s="2"/>
      <c r="B10" s="140"/>
      <c r="C10" s="19"/>
      <c r="D10" s="16" t="str">
        <f t="shared" si="0"/>
        <v/>
      </c>
      <c r="E10" s="16" t="str">
        <f t="shared" si="1"/>
        <v/>
      </c>
      <c r="G10" s="140"/>
      <c r="H10" s="19"/>
      <c r="I10" s="16" t="str">
        <f t="shared" si="2"/>
        <v/>
      </c>
      <c r="J10" s="16" t="str">
        <f t="shared" si="3"/>
        <v/>
      </c>
      <c r="M10" s="37" t="s">
        <v>224</v>
      </c>
      <c r="N10" s="3"/>
      <c r="Q10" s="1" t="s">
        <v>220</v>
      </c>
    </row>
    <row r="11" spans="1:24" ht="15.6" customHeight="1" thickTop="1" thickBot="1" x14ac:dyDescent="0.3">
      <c r="A11" s="2"/>
      <c r="B11" s="140"/>
      <c r="C11" s="19"/>
      <c r="D11" s="16" t="str">
        <f t="shared" si="0"/>
        <v/>
      </c>
      <c r="E11" s="16" t="str">
        <f t="shared" si="1"/>
        <v/>
      </c>
      <c r="G11" s="140"/>
      <c r="H11" s="19"/>
      <c r="I11" s="16" t="str">
        <f t="shared" si="2"/>
        <v/>
      </c>
      <c r="J11" s="16" t="str">
        <f t="shared" si="3"/>
        <v/>
      </c>
      <c r="M11" s="37" t="s">
        <v>225</v>
      </c>
      <c r="N11" s="3"/>
      <c r="R11" s="16" t="s">
        <v>184</v>
      </c>
      <c r="S11" s="21" t="s">
        <v>201</v>
      </c>
      <c r="T11" s="21" t="s">
        <v>202</v>
      </c>
      <c r="U11" s="36" t="s">
        <v>207</v>
      </c>
    </row>
    <row r="12" spans="1:24" ht="15.6" customHeight="1" thickTop="1" thickBot="1" x14ac:dyDescent="0.3">
      <c r="A12" s="2"/>
      <c r="B12" s="140"/>
      <c r="C12" s="19"/>
      <c r="D12" s="16" t="str">
        <f t="shared" si="0"/>
        <v/>
      </c>
      <c r="E12" s="16" t="str">
        <f t="shared" si="1"/>
        <v/>
      </c>
      <c r="G12" s="140"/>
      <c r="H12" s="19"/>
      <c r="I12" s="16" t="str">
        <f t="shared" si="2"/>
        <v/>
      </c>
      <c r="J12" s="16" t="str">
        <f t="shared" si="3"/>
        <v/>
      </c>
      <c r="N12" s="3"/>
      <c r="R12" s="16" t="s">
        <v>228</v>
      </c>
      <c r="S12" s="32"/>
      <c r="T12" s="32"/>
      <c r="U12" s="35"/>
    </row>
    <row r="13" spans="1:24" ht="15.6" customHeight="1" thickTop="1" thickBot="1" x14ac:dyDescent="0.3">
      <c r="A13" s="2"/>
      <c r="B13" s="140"/>
      <c r="C13" s="19"/>
      <c r="D13" s="16" t="str">
        <f t="shared" si="0"/>
        <v/>
      </c>
      <c r="E13" s="16" t="str">
        <f t="shared" si="1"/>
        <v/>
      </c>
      <c r="G13" s="140"/>
      <c r="H13" s="19"/>
      <c r="I13" s="16" t="str">
        <f t="shared" si="2"/>
        <v/>
      </c>
      <c r="J13" s="16" t="str">
        <f t="shared" si="3"/>
        <v/>
      </c>
      <c r="M13" s="37" t="s">
        <v>79</v>
      </c>
      <c r="N13" s="3"/>
      <c r="Q13" s="8" t="s">
        <v>182</v>
      </c>
      <c r="S13" s="8"/>
    </row>
    <row r="14" spans="1:24" ht="15.6" customHeight="1" thickTop="1" thickBot="1" x14ac:dyDescent="0.3">
      <c r="A14" s="2"/>
      <c r="B14" s="140"/>
      <c r="C14" s="19"/>
      <c r="D14" s="16" t="str">
        <f t="shared" si="0"/>
        <v/>
      </c>
      <c r="E14" s="16" t="str">
        <f t="shared" si="1"/>
        <v/>
      </c>
      <c r="G14" s="140"/>
      <c r="H14" s="19"/>
      <c r="I14" s="16" t="str">
        <f t="shared" si="2"/>
        <v/>
      </c>
      <c r="J14" s="16" t="str">
        <f t="shared" si="3"/>
        <v/>
      </c>
      <c r="M14" s="37" t="s">
        <v>80</v>
      </c>
      <c r="N14" s="3"/>
      <c r="Q14" s="8"/>
      <c r="R14" s="71" t="s">
        <v>188</v>
      </c>
      <c r="S14" s="21" t="s">
        <v>211</v>
      </c>
      <c r="T14" s="71" t="s">
        <v>212</v>
      </c>
      <c r="U14" s="8"/>
      <c r="V14" s="8"/>
    </row>
    <row r="15" spans="1:24" ht="15.6" customHeight="1" thickTop="1" thickBot="1" x14ac:dyDescent="0.3">
      <c r="A15" s="2"/>
      <c r="B15" s="141"/>
      <c r="C15" s="19"/>
      <c r="D15" s="16" t="str">
        <f t="shared" si="0"/>
        <v/>
      </c>
      <c r="E15" s="16" t="str">
        <f t="shared" si="1"/>
        <v/>
      </c>
      <c r="G15" s="141"/>
      <c r="H15" s="19"/>
      <c r="I15" s="16" t="str">
        <f t="shared" si="2"/>
        <v/>
      </c>
      <c r="J15" s="16" t="str">
        <f t="shared" si="3"/>
        <v/>
      </c>
      <c r="N15" s="3"/>
      <c r="Q15" s="8"/>
      <c r="R15" s="71"/>
      <c r="S15" s="21" t="s">
        <v>214</v>
      </c>
      <c r="T15" s="71"/>
      <c r="U15" s="8"/>
      <c r="V15" s="8"/>
    </row>
    <row r="16" spans="1:24" ht="14.4" customHeight="1" thickTop="1" thickBot="1" x14ac:dyDescent="0.3">
      <c r="A16" s="2"/>
      <c r="H16" s="8"/>
      <c r="I16" s="8"/>
      <c r="M16" s="37" t="s">
        <v>226</v>
      </c>
      <c r="N16" s="3"/>
      <c r="Q16" s="8"/>
      <c r="R16" s="71"/>
      <c r="S16" s="21" t="s">
        <v>216</v>
      </c>
      <c r="T16" s="14" t="s">
        <v>218</v>
      </c>
      <c r="U16" s="8"/>
      <c r="V16" s="8"/>
    </row>
    <row r="17" spans="1:22" ht="14.4" customHeight="1" thickTop="1" thickBot="1" x14ac:dyDescent="0.3">
      <c r="A17" s="2"/>
      <c r="H17" s="8"/>
      <c r="I17" s="8"/>
      <c r="M17" s="37" t="s">
        <v>227</v>
      </c>
      <c r="N17" s="3"/>
      <c r="Q17" s="8"/>
      <c r="R17" s="71"/>
      <c r="S17" s="21" t="s">
        <v>217</v>
      </c>
      <c r="T17" s="14" t="s">
        <v>219</v>
      </c>
      <c r="U17" s="8"/>
      <c r="V17" s="8"/>
    </row>
    <row r="18" spans="1:22" ht="14.4" customHeight="1" thickTop="1" thickBot="1" x14ac:dyDescent="0.3">
      <c r="A18" s="2"/>
      <c r="B18" s="55" t="s">
        <v>122</v>
      </c>
      <c r="C18" s="55" t="s">
        <v>282</v>
      </c>
      <c r="D18" s="55" t="s">
        <v>281</v>
      </c>
      <c r="E18" s="55" t="s">
        <v>281</v>
      </c>
      <c r="G18" s="55" t="s">
        <v>284</v>
      </c>
      <c r="H18" s="55" t="s">
        <v>282</v>
      </c>
      <c r="I18" s="55" t="s">
        <v>281</v>
      </c>
      <c r="J18" s="55" t="s">
        <v>281</v>
      </c>
      <c r="N18" s="3"/>
      <c r="R18" s="71"/>
      <c r="S18" s="21" t="s">
        <v>213</v>
      </c>
      <c r="T18" s="21" t="s">
        <v>215</v>
      </c>
      <c r="U18" s="8"/>
      <c r="V18" s="8"/>
    </row>
    <row r="19" spans="1:22" ht="14.4" customHeight="1" thickTop="1" thickBot="1" x14ac:dyDescent="0.3">
      <c r="A19" s="2"/>
      <c r="B19" s="139" t="s">
        <v>283</v>
      </c>
      <c r="C19" s="21" t="s">
        <v>305</v>
      </c>
      <c r="D19" s="16" t="str">
        <f>IF(C19&gt;0,_xlfn.CONCAT(C19,"_Update"),_xlfn.CONCAT(C19))</f>
        <v>uart_Update</v>
      </c>
      <c r="E19" s="16" t="str">
        <f>IF(C19&gt;0,_xlfn.CONCAT(C19,"_Init"),_xlfn.CONCAT(C19))</f>
        <v>uart_Init</v>
      </c>
      <c r="G19" s="139" t="s">
        <v>284</v>
      </c>
      <c r="H19" s="21" t="s">
        <v>199</v>
      </c>
      <c r="I19" s="16" t="str">
        <f>IF(H19&gt;0,_xlfn.CONCAT(H19,"_Update"),_xlfn.CONCAT(H19))</f>
        <v>LVR_Update</v>
      </c>
      <c r="J19" s="16" t="str">
        <f>IF(H19&gt;0,_xlfn.CONCAT(H19,"_Init"),_xlfn.CONCAT(H19))</f>
        <v>LVR_Init</v>
      </c>
      <c r="N19" s="3"/>
      <c r="R19" s="8" t="s">
        <v>189</v>
      </c>
      <c r="S19" s="8"/>
    </row>
    <row r="20" spans="1:22" ht="15" thickTop="1" thickBot="1" x14ac:dyDescent="0.3">
      <c r="A20" s="2"/>
      <c r="B20" s="140"/>
      <c r="C20" s="21"/>
      <c r="D20" s="16" t="str">
        <f>IF(C20&gt;0,_xlfn.CONCAT(C20,"_Update"),_xlfn.CONCAT(C20))</f>
        <v/>
      </c>
      <c r="E20" s="16" t="str">
        <f>IF(C20&gt;0,_xlfn.CONCAT(C20,"_Init"),_xlfn.CONCAT(C20))</f>
        <v/>
      </c>
      <c r="G20" s="140"/>
      <c r="H20" s="21" t="s">
        <v>285</v>
      </c>
      <c r="I20" s="16" t="str">
        <f>IF(H20&gt;0,_xlfn.CONCAT(H20,"_Update"),_xlfn.CONCAT(H20))</f>
        <v>END_Update</v>
      </c>
      <c r="J20" s="16" t="str">
        <f>IF(H20&gt;0,_xlfn.CONCAT(H20,"_Init"),_xlfn.CONCAT(H20))</f>
        <v>END_Init</v>
      </c>
      <c r="N20" s="3"/>
      <c r="R20" s="8" t="s">
        <v>190</v>
      </c>
      <c r="S20" s="8"/>
    </row>
    <row r="21" spans="1:22" ht="15" thickTop="1" thickBot="1" x14ac:dyDescent="0.3">
      <c r="A21" s="2"/>
      <c r="B21" s="140"/>
      <c r="C21" s="21"/>
      <c r="D21" s="16" t="str">
        <f t="shared" ref="D21:D27" si="4">IF(C21&gt;0,_xlfn.CONCAT(C21,"_Update"),_xlfn.CONCAT(C21))</f>
        <v/>
      </c>
      <c r="E21" s="16" t="str">
        <f t="shared" ref="E21:E27" si="5">IF(C21&gt;0,_xlfn.CONCAT(C21,"_Init"),_xlfn.CONCAT(C21))</f>
        <v/>
      </c>
      <c r="G21" s="140"/>
      <c r="H21" s="21" t="s">
        <v>286</v>
      </c>
      <c r="I21" s="16" t="str">
        <f t="shared" ref="I21:I27" si="6">IF(H21&gt;0,_xlfn.CONCAT(H21,"_Update"),_xlfn.CONCAT(H21))</f>
        <v>Fault_Update</v>
      </c>
      <c r="J21" s="16" t="str">
        <f t="shared" ref="J21:J27" si="7">IF(H21&gt;0,_xlfn.CONCAT(H21,"_Init"),_xlfn.CONCAT(H21))</f>
        <v>Fault_Init</v>
      </c>
      <c r="N21" s="3"/>
      <c r="R21" s="8" t="s">
        <v>191</v>
      </c>
      <c r="S21" s="8"/>
    </row>
    <row r="22" spans="1:22" ht="15" thickTop="1" thickBot="1" x14ac:dyDescent="0.3">
      <c r="A22" s="2"/>
      <c r="B22" s="140"/>
      <c r="C22" s="19"/>
      <c r="D22" s="16" t="str">
        <f t="shared" si="4"/>
        <v/>
      </c>
      <c r="E22" s="16" t="str">
        <f t="shared" si="5"/>
        <v/>
      </c>
      <c r="G22" s="140"/>
      <c r="H22" s="19" t="s">
        <v>287</v>
      </c>
      <c r="I22" s="16" t="str">
        <f t="shared" si="6"/>
        <v>Test_Mode_Update</v>
      </c>
      <c r="J22" s="16" t="str">
        <f t="shared" si="7"/>
        <v>Test_Mode_Init</v>
      </c>
      <c r="N22" s="3"/>
      <c r="R22" s="1" t="s">
        <v>192</v>
      </c>
      <c r="S22" s="8"/>
    </row>
    <row r="23" spans="1:22" ht="15" thickTop="1" thickBot="1" x14ac:dyDescent="0.3">
      <c r="A23" s="2"/>
      <c r="B23" s="140"/>
      <c r="C23" s="19"/>
      <c r="D23" s="16" t="str">
        <f t="shared" si="4"/>
        <v/>
      </c>
      <c r="E23" s="16" t="str">
        <f t="shared" si="5"/>
        <v/>
      </c>
      <c r="G23" s="140"/>
      <c r="H23" s="19" t="s">
        <v>288</v>
      </c>
      <c r="I23" s="16" t="str">
        <f t="shared" si="6"/>
        <v>Factory_Deafult_Update</v>
      </c>
      <c r="J23" s="16" t="str">
        <f t="shared" si="7"/>
        <v>Factory_Deafult_Init</v>
      </c>
      <c r="N23" s="3"/>
      <c r="R23" s="1" t="s">
        <v>193</v>
      </c>
      <c r="S23" s="8"/>
    </row>
    <row r="24" spans="1:22" ht="15" thickTop="1" thickBot="1" x14ac:dyDescent="0.3">
      <c r="A24" s="2"/>
      <c r="B24" s="140"/>
      <c r="C24" s="19"/>
      <c r="D24" s="16" t="str">
        <f t="shared" si="4"/>
        <v/>
      </c>
      <c r="E24" s="16" t="str">
        <f t="shared" si="5"/>
        <v/>
      </c>
      <c r="G24" s="140"/>
      <c r="H24" s="19"/>
      <c r="I24" s="16" t="str">
        <f t="shared" si="6"/>
        <v/>
      </c>
      <c r="J24" s="16" t="str">
        <f t="shared" si="7"/>
        <v/>
      </c>
      <c r="N24" s="3"/>
      <c r="Q24" s="1" t="s">
        <v>210</v>
      </c>
    </row>
    <row r="25" spans="1:22" ht="15" thickTop="1" thickBot="1" x14ac:dyDescent="0.3">
      <c r="A25" s="2"/>
      <c r="B25" s="140"/>
      <c r="C25" s="19"/>
      <c r="D25" s="16" t="str">
        <f t="shared" si="4"/>
        <v/>
      </c>
      <c r="E25" s="16" t="str">
        <f t="shared" si="5"/>
        <v/>
      </c>
      <c r="G25" s="140"/>
      <c r="H25" s="19"/>
      <c r="I25" s="16" t="str">
        <f t="shared" si="6"/>
        <v/>
      </c>
      <c r="J25" s="16" t="str">
        <f t="shared" si="7"/>
        <v/>
      </c>
      <c r="N25" s="3"/>
      <c r="Q25" s="1" t="s">
        <v>267</v>
      </c>
    </row>
    <row r="26" spans="1:22" ht="15" thickTop="1" thickBot="1" x14ac:dyDescent="0.3">
      <c r="A26" s="2"/>
      <c r="B26" s="140"/>
      <c r="C26" s="19"/>
      <c r="D26" s="16" t="str">
        <f t="shared" si="4"/>
        <v/>
      </c>
      <c r="E26" s="16" t="str">
        <f t="shared" si="5"/>
        <v/>
      </c>
      <c r="G26" s="140"/>
      <c r="H26" s="19"/>
      <c r="I26" s="16" t="str">
        <f t="shared" si="6"/>
        <v/>
      </c>
      <c r="J26" s="16" t="str">
        <f t="shared" si="7"/>
        <v/>
      </c>
      <c r="N26" s="3"/>
    </row>
    <row r="27" spans="1:22" ht="15" thickTop="1" thickBot="1" x14ac:dyDescent="0.3">
      <c r="A27" s="2"/>
      <c r="B27" s="141"/>
      <c r="C27" s="19"/>
      <c r="D27" s="16" t="str">
        <f t="shared" si="4"/>
        <v/>
      </c>
      <c r="E27" s="16" t="str">
        <f t="shared" si="5"/>
        <v/>
      </c>
      <c r="G27" s="141"/>
      <c r="H27" s="19"/>
      <c r="I27" s="16" t="str">
        <f t="shared" si="6"/>
        <v/>
      </c>
      <c r="J27" s="16" t="str">
        <f t="shared" si="7"/>
        <v/>
      </c>
      <c r="N27" s="3"/>
    </row>
    <row r="28" spans="1:22" ht="14.4" thickTop="1" x14ac:dyDescent="0.25">
      <c r="A28" s="2"/>
      <c r="N28" s="3"/>
    </row>
    <row r="29" spans="1:22" x14ac:dyDescent="0.25">
      <c r="A29" s="2"/>
      <c r="N29" s="3"/>
    </row>
    <row r="30" spans="1:22" x14ac:dyDescent="0.25">
      <c r="A30" s="2"/>
      <c r="N30" s="3"/>
    </row>
    <row r="31" spans="1:22" x14ac:dyDescent="0.25">
      <c r="A31" s="2"/>
      <c r="N31" s="3"/>
    </row>
    <row r="32" spans="1:22" x14ac:dyDescent="0.25">
      <c r="A32" s="2"/>
      <c r="N32" s="3"/>
    </row>
    <row r="33" spans="1:14" x14ac:dyDescent="0.25">
      <c r="A33" s="2"/>
      <c r="N33" s="3"/>
    </row>
    <row r="34" spans="1:14" x14ac:dyDescent="0.25">
      <c r="A34" s="2"/>
      <c r="N34" s="3"/>
    </row>
    <row r="35" spans="1:14" x14ac:dyDescent="0.25">
      <c r="A35" s="2"/>
      <c r="N35" s="3"/>
    </row>
    <row r="36" spans="1:14" x14ac:dyDescent="0.25">
      <c r="A36" s="2"/>
      <c r="N36" s="3"/>
    </row>
    <row r="37" spans="1:14" x14ac:dyDescent="0.25">
      <c r="A37" s="2"/>
      <c r="N37" s="3"/>
    </row>
    <row r="38" spans="1:14" x14ac:dyDescent="0.25">
      <c r="A38" s="2"/>
      <c r="N38" s="3"/>
    </row>
    <row r="39" spans="1:14" x14ac:dyDescent="0.25">
      <c r="A39" s="2"/>
      <c r="N39" s="3"/>
    </row>
    <row r="40" spans="1:14" x14ac:dyDescent="0.25">
      <c r="A40" s="2"/>
      <c r="N40" s="3"/>
    </row>
    <row r="41" spans="1:14" x14ac:dyDescent="0.25">
      <c r="A41" s="2"/>
      <c r="N41" s="3"/>
    </row>
    <row r="42" spans="1:14" x14ac:dyDescent="0.25">
      <c r="A42" s="2"/>
      <c r="N42" s="3"/>
    </row>
    <row r="43" spans="1:14" x14ac:dyDescent="0.25">
      <c r="A43" s="2"/>
      <c r="N43" s="3"/>
    </row>
    <row r="44" spans="1:14" x14ac:dyDescent="0.25">
      <c r="A44" s="2"/>
      <c r="N44" s="3"/>
    </row>
    <row r="45" spans="1:14" x14ac:dyDescent="0.25">
      <c r="A45" s="2"/>
      <c r="N45" s="3"/>
    </row>
    <row r="46" spans="1:14" x14ac:dyDescent="0.25">
      <c r="A46" s="2"/>
      <c r="N46" s="3"/>
    </row>
    <row r="47" spans="1:14" x14ac:dyDescent="0.25">
      <c r="A47" s="2"/>
      <c r="N47" s="3"/>
    </row>
    <row r="48" spans="1:14" x14ac:dyDescent="0.25">
      <c r="A48" s="2"/>
      <c r="N48" s="3"/>
    </row>
    <row r="49" spans="1:14" x14ac:dyDescent="0.25">
      <c r="A49" s="2"/>
      <c r="N49" s="3"/>
    </row>
    <row r="50" spans="1:14" ht="14.4" thickBot="1" x14ac:dyDescent="0.3">
      <c r="A50" s="2"/>
      <c r="N50" s="3"/>
    </row>
    <row r="51" spans="1:14" ht="15" thickTop="1" thickBot="1" x14ac:dyDescent="0.3">
      <c r="A51" s="87" t="s">
        <v>6</v>
      </c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9"/>
    </row>
    <row r="52" spans="1:14" ht="14.4" thickTop="1" x14ac:dyDescent="0.25"/>
  </sheetData>
  <mergeCells count="19">
    <mergeCell ref="A51:N51"/>
    <mergeCell ref="M6:N6"/>
    <mergeCell ref="A1:N1"/>
    <mergeCell ref="B2:K2"/>
    <mergeCell ref="M2:N2"/>
    <mergeCell ref="B3:K3"/>
    <mergeCell ref="M3:N3"/>
    <mergeCell ref="B4:N4"/>
    <mergeCell ref="G7:G15"/>
    <mergeCell ref="B19:B27"/>
    <mergeCell ref="G19:G27"/>
    <mergeCell ref="B7:B15"/>
    <mergeCell ref="A5:N5"/>
    <mergeCell ref="R14:R18"/>
    <mergeCell ref="T14:T15"/>
    <mergeCell ref="U6:U9"/>
    <mergeCell ref="T8:T9"/>
    <mergeCell ref="S8:S9"/>
    <mergeCell ref="R6:R9"/>
  </mergeCells>
  <pageMargins left="0.25" right="0.25" top="0.75" bottom="0.75" header="0.3" footer="0.3"/>
  <pageSetup paperSize="8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12F55-2C0F-4E37-BE66-6FD32CCAD304}">
  <dimension ref="A1:DD55"/>
  <sheetViews>
    <sheetView zoomScaleNormal="100" workbookViewId="0">
      <selection activeCell="C13" sqref="C13"/>
    </sheetView>
  </sheetViews>
  <sheetFormatPr defaultColWidth="8.88671875" defaultRowHeight="13.8" x14ac:dyDescent="0.25"/>
  <cols>
    <col min="1" max="1" width="3.109375" style="1" bestFit="1" customWidth="1"/>
    <col min="2" max="2" width="3.44140625" style="1" bestFit="1" customWidth="1"/>
    <col min="3" max="3" width="37" style="1" customWidth="1"/>
    <col min="4" max="4" width="23.109375" style="1" bestFit="1" customWidth="1"/>
    <col min="5" max="5" width="13.33203125" style="1" bestFit="1" customWidth="1"/>
    <col min="6" max="6" width="14.21875" style="1" bestFit="1" customWidth="1"/>
    <col min="7" max="223" width="2.77734375" style="1" customWidth="1"/>
    <col min="224" max="16384" width="8.88671875" style="1"/>
  </cols>
  <sheetData>
    <row r="1" spans="1:21" ht="15.6" customHeight="1" thickBot="1" x14ac:dyDescent="0.3">
      <c r="A1" s="159" t="s">
        <v>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</row>
    <row r="2" spans="1:21" ht="15.6" customHeight="1" thickTop="1" thickBot="1" x14ac:dyDescent="0.3">
      <c r="A2" s="4" t="s">
        <v>1</v>
      </c>
      <c r="B2" s="74" t="s">
        <v>7</v>
      </c>
      <c r="C2" s="74"/>
      <c r="D2" s="74"/>
      <c r="E2" s="74"/>
      <c r="F2" s="74"/>
      <c r="G2" s="74"/>
      <c r="H2" s="74"/>
      <c r="I2" s="74"/>
      <c r="J2" s="74"/>
      <c r="K2" s="74"/>
      <c r="L2" s="72" t="s">
        <v>3</v>
      </c>
      <c r="M2" s="72"/>
      <c r="N2" s="72"/>
      <c r="O2" s="108">
        <f>Charter!$K$2</f>
        <v>44936</v>
      </c>
      <c r="P2" s="108"/>
      <c r="Q2" s="108"/>
      <c r="R2" s="108"/>
      <c r="S2" s="108"/>
      <c r="T2" s="108"/>
      <c r="U2" s="108"/>
    </row>
    <row r="3" spans="1:21" ht="15.6" customHeight="1" thickTop="1" thickBot="1" x14ac:dyDescent="0.3">
      <c r="A3" s="4" t="s">
        <v>2</v>
      </c>
      <c r="B3" s="74" t="s">
        <v>8</v>
      </c>
      <c r="C3" s="74"/>
      <c r="D3" s="74"/>
      <c r="E3" s="74"/>
      <c r="F3" s="74"/>
      <c r="G3" s="74"/>
      <c r="H3" s="74"/>
      <c r="I3" s="74"/>
      <c r="J3" s="74"/>
      <c r="K3" s="74"/>
      <c r="L3" s="72" t="s">
        <v>4</v>
      </c>
      <c r="M3" s="72"/>
      <c r="N3" s="72"/>
      <c r="O3" s="109" t="str">
        <f>Charter!$K$3</f>
        <v>sherif</v>
      </c>
      <c r="P3" s="109"/>
      <c r="Q3" s="109"/>
      <c r="R3" s="109"/>
      <c r="S3" s="109"/>
      <c r="T3" s="109"/>
      <c r="U3" s="109"/>
    </row>
    <row r="4" spans="1:21" ht="15.6" customHeight="1" thickTop="1" thickBot="1" x14ac:dyDescent="0.3">
      <c r="A4" s="4" t="s">
        <v>5</v>
      </c>
      <c r="B4" s="148" t="str">
        <f>_xlfn.CONCAT(Charter!$E$10," Dynamic Design")</f>
        <v>IOT Dynamic Design</v>
      </c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50"/>
    </row>
    <row r="5" spans="1:21" ht="14.4" thickTop="1" x14ac:dyDescent="0.25">
      <c r="A5" s="96"/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</row>
    <row r="6" spans="1:21" x14ac:dyDescent="0.25">
      <c r="A6" s="8"/>
      <c r="B6" s="8" t="s">
        <v>177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21" x14ac:dyDescent="0.25">
      <c r="A7" s="8"/>
      <c r="B7" s="8">
        <v>1</v>
      </c>
      <c r="C7" s="155" t="s">
        <v>233</v>
      </c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</row>
    <row r="8" spans="1:21" x14ac:dyDescent="0.25">
      <c r="A8" s="8"/>
      <c r="B8" s="8">
        <v>2</v>
      </c>
      <c r="C8" s="155" t="s">
        <v>232</v>
      </c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155"/>
    </row>
    <row r="9" spans="1:21" ht="14.4" thickBot="1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1:21" ht="14.4" customHeight="1" thickTop="1" thickBot="1" x14ac:dyDescent="0.3">
      <c r="B10" s="11" t="s">
        <v>76</v>
      </c>
      <c r="C10" s="7" t="s">
        <v>77</v>
      </c>
      <c r="D10" s="11" t="s">
        <v>229</v>
      </c>
      <c r="E10" s="11" t="s">
        <v>230</v>
      </c>
      <c r="F10" s="11" t="s">
        <v>231</v>
      </c>
      <c r="G10" s="38"/>
      <c r="H10" s="38"/>
      <c r="I10" s="8"/>
      <c r="J10" s="96"/>
      <c r="K10" s="96"/>
      <c r="L10" s="8"/>
      <c r="M10" s="96"/>
      <c r="N10" s="96"/>
    </row>
    <row r="11" spans="1:21" ht="15" thickTop="1" thickBot="1" x14ac:dyDescent="0.3">
      <c r="B11" s="7">
        <v>2</v>
      </c>
      <c r="C11" s="58" t="s">
        <v>303</v>
      </c>
      <c r="D11" s="36"/>
      <c r="E11" s="36">
        <v>0</v>
      </c>
      <c r="F11" s="36">
        <v>5</v>
      </c>
      <c r="G11" s="38"/>
      <c r="H11" s="38"/>
    </row>
    <row r="12" spans="1:21" ht="15" thickTop="1" thickBot="1" x14ac:dyDescent="0.3">
      <c r="B12" s="7">
        <v>1</v>
      </c>
      <c r="C12" s="57" t="s">
        <v>304</v>
      </c>
      <c r="D12" s="36"/>
      <c r="E12" s="36">
        <v>1</v>
      </c>
      <c r="F12" s="36">
        <v>10</v>
      </c>
      <c r="G12" s="38"/>
      <c r="H12" s="38"/>
    </row>
    <row r="13" spans="1:21" ht="15" thickTop="1" thickBot="1" x14ac:dyDescent="0.3">
      <c r="B13" s="7">
        <v>3</v>
      </c>
      <c r="C13" s="59"/>
      <c r="D13" s="36"/>
      <c r="E13" s="36">
        <v>2</v>
      </c>
      <c r="F13" s="36">
        <v>15</v>
      </c>
      <c r="G13" s="38"/>
      <c r="H13" s="38"/>
    </row>
    <row r="14" spans="1:21" ht="15" thickTop="1" thickBot="1" x14ac:dyDescent="0.3">
      <c r="B14" s="7">
        <v>4</v>
      </c>
      <c r="C14" s="36"/>
      <c r="D14" s="36"/>
      <c r="E14" s="36"/>
      <c r="F14" s="36"/>
      <c r="G14" s="38"/>
      <c r="H14" s="38"/>
    </row>
    <row r="15" spans="1:21" ht="15" thickTop="1" thickBot="1" x14ac:dyDescent="0.3">
      <c r="B15" s="7">
        <v>5</v>
      </c>
      <c r="C15" s="36"/>
      <c r="D15" s="36"/>
      <c r="E15" s="36"/>
      <c r="F15" s="36"/>
      <c r="G15" s="38"/>
      <c r="H15" s="38"/>
    </row>
    <row r="16" spans="1:21" ht="15" thickTop="1" thickBot="1" x14ac:dyDescent="0.3">
      <c r="B16" s="7">
        <v>6</v>
      </c>
      <c r="C16" s="36"/>
      <c r="D16" s="36"/>
      <c r="E16" s="36"/>
      <c r="F16" s="36"/>
      <c r="G16" s="38"/>
      <c r="H16" s="38"/>
    </row>
    <row r="17" spans="2:9" ht="15" thickTop="1" thickBot="1" x14ac:dyDescent="0.3">
      <c r="B17" s="7">
        <v>7</v>
      </c>
      <c r="C17" s="36"/>
      <c r="D17" s="36"/>
      <c r="E17" s="36"/>
      <c r="F17" s="36"/>
      <c r="G17" s="38"/>
      <c r="H17" s="38"/>
    </row>
    <row r="18" spans="2:9" ht="15" thickTop="1" thickBot="1" x14ac:dyDescent="0.3">
      <c r="B18" s="7">
        <v>8</v>
      </c>
      <c r="C18" s="36"/>
      <c r="D18" s="36"/>
      <c r="E18" s="36"/>
      <c r="F18" s="36"/>
      <c r="G18" s="38"/>
      <c r="H18" s="38"/>
    </row>
    <row r="19" spans="2:9" ht="15" thickTop="1" thickBot="1" x14ac:dyDescent="0.3">
      <c r="B19" s="7">
        <v>9</v>
      </c>
      <c r="C19" s="36"/>
      <c r="D19" s="36"/>
      <c r="E19" s="36"/>
      <c r="F19" s="36"/>
      <c r="G19" s="38"/>
      <c r="H19" s="38"/>
    </row>
    <row r="20" spans="2:9" ht="14.4" customHeight="1" thickTop="1" thickBot="1" x14ac:dyDescent="0.3">
      <c r="B20" s="7">
        <v>10</v>
      </c>
      <c r="C20" s="36"/>
      <c r="D20" s="36"/>
      <c r="E20" s="36"/>
      <c r="F20" s="36"/>
      <c r="G20" s="38"/>
      <c r="H20" s="38"/>
      <c r="I20" s="8"/>
    </row>
    <row r="21" spans="2:9" ht="14.4" customHeight="1" thickTop="1" thickBot="1" x14ac:dyDescent="0.3">
      <c r="B21" s="7">
        <v>11</v>
      </c>
      <c r="C21" s="36"/>
      <c r="D21" s="36"/>
      <c r="E21" s="36"/>
      <c r="F21" s="36"/>
      <c r="G21" s="38"/>
      <c r="H21" s="38"/>
      <c r="I21" s="8"/>
    </row>
    <row r="22" spans="2:9" ht="14.4" customHeight="1" thickTop="1" thickBot="1" x14ac:dyDescent="0.3">
      <c r="B22" s="7">
        <v>12</v>
      </c>
      <c r="C22" s="36"/>
      <c r="D22" s="36"/>
      <c r="E22" s="36"/>
      <c r="F22" s="36"/>
      <c r="G22" s="38"/>
      <c r="H22" s="38"/>
      <c r="I22" s="8"/>
    </row>
    <row r="23" spans="2:9" ht="14.4" customHeight="1" thickTop="1" thickBot="1" x14ac:dyDescent="0.3">
      <c r="B23" s="7">
        <v>13</v>
      </c>
      <c r="C23" s="36"/>
      <c r="D23" s="36"/>
      <c r="E23" s="36"/>
      <c r="F23" s="36"/>
      <c r="G23" s="38"/>
      <c r="H23" s="38"/>
      <c r="I23" s="8"/>
    </row>
    <row r="24" spans="2:9" ht="15" thickTop="1" thickBot="1" x14ac:dyDescent="0.3">
      <c r="B24" s="7">
        <v>14</v>
      </c>
      <c r="C24" s="36"/>
      <c r="D24" s="36"/>
      <c r="E24" s="36"/>
      <c r="F24" s="36"/>
      <c r="G24" s="38"/>
      <c r="H24" s="38"/>
      <c r="I24" s="8"/>
    </row>
    <row r="25" spans="2:9" ht="15" thickTop="1" thickBot="1" x14ac:dyDescent="0.3">
      <c r="B25" s="7">
        <v>15</v>
      </c>
      <c r="C25" s="36"/>
      <c r="D25" s="36"/>
      <c r="E25" s="36"/>
      <c r="F25" s="36"/>
      <c r="G25" s="38"/>
      <c r="H25" s="38"/>
    </row>
    <row r="26" spans="2:9" ht="15" thickTop="1" thickBot="1" x14ac:dyDescent="0.3">
      <c r="B26" s="7">
        <v>16</v>
      </c>
      <c r="C26" s="36"/>
      <c r="D26" s="36"/>
      <c r="E26" s="36"/>
      <c r="F26" s="36"/>
      <c r="G26" s="38"/>
      <c r="H26" s="38"/>
    </row>
    <row r="27" spans="2:9" ht="15" thickTop="1" thickBot="1" x14ac:dyDescent="0.3">
      <c r="B27" s="7">
        <v>17</v>
      </c>
      <c r="C27" s="36"/>
      <c r="D27" s="36"/>
      <c r="E27" s="36"/>
      <c r="F27" s="36"/>
      <c r="G27" s="38"/>
      <c r="H27" s="38"/>
    </row>
    <row r="28" spans="2:9" ht="15" thickTop="1" thickBot="1" x14ac:dyDescent="0.3">
      <c r="B28" s="7">
        <v>18</v>
      </c>
      <c r="C28" s="36"/>
      <c r="D28" s="36"/>
      <c r="E28" s="36"/>
      <c r="F28" s="36"/>
      <c r="G28" s="38"/>
      <c r="H28" s="38"/>
    </row>
    <row r="29" spans="2:9" x14ac:dyDescent="0.25">
      <c r="B29" s="7">
        <v>19</v>
      </c>
      <c r="C29" s="36"/>
      <c r="D29" s="36"/>
      <c r="E29" s="36"/>
      <c r="F29" s="36"/>
      <c r="G29" s="38"/>
      <c r="H29" s="38"/>
    </row>
    <row r="30" spans="2:9" ht="15" thickTop="1" thickBot="1" x14ac:dyDescent="0.3">
      <c r="B30" s="7">
        <v>20</v>
      </c>
      <c r="C30" s="36"/>
      <c r="D30" s="36"/>
      <c r="E30" s="36"/>
      <c r="F30" s="36"/>
      <c r="G30" s="38"/>
      <c r="H30" s="38"/>
    </row>
    <row r="31" spans="2:9" ht="15" thickTop="1" thickBot="1" x14ac:dyDescent="0.3">
      <c r="B31" s="7">
        <v>21</v>
      </c>
      <c r="C31" s="19"/>
      <c r="D31" s="19"/>
      <c r="E31" s="19"/>
      <c r="F31" s="19"/>
    </row>
    <row r="32" spans="2:9" ht="15" thickTop="1" thickBot="1" x14ac:dyDescent="0.3">
      <c r="B32" s="7">
        <v>22</v>
      </c>
      <c r="C32" s="19"/>
      <c r="D32" s="19"/>
      <c r="E32" s="19"/>
      <c r="F32" s="19"/>
    </row>
    <row r="33" spans="2:108" ht="15" thickTop="1" thickBot="1" x14ac:dyDescent="0.3">
      <c r="B33" s="7">
        <v>23</v>
      </c>
      <c r="C33" s="19"/>
      <c r="D33" s="19"/>
      <c r="E33" s="19"/>
      <c r="F33" s="19"/>
    </row>
    <row r="34" spans="2:108" ht="15" thickTop="1" thickBot="1" x14ac:dyDescent="0.3">
      <c r="B34" s="7">
        <v>24</v>
      </c>
      <c r="C34" s="19"/>
      <c r="D34" s="19"/>
      <c r="E34" s="19"/>
      <c r="F34" s="19"/>
    </row>
    <row r="35" spans="2:108" ht="15" thickTop="1" thickBot="1" x14ac:dyDescent="0.3">
      <c r="B35" s="7">
        <v>25</v>
      </c>
      <c r="C35" s="19"/>
      <c r="D35" s="19"/>
      <c r="E35" s="19"/>
      <c r="F35" s="19"/>
    </row>
    <row r="36" spans="2:108" ht="15" thickTop="1" thickBot="1" x14ac:dyDescent="0.3">
      <c r="B36" s="7">
        <v>26</v>
      </c>
      <c r="C36" s="19"/>
      <c r="D36" s="19"/>
      <c r="E36" s="19"/>
      <c r="F36" s="19"/>
      <c r="H36" s="145"/>
      <c r="I36" s="142"/>
      <c r="J36" s="142"/>
      <c r="K36" s="142"/>
      <c r="L36" s="142"/>
      <c r="M36" s="145"/>
      <c r="N36" s="142"/>
      <c r="O36" s="142"/>
      <c r="P36" s="142"/>
      <c r="Q36" s="142"/>
      <c r="R36" s="145"/>
      <c r="S36" s="151"/>
      <c r="T36" s="142"/>
      <c r="U36" s="142"/>
      <c r="V36" s="142"/>
      <c r="W36" s="145"/>
      <c r="X36" s="142"/>
      <c r="Y36" s="156"/>
      <c r="Z36" s="142"/>
      <c r="AA36" s="142"/>
      <c r="AB36" s="145"/>
      <c r="AC36" s="151"/>
      <c r="AD36" s="142"/>
      <c r="AE36" s="142"/>
      <c r="AF36" s="142"/>
      <c r="AG36" s="131"/>
      <c r="AH36" s="131"/>
      <c r="AI36" s="131"/>
      <c r="AJ36" s="131"/>
      <c r="AK36" s="131"/>
      <c r="AL36" s="131"/>
      <c r="AM36" s="131"/>
      <c r="AN36" s="131"/>
      <c r="AO36" s="131"/>
      <c r="AP36" s="131"/>
      <c r="AQ36" s="131"/>
      <c r="AR36" s="131"/>
      <c r="AS36" s="131"/>
      <c r="AT36" s="131"/>
      <c r="AU36" s="131"/>
      <c r="AV36" s="131"/>
      <c r="AW36" s="131"/>
      <c r="AX36" s="131"/>
      <c r="AY36" s="131"/>
      <c r="AZ36" s="131"/>
      <c r="BA36" s="131"/>
      <c r="BB36" s="131"/>
      <c r="BC36" s="131"/>
      <c r="BD36" s="131"/>
      <c r="BE36" s="131"/>
      <c r="BF36" s="131"/>
      <c r="BG36" s="131"/>
      <c r="BH36" s="131"/>
      <c r="BI36" s="131"/>
      <c r="BJ36" s="131"/>
      <c r="BK36" s="131"/>
      <c r="BL36" s="131"/>
      <c r="BM36" s="131"/>
      <c r="BN36" s="131"/>
      <c r="BO36" s="131"/>
      <c r="BP36" s="131"/>
      <c r="BQ36" s="131"/>
      <c r="BR36" s="131"/>
      <c r="BS36" s="131"/>
      <c r="BT36" s="131"/>
      <c r="BU36" s="131"/>
      <c r="BV36" s="131"/>
      <c r="BW36" s="131"/>
      <c r="BX36" s="131"/>
      <c r="BY36" s="131"/>
      <c r="BZ36" s="131"/>
      <c r="CA36" s="131"/>
      <c r="CB36" s="131"/>
      <c r="CC36" s="131"/>
      <c r="CD36" s="131"/>
      <c r="CE36" s="131"/>
      <c r="CF36" s="131"/>
      <c r="CG36" s="131"/>
      <c r="CH36" s="131"/>
      <c r="CI36" s="131"/>
      <c r="CJ36" s="131"/>
      <c r="CK36" s="131"/>
      <c r="CL36" s="131"/>
      <c r="CM36" s="131"/>
      <c r="CN36" s="131"/>
      <c r="CO36" s="131"/>
      <c r="CP36" s="131"/>
      <c r="CQ36" s="131"/>
      <c r="CR36" s="131"/>
      <c r="CS36" s="131"/>
      <c r="CT36" s="131"/>
      <c r="CU36" s="131"/>
      <c r="CV36" s="131"/>
      <c r="CW36" s="131"/>
      <c r="CX36" s="131"/>
      <c r="CY36" s="131"/>
      <c r="CZ36" s="131"/>
      <c r="DA36" s="131"/>
      <c r="DB36" s="131"/>
      <c r="DC36" s="131"/>
      <c r="DD36" s="131"/>
    </row>
    <row r="37" spans="2:108" ht="15" thickTop="1" thickBot="1" x14ac:dyDescent="0.3">
      <c r="B37" s="7">
        <v>27</v>
      </c>
      <c r="C37" s="19"/>
      <c r="D37" s="19"/>
      <c r="E37" s="19"/>
      <c r="F37" s="19"/>
      <c r="H37" s="146"/>
      <c r="I37" s="143"/>
      <c r="J37" s="143"/>
      <c r="K37" s="143"/>
      <c r="L37" s="143"/>
      <c r="M37" s="146"/>
      <c r="N37" s="143"/>
      <c r="O37" s="143"/>
      <c r="P37" s="143"/>
      <c r="Q37" s="143"/>
      <c r="R37" s="146"/>
      <c r="S37" s="152"/>
      <c r="T37" s="143"/>
      <c r="U37" s="143"/>
      <c r="V37" s="143"/>
      <c r="W37" s="146"/>
      <c r="X37" s="143"/>
      <c r="Y37" s="157"/>
      <c r="Z37" s="143"/>
      <c r="AA37" s="143"/>
      <c r="AB37" s="146"/>
      <c r="AC37" s="152"/>
      <c r="AD37" s="143"/>
      <c r="AE37" s="143"/>
      <c r="AF37" s="143"/>
      <c r="AG37" s="132"/>
      <c r="AH37" s="132"/>
      <c r="AI37" s="132"/>
      <c r="AJ37" s="132"/>
      <c r="AK37" s="132"/>
      <c r="AL37" s="132"/>
      <c r="AM37" s="132"/>
      <c r="AN37" s="132"/>
      <c r="AO37" s="132"/>
      <c r="AP37" s="132"/>
      <c r="AQ37" s="132"/>
      <c r="AR37" s="132"/>
      <c r="AS37" s="132"/>
      <c r="AT37" s="132"/>
      <c r="AU37" s="132"/>
      <c r="AV37" s="132"/>
      <c r="AW37" s="132"/>
      <c r="AX37" s="132"/>
      <c r="AY37" s="132"/>
      <c r="AZ37" s="132"/>
      <c r="BA37" s="132"/>
      <c r="BB37" s="132"/>
      <c r="BC37" s="132"/>
      <c r="BD37" s="132"/>
      <c r="BE37" s="132"/>
      <c r="BF37" s="132"/>
      <c r="BG37" s="132"/>
      <c r="BH37" s="132"/>
      <c r="BI37" s="132"/>
      <c r="BJ37" s="132"/>
      <c r="BK37" s="132"/>
      <c r="BL37" s="132"/>
      <c r="BM37" s="132"/>
      <c r="BN37" s="132"/>
      <c r="BO37" s="132"/>
      <c r="BP37" s="132"/>
      <c r="BQ37" s="132"/>
      <c r="BR37" s="132"/>
      <c r="BS37" s="132"/>
      <c r="BT37" s="132"/>
      <c r="BU37" s="132"/>
      <c r="BV37" s="132"/>
      <c r="BW37" s="132"/>
      <c r="BX37" s="132"/>
      <c r="BY37" s="132"/>
      <c r="BZ37" s="132"/>
      <c r="CA37" s="132"/>
      <c r="CB37" s="132"/>
      <c r="CC37" s="132"/>
      <c r="CD37" s="132"/>
      <c r="CE37" s="132"/>
      <c r="CF37" s="132"/>
      <c r="CG37" s="132"/>
      <c r="CH37" s="132"/>
      <c r="CI37" s="132"/>
      <c r="CJ37" s="132"/>
      <c r="CK37" s="132"/>
      <c r="CL37" s="132"/>
      <c r="CM37" s="132"/>
      <c r="CN37" s="132"/>
      <c r="CO37" s="132"/>
      <c r="CP37" s="132"/>
      <c r="CQ37" s="132"/>
      <c r="CR37" s="132"/>
      <c r="CS37" s="132"/>
      <c r="CT37" s="132"/>
      <c r="CU37" s="132"/>
      <c r="CV37" s="132"/>
      <c r="CW37" s="132"/>
      <c r="CX37" s="132"/>
      <c r="CY37" s="132"/>
      <c r="CZ37" s="132"/>
      <c r="DA37" s="132"/>
      <c r="DB37" s="132"/>
      <c r="DC37" s="132"/>
      <c r="DD37" s="132"/>
    </row>
    <row r="38" spans="2:108" ht="15" thickTop="1" thickBot="1" x14ac:dyDescent="0.3">
      <c r="B38" s="7">
        <v>28</v>
      </c>
      <c r="C38" s="19"/>
      <c r="D38" s="19"/>
      <c r="E38" s="19"/>
      <c r="F38" s="19"/>
      <c r="H38" s="146"/>
      <c r="I38" s="143"/>
      <c r="J38" s="143"/>
      <c r="K38" s="143"/>
      <c r="L38" s="143"/>
      <c r="M38" s="146"/>
      <c r="N38" s="143"/>
      <c r="O38" s="143"/>
      <c r="P38" s="143"/>
      <c r="Q38" s="143"/>
      <c r="R38" s="146"/>
      <c r="S38" s="152"/>
      <c r="T38" s="143"/>
      <c r="U38" s="143"/>
      <c r="V38" s="143"/>
      <c r="W38" s="146"/>
      <c r="X38" s="143"/>
      <c r="Y38" s="157"/>
      <c r="Z38" s="143"/>
      <c r="AA38" s="143"/>
      <c r="AB38" s="146"/>
      <c r="AC38" s="152"/>
      <c r="AD38" s="143"/>
      <c r="AE38" s="143"/>
      <c r="AF38" s="143"/>
      <c r="AG38" s="132"/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  <c r="CT38" s="132"/>
      <c r="CU38" s="132"/>
      <c r="CV38" s="132"/>
      <c r="CW38" s="132"/>
      <c r="CX38" s="132"/>
      <c r="CY38" s="132"/>
      <c r="CZ38" s="132"/>
      <c r="DA38" s="132"/>
      <c r="DB38" s="132"/>
      <c r="DC38" s="132"/>
      <c r="DD38" s="132"/>
    </row>
    <row r="39" spans="2:108" ht="15" thickTop="1" thickBot="1" x14ac:dyDescent="0.3">
      <c r="B39" s="7">
        <v>29</v>
      </c>
      <c r="C39" s="19"/>
      <c r="D39" s="19"/>
      <c r="E39" s="19"/>
      <c r="F39" s="19"/>
      <c r="H39" s="146"/>
      <c r="I39" s="143"/>
      <c r="J39" s="143"/>
      <c r="K39" s="143"/>
      <c r="L39" s="143"/>
      <c r="M39" s="146"/>
      <c r="N39" s="143"/>
      <c r="O39" s="143"/>
      <c r="P39" s="143"/>
      <c r="Q39" s="143"/>
      <c r="R39" s="146"/>
      <c r="S39" s="152"/>
      <c r="T39" s="143"/>
      <c r="U39" s="143"/>
      <c r="V39" s="143"/>
      <c r="W39" s="146"/>
      <c r="X39" s="143"/>
      <c r="Y39" s="157"/>
      <c r="Z39" s="143"/>
      <c r="AA39" s="143"/>
      <c r="AB39" s="146"/>
      <c r="AC39" s="152"/>
      <c r="AD39" s="143"/>
      <c r="AE39" s="143"/>
      <c r="AF39" s="143"/>
      <c r="AG39" s="132"/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  <c r="CT39" s="132"/>
      <c r="CU39" s="132"/>
      <c r="CV39" s="132"/>
      <c r="CW39" s="132"/>
      <c r="CX39" s="132"/>
      <c r="CY39" s="132"/>
      <c r="CZ39" s="132"/>
      <c r="DA39" s="132"/>
      <c r="DB39" s="132"/>
      <c r="DC39" s="132"/>
      <c r="DD39" s="132"/>
    </row>
    <row r="40" spans="2:108" ht="15" thickTop="1" thickBot="1" x14ac:dyDescent="0.3">
      <c r="B40" s="7">
        <v>30</v>
      </c>
      <c r="C40" s="19"/>
      <c r="D40" s="19"/>
      <c r="E40" s="19"/>
      <c r="F40" s="19"/>
      <c r="H40" s="146"/>
      <c r="I40" s="143"/>
      <c r="J40" s="143"/>
      <c r="K40" s="143"/>
      <c r="L40" s="143"/>
      <c r="M40" s="146"/>
      <c r="N40" s="143"/>
      <c r="O40" s="143"/>
      <c r="P40" s="143"/>
      <c r="Q40" s="143"/>
      <c r="R40" s="146"/>
      <c r="S40" s="152"/>
      <c r="T40" s="143"/>
      <c r="U40" s="143"/>
      <c r="V40" s="143"/>
      <c r="W40" s="146"/>
      <c r="X40" s="143"/>
      <c r="Y40" s="157"/>
      <c r="Z40" s="143"/>
      <c r="AA40" s="143"/>
      <c r="AB40" s="146"/>
      <c r="AC40" s="152"/>
      <c r="AD40" s="143"/>
      <c r="AE40" s="143"/>
      <c r="AF40" s="143"/>
      <c r="AG40" s="132"/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  <c r="CT40" s="132"/>
      <c r="CU40" s="132"/>
      <c r="CV40" s="132"/>
      <c r="CW40" s="132"/>
      <c r="CX40" s="132"/>
      <c r="CY40" s="132"/>
      <c r="CZ40" s="132"/>
      <c r="DA40" s="132"/>
      <c r="DB40" s="132"/>
      <c r="DC40" s="132"/>
      <c r="DD40" s="132"/>
    </row>
    <row r="41" spans="2:108" ht="15" thickTop="1" thickBot="1" x14ac:dyDescent="0.3">
      <c r="B41" s="7">
        <v>31</v>
      </c>
      <c r="C41" s="19"/>
      <c r="D41" s="19"/>
      <c r="E41" s="19"/>
      <c r="F41" s="19"/>
      <c r="H41" s="146"/>
      <c r="I41" s="143"/>
      <c r="J41" s="143"/>
      <c r="K41" s="143"/>
      <c r="L41" s="143"/>
      <c r="M41" s="146"/>
      <c r="N41" s="143"/>
      <c r="O41" s="143"/>
      <c r="P41" s="143"/>
      <c r="Q41" s="143"/>
      <c r="R41" s="146"/>
      <c r="S41" s="152"/>
      <c r="T41" s="143"/>
      <c r="U41" s="143"/>
      <c r="V41" s="143"/>
      <c r="W41" s="146"/>
      <c r="X41" s="143"/>
      <c r="Y41" s="157"/>
      <c r="Z41" s="143"/>
      <c r="AA41" s="143"/>
      <c r="AB41" s="146"/>
      <c r="AC41" s="152"/>
      <c r="AD41" s="143"/>
      <c r="AE41" s="143"/>
      <c r="AF41" s="143"/>
      <c r="AG41" s="132"/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  <c r="CT41" s="132"/>
      <c r="CU41" s="132"/>
      <c r="CV41" s="132"/>
      <c r="CW41" s="132"/>
      <c r="CX41" s="132"/>
      <c r="CY41" s="132"/>
      <c r="CZ41" s="132"/>
      <c r="DA41" s="132"/>
      <c r="DB41" s="132"/>
      <c r="DC41" s="132"/>
      <c r="DD41" s="132"/>
    </row>
    <row r="42" spans="2:108" ht="15" thickTop="1" thickBot="1" x14ac:dyDescent="0.3">
      <c r="B42" s="7">
        <v>32</v>
      </c>
      <c r="C42" s="19"/>
      <c r="D42" s="19"/>
      <c r="E42" s="19"/>
      <c r="F42" s="19"/>
      <c r="H42" s="147"/>
      <c r="I42" s="144"/>
      <c r="J42" s="144"/>
      <c r="K42" s="144"/>
      <c r="L42" s="144"/>
      <c r="M42" s="147"/>
      <c r="N42" s="144"/>
      <c r="O42" s="144"/>
      <c r="P42" s="144"/>
      <c r="Q42" s="144"/>
      <c r="R42" s="147"/>
      <c r="S42" s="153"/>
      <c r="T42" s="144"/>
      <c r="U42" s="144"/>
      <c r="V42" s="144"/>
      <c r="W42" s="147"/>
      <c r="X42" s="144"/>
      <c r="Y42" s="158"/>
      <c r="Z42" s="144"/>
      <c r="AA42" s="144"/>
      <c r="AB42" s="147"/>
      <c r="AC42" s="153"/>
      <c r="AD42" s="144"/>
      <c r="AE42" s="144"/>
      <c r="AF42" s="144"/>
      <c r="AG42" s="133"/>
      <c r="AH42" s="133"/>
      <c r="AI42" s="133"/>
      <c r="AJ42" s="133"/>
      <c r="AK42" s="133"/>
      <c r="AL42" s="133"/>
      <c r="AM42" s="133"/>
      <c r="AN42" s="133"/>
      <c r="AO42" s="133"/>
      <c r="AP42" s="133"/>
      <c r="AQ42" s="133"/>
      <c r="AR42" s="133"/>
      <c r="AS42" s="133"/>
      <c r="AT42" s="133"/>
      <c r="AU42" s="133"/>
      <c r="AV42" s="133"/>
      <c r="AW42" s="133"/>
      <c r="AX42" s="133"/>
      <c r="AY42" s="133"/>
      <c r="AZ42" s="133"/>
      <c r="BA42" s="133"/>
      <c r="BB42" s="133"/>
      <c r="BC42" s="133"/>
      <c r="BD42" s="133"/>
      <c r="BE42" s="133"/>
      <c r="BF42" s="133"/>
      <c r="BG42" s="133"/>
      <c r="BH42" s="133"/>
      <c r="BI42" s="133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133"/>
      <c r="CF42" s="133"/>
      <c r="CG42" s="133"/>
      <c r="CH42" s="133"/>
      <c r="CI42" s="133"/>
      <c r="CJ42" s="133"/>
      <c r="CK42" s="133"/>
      <c r="CL42" s="133"/>
      <c r="CM42" s="133"/>
      <c r="CN42" s="133"/>
      <c r="CO42" s="133"/>
      <c r="CP42" s="133"/>
      <c r="CQ42" s="133"/>
      <c r="CR42" s="133"/>
      <c r="CS42" s="133"/>
      <c r="CT42" s="133"/>
      <c r="CU42" s="133"/>
      <c r="CV42" s="133"/>
      <c r="CW42" s="133"/>
      <c r="CX42" s="133"/>
      <c r="CY42" s="133"/>
      <c r="CZ42" s="133"/>
      <c r="DA42" s="133"/>
      <c r="DB42" s="133"/>
      <c r="DC42" s="133"/>
      <c r="DD42" s="133"/>
    </row>
    <row r="43" spans="2:108" ht="25.8" thickTop="1" x14ac:dyDescent="0.25">
      <c r="H43" s="39">
        <v>0</v>
      </c>
      <c r="I43" s="39">
        <v>1</v>
      </c>
      <c r="J43" s="39">
        <v>2</v>
      </c>
      <c r="K43" s="39">
        <v>3</v>
      </c>
      <c r="L43" s="39">
        <v>4</v>
      </c>
      <c r="M43" s="39">
        <v>5</v>
      </c>
      <c r="N43" s="39">
        <v>6</v>
      </c>
      <c r="O43" s="39">
        <v>7</v>
      </c>
      <c r="P43" s="39">
        <v>8</v>
      </c>
      <c r="Q43" s="39">
        <v>9</v>
      </c>
      <c r="R43" s="39">
        <v>10</v>
      </c>
      <c r="S43" s="39">
        <v>11</v>
      </c>
      <c r="T43" s="39">
        <v>12</v>
      </c>
      <c r="U43" s="39">
        <v>13</v>
      </c>
      <c r="V43" s="39">
        <v>14</v>
      </c>
      <c r="W43" s="39">
        <v>15</v>
      </c>
      <c r="X43" s="39">
        <v>16</v>
      </c>
      <c r="Y43" s="39">
        <v>17</v>
      </c>
      <c r="Z43" s="39">
        <v>18</v>
      </c>
      <c r="AA43" s="39">
        <v>19</v>
      </c>
      <c r="AB43" s="39">
        <v>20</v>
      </c>
      <c r="AC43" s="39">
        <v>21</v>
      </c>
      <c r="AD43" s="39">
        <v>22</v>
      </c>
      <c r="AE43" s="39">
        <v>23</v>
      </c>
      <c r="AF43" s="39">
        <v>24</v>
      </c>
      <c r="AG43" s="39">
        <v>25</v>
      </c>
      <c r="AH43" s="39">
        <v>26</v>
      </c>
      <c r="AI43" s="39">
        <v>27</v>
      </c>
      <c r="AJ43" s="39">
        <v>28</v>
      </c>
      <c r="AK43" s="39">
        <v>29</v>
      </c>
      <c r="AL43" s="39">
        <v>30</v>
      </c>
      <c r="AM43" s="39">
        <v>31</v>
      </c>
      <c r="AN43" s="39">
        <v>32</v>
      </c>
      <c r="AO43" s="39">
        <v>33</v>
      </c>
      <c r="AP43" s="39">
        <v>34</v>
      </c>
      <c r="AQ43" s="39">
        <v>35</v>
      </c>
      <c r="AR43" s="39">
        <v>36</v>
      </c>
      <c r="AS43" s="39">
        <v>37</v>
      </c>
      <c r="AT43" s="39">
        <v>38</v>
      </c>
      <c r="AU43" s="39">
        <v>39</v>
      </c>
      <c r="AV43" s="39">
        <v>40</v>
      </c>
      <c r="AW43" s="39">
        <v>41</v>
      </c>
      <c r="AX43" s="39">
        <v>42</v>
      </c>
      <c r="AY43" s="39">
        <v>43</v>
      </c>
      <c r="AZ43" s="39">
        <v>44</v>
      </c>
      <c r="BA43" s="39">
        <v>45</v>
      </c>
      <c r="BB43" s="39">
        <v>46</v>
      </c>
      <c r="BC43" s="39">
        <v>47</v>
      </c>
      <c r="BD43" s="39">
        <v>48</v>
      </c>
      <c r="BE43" s="39">
        <v>49</v>
      </c>
      <c r="BF43" s="39">
        <v>50</v>
      </c>
      <c r="BG43" s="39">
        <v>51</v>
      </c>
      <c r="BH43" s="39">
        <v>52</v>
      </c>
      <c r="BI43" s="39">
        <v>53</v>
      </c>
      <c r="BJ43" s="39">
        <v>54</v>
      </c>
      <c r="BK43" s="39">
        <v>55</v>
      </c>
      <c r="BL43" s="39">
        <v>56</v>
      </c>
      <c r="BM43" s="39">
        <v>57</v>
      </c>
      <c r="BN43" s="39">
        <v>58</v>
      </c>
      <c r="BO43" s="39">
        <v>59</v>
      </c>
      <c r="BP43" s="39">
        <v>60</v>
      </c>
      <c r="BQ43" s="39">
        <v>61</v>
      </c>
      <c r="BR43" s="39">
        <v>62</v>
      </c>
      <c r="BS43" s="39">
        <v>63</v>
      </c>
      <c r="BT43" s="39">
        <v>64</v>
      </c>
      <c r="BU43" s="39">
        <v>65</v>
      </c>
      <c r="BV43" s="39">
        <v>66</v>
      </c>
      <c r="BW43" s="39">
        <v>67</v>
      </c>
      <c r="BX43" s="39">
        <v>68</v>
      </c>
      <c r="BY43" s="39">
        <v>69</v>
      </c>
      <c r="BZ43" s="39">
        <v>70</v>
      </c>
      <c r="CA43" s="39">
        <v>71</v>
      </c>
      <c r="CB43" s="39">
        <v>72</v>
      </c>
      <c r="CC43" s="39">
        <v>73</v>
      </c>
      <c r="CD43" s="39">
        <v>74</v>
      </c>
      <c r="CE43" s="39">
        <v>75</v>
      </c>
      <c r="CF43" s="39">
        <v>76</v>
      </c>
      <c r="CG43" s="39">
        <v>77</v>
      </c>
      <c r="CH43" s="39">
        <v>78</v>
      </c>
      <c r="CI43" s="39">
        <v>79</v>
      </c>
      <c r="CJ43" s="39">
        <v>80</v>
      </c>
      <c r="CK43" s="39">
        <v>81</v>
      </c>
      <c r="CL43" s="39">
        <v>82</v>
      </c>
      <c r="CM43" s="39">
        <v>83</v>
      </c>
      <c r="CN43" s="39">
        <v>84</v>
      </c>
      <c r="CO43" s="39">
        <v>85</v>
      </c>
      <c r="CP43" s="39">
        <v>86</v>
      </c>
      <c r="CQ43" s="39">
        <v>87</v>
      </c>
      <c r="CR43" s="39">
        <v>88</v>
      </c>
      <c r="CS43" s="39">
        <v>89</v>
      </c>
      <c r="CT43" s="39">
        <v>90</v>
      </c>
      <c r="CU43" s="39">
        <v>91</v>
      </c>
      <c r="CV43" s="39">
        <v>92</v>
      </c>
      <c r="CW43" s="39">
        <v>93</v>
      </c>
      <c r="CX43" s="39">
        <v>94</v>
      </c>
      <c r="CY43" s="39">
        <v>95</v>
      </c>
      <c r="CZ43" s="39">
        <v>96</v>
      </c>
      <c r="DA43" s="39">
        <v>97</v>
      </c>
      <c r="DB43" s="39">
        <v>98</v>
      </c>
      <c r="DC43" s="39">
        <v>99</v>
      </c>
      <c r="DD43" s="39">
        <v>100</v>
      </c>
    </row>
    <row r="44" spans="2:108" x14ac:dyDescent="0.25"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</row>
    <row r="55" spans="1:14" x14ac:dyDescent="0.25">
      <c r="A55" s="154" t="s">
        <v>6</v>
      </c>
      <c r="B55" s="154"/>
      <c r="C55" s="154"/>
      <c r="D55" s="154"/>
      <c r="E55" s="154"/>
      <c r="F55" s="154"/>
      <c r="G55" s="154"/>
      <c r="H55" s="154"/>
      <c r="I55" s="154"/>
      <c r="J55" s="154"/>
      <c r="K55" s="154"/>
      <c r="L55" s="154"/>
      <c r="M55" s="154"/>
      <c r="N55" s="154"/>
    </row>
  </sheetData>
  <autoFilter ref="B10:F10" xr:uid="{9C312F55-2C0F-4E37-BE66-6FD32CCAD304}">
    <sortState ref="B11:F42">
      <sortCondition ref="F10"/>
    </sortState>
  </autoFilter>
  <mergeCells count="115">
    <mergeCell ref="A1:U1"/>
    <mergeCell ref="DD36:DD42"/>
    <mergeCell ref="CX36:CX42"/>
    <mergeCell ref="CY36:CY42"/>
    <mergeCell ref="CZ36:CZ42"/>
    <mergeCell ref="DA36:DA42"/>
    <mergeCell ref="DB36:DB42"/>
    <mergeCell ref="DC36:DC42"/>
    <mergeCell ref="CR36:CR42"/>
    <mergeCell ref="CS36:CS42"/>
    <mergeCell ref="CT36:CT42"/>
    <mergeCell ref="CU36:CU42"/>
    <mergeCell ref="CV36:CV42"/>
    <mergeCell ref="CW36:CW42"/>
    <mergeCell ref="CL36:CL42"/>
    <mergeCell ref="CM36:CM42"/>
    <mergeCell ref="CN36:CN42"/>
    <mergeCell ref="CO36:CO42"/>
    <mergeCell ref="CP36:CP42"/>
    <mergeCell ref="CQ36:CQ42"/>
    <mergeCell ref="CF36:CF42"/>
    <mergeCell ref="CG36:CG42"/>
    <mergeCell ref="CH36:CH42"/>
    <mergeCell ref="CI36:CI42"/>
    <mergeCell ref="CJ36:CJ42"/>
    <mergeCell ref="CK36:CK42"/>
    <mergeCell ref="BZ36:BZ42"/>
    <mergeCell ref="CA36:CA42"/>
    <mergeCell ref="CB36:CB42"/>
    <mergeCell ref="CC36:CC42"/>
    <mergeCell ref="CD36:CD42"/>
    <mergeCell ref="CE36:CE42"/>
    <mergeCell ref="BT36:BT42"/>
    <mergeCell ref="BU36:BU42"/>
    <mergeCell ref="BV36:BV42"/>
    <mergeCell ref="BW36:BW42"/>
    <mergeCell ref="BX36:BX42"/>
    <mergeCell ref="BY36:BY42"/>
    <mergeCell ref="BN36:BN42"/>
    <mergeCell ref="BO36:BO42"/>
    <mergeCell ref="BP36:BP42"/>
    <mergeCell ref="BQ36:BQ42"/>
    <mergeCell ref="BR36:BR42"/>
    <mergeCell ref="BS36:BS42"/>
    <mergeCell ref="BH36:BH42"/>
    <mergeCell ref="BI36:BI42"/>
    <mergeCell ref="BJ36:BJ42"/>
    <mergeCell ref="BK36:BK42"/>
    <mergeCell ref="BL36:BL42"/>
    <mergeCell ref="BM36:BM42"/>
    <mergeCell ref="BB36:BB42"/>
    <mergeCell ref="BC36:BC42"/>
    <mergeCell ref="BD36:BD42"/>
    <mergeCell ref="BE36:BE42"/>
    <mergeCell ref="BF36:BF42"/>
    <mergeCell ref="BG36:BG42"/>
    <mergeCell ref="AV36:AV42"/>
    <mergeCell ref="AW36:AW42"/>
    <mergeCell ref="AX36:AX42"/>
    <mergeCell ref="AY36:AY42"/>
    <mergeCell ref="AZ36:AZ42"/>
    <mergeCell ref="BA36:BA42"/>
    <mergeCell ref="AQ36:AQ42"/>
    <mergeCell ref="AR36:AR42"/>
    <mergeCell ref="AS36:AS42"/>
    <mergeCell ref="AT36:AT42"/>
    <mergeCell ref="AU36:AU42"/>
    <mergeCell ref="AJ36:AJ42"/>
    <mergeCell ref="AK36:AK42"/>
    <mergeCell ref="AL36:AL42"/>
    <mergeCell ref="AM36:AM42"/>
    <mergeCell ref="AN36:AN42"/>
    <mergeCell ref="AO36:AO42"/>
    <mergeCell ref="AH36:AH42"/>
    <mergeCell ref="AI36:AI42"/>
    <mergeCell ref="X36:X42"/>
    <mergeCell ref="Y36:Y42"/>
    <mergeCell ref="Z36:Z42"/>
    <mergeCell ref="AA36:AA42"/>
    <mergeCell ref="AB36:AB42"/>
    <mergeCell ref="AC36:AC42"/>
    <mergeCell ref="AP36:AP42"/>
    <mergeCell ref="V36:V42"/>
    <mergeCell ref="W36:W42"/>
    <mergeCell ref="O36:O42"/>
    <mergeCell ref="P36:P42"/>
    <mergeCell ref="Q36:Q42"/>
    <mergeCell ref="AD36:AD42"/>
    <mergeCell ref="AE36:AE42"/>
    <mergeCell ref="AF36:AF42"/>
    <mergeCell ref="AG36:AG42"/>
    <mergeCell ref="A55:N55"/>
    <mergeCell ref="C7:N7"/>
    <mergeCell ref="C8:N8"/>
    <mergeCell ref="H36:H42"/>
    <mergeCell ref="I36:I42"/>
    <mergeCell ref="J36:J42"/>
    <mergeCell ref="K36:K42"/>
    <mergeCell ref="A5:N5"/>
    <mergeCell ref="J10:K10"/>
    <mergeCell ref="M10:N10"/>
    <mergeCell ref="B2:K2"/>
    <mergeCell ref="B3:K3"/>
    <mergeCell ref="L2:N2"/>
    <mergeCell ref="L3:N3"/>
    <mergeCell ref="L36:L42"/>
    <mergeCell ref="M36:M42"/>
    <mergeCell ref="N36:N42"/>
    <mergeCell ref="B4:U4"/>
    <mergeCell ref="O2:U2"/>
    <mergeCell ref="O3:U3"/>
    <mergeCell ref="R36:R42"/>
    <mergeCell ref="S36:S42"/>
    <mergeCell ref="T36:T42"/>
    <mergeCell ref="U36:U42"/>
  </mergeCells>
  <pageMargins left="0.25" right="0.25" top="0.75" bottom="0.75" header="0.3" footer="0.3"/>
  <pageSetup paperSize="8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735E8-159B-493F-8E98-056EDBF63880}">
  <dimension ref="A1:S51"/>
  <sheetViews>
    <sheetView zoomScaleNormal="100" workbookViewId="0">
      <selection activeCell="F19" sqref="F19"/>
    </sheetView>
  </sheetViews>
  <sheetFormatPr defaultColWidth="8.88671875" defaultRowHeight="13.8" x14ac:dyDescent="0.25"/>
  <cols>
    <col min="1" max="1" width="3.109375" style="1" bestFit="1" customWidth="1"/>
    <col min="2" max="16" width="12.6640625" style="1" customWidth="1"/>
    <col min="17" max="17" width="7.33203125" style="1" bestFit="1" customWidth="1"/>
    <col min="18" max="16384" width="8.88671875" style="1"/>
  </cols>
  <sheetData>
    <row r="1" spans="1:19" ht="15" thickTop="1" thickBot="1" x14ac:dyDescent="0.3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S1" s="1" t="s">
        <v>256</v>
      </c>
    </row>
    <row r="2" spans="1:19" ht="15.6" customHeight="1" thickTop="1" thickBot="1" x14ac:dyDescent="0.3">
      <c r="A2" s="4" t="s">
        <v>1</v>
      </c>
      <c r="B2" s="166" t="s">
        <v>7</v>
      </c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8"/>
      <c r="O2" s="4" t="s">
        <v>3</v>
      </c>
      <c r="P2" s="108">
        <f>Charter!K2</f>
        <v>44936</v>
      </c>
      <c r="Q2" s="108"/>
      <c r="S2" s="1" t="s">
        <v>257</v>
      </c>
    </row>
    <row r="3" spans="1:19" ht="15.6" customHeight="1" thickTop="1" thickBot="1" x14ac:dyDescent="0.3">
      <c r="A3" s="4" t="s">
        <v>2</v>
      </c>
      <c r="B3" s="166" t="s">
        <v>8</v>
      </c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8"/>
      <c r="O3" s="4" t="s">
        <v>4</v>
      </c>
      <c r="P3" s="109" t="str">
        <f>Charter!$K$3</f>
        <v>sherif</v>
      </c>
      <c r="Q3" s="109"/>
    </row>
    <row r="4" spans="1:19" ht="15" thickTop="1" thickBot="1" x14ac:dyDescent="0.3">
      <c r="A4" s="4" t="s">
        <v>5</v>
      </c>
      <c r="B4" s="62" t="str">
        <f>_xlfn.CONCAT(B9," ", C9," White Box Testing")</f>
        <v xml:space="preserve">  White Box Testing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</row>
    <row r="5" spans="1:19" ht="14.4" thickTop="1" x14ac:dyDescent="0.25">
      <c r="A5" s="162"/>
      <c r="B5" s="163"/>
      <c r="C5" s="163"/>
      <c r="D5" s="163"/>
      <c r="E5" s="163"/>
      <c r="F5" s="163"/>
      <c r="G5" s="163"/>
      <c r="H5" s="163"/>
      <c r="I5" s="163"/>
      <c r="J5" s="163"/>
      <c r="K5" s="163"/>
      <c r="L5" s="163"/>
      <c r="M5" s="163"/>
      <c r="N5" s="163"/>
      <c r="O5" s="163"/>
      <c r="P5" s="163"/>
      <c r="Q5" s="164"/>
    </row>
    <row r="6" spans="1:19" ht="14.4" customHeight="1" x14ac:dyDescent="0.25">
      <c r="A6" s="43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4"/>
    </row>
    <row r="7" spans="1:19" ht="14.4" customHeight="1" thickBot="1" x14ac:dyDescent="0.3">
      <c r="A7" s="43"/>
      <c r="B7" s="42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44"/>
    </row>
    <row r="8" spans="1:19" ht="14.4" customHeight="1" thickTop="1" thickBot="1" x14ac:dyDescent="0.3">
      <c r="A8" s="43"/>
      <c r="B8" s="16" t="s">
        <v>253</v>
      </c>
      <c r="C8" s="46" t="s">
        <v>246</v>
      </c>
      <c r="D8" s="46" t="s">
        <v>247</v>
      </c>
      <c r="E8" s="46" t="s">
        <v>248</v>
      </c>
      <c r="F8" s="46" t="s">
        <v>249</v>
      </c>
      <c r="G8" s="46" t="s">
        <v>250</v>
      </c>
      <c r="H8" s="46" t="s">
        <v>251</v>
      </c>
      <c r="I8" s="47" t="s">
        <v>252</v>
      </c>
      <c r="J8" s="47" t="s">
        <v>254</v>
      </c>
      <c r="K8" s="161" t="s">
        <v>175</v>
      </c>
      <c r="L8" s="161"/>
      <c r="M8" s="161"/>
      <c r="N8" s="161" t="s">
        <v>176</v>
      </c>
      <c r="O8" s="161"/>
      <c r="P8" s="161"/>
      <c r="Q8" s="46" t="s">
        <v>255</v>
      </c>
    </row>
    <row r="9" spans="1:19" ht="14.4" customHeight="1" thickTop="1" thickBot="1" x14ac:dyDescent="0.3">
      <c r="A9" s="43"/>
      <c r="B9" s="49"/>
      <c r="C9" s="49"/>
      <c r="D9" s="49"/>
      <c r="E9" s="49"/>
      <c r="F9" s="50"/>
      <c r="G9" s="50"/>
      <c r="H9" s="50"/>
      <c r="I9" s="50"/>
      <c r="J9" s="50"/>
      <c r="K9" s="165"/>
      <c r="L9" s="165"/>
      <c r="M9" s="165"/>
      <c r="N9" s="165"/>
      <c r="O9" s="165"/>
      <c r="P9" s="165"/>
      <c r="Q9" s="51"/>
    </row>
    <row r="10" spans="1:19" ht="14.4" customHeight="1" thickTop="1" thickBot="1" x14ac:dyDescent="0.3">
      <c r="A10" s="43"/>
      <c r="B10" s="45"/>
      <c r="C10" s="45"/>
      <c r="D10" s="45"/>
      <c r="E10" s="45"/>
      <c r="F10" s="45"/>
      <c r="G10" s="45"/>
      <c r="H10" s="45"/>
      <c r="I10" s="45"/>
      <c r="J10" s="45"/>
      <c r="K10" s="165"/>
      <c r="L10" s="165"/>
      <c r="M10" s="165"/>
      <c r="N10" s="165"/>
      <c r="O10" s="165"/>
      <c r="P10" s="165"/>
      <c r="Q10" s="51"/>
    </row>
    <row r="11" spans="1:19" ht="14.4" customHeight="1" thickTop="1" thickBot="1" x14ac:dyDescent="0.3">
      <c r="A11" s="43"/>
      <c r="B11" s="45" t="s">
        <v>174</v>
      </c>
      <c r="C11" s="45"/>
      <c r="D11" s="45"/>
      <c r="E11" s="45"/>
      <c r="F11" s="45"/>
      <c r="G11" s="45"/>
      <c r="H11" s="45"/>
      <c r="I11" s="45"/>
      <c r="J11" s="45"/>
      <c r="K11" s="165"/>
      <c r="L11" s="165"/>
      <c r="M11" s="165"/>
      <c r="N11" s="165"/>
      <c r="O11" s="165"/>
      <c r="P11" s="165"/>
      <c r="Q11" s="51"/>
    </row>
    <row r="12" spans="1:19" ht="14.4" customHeight="1" thickTop="1" thickBot="1" x14ac:dyDescent="0.3">
      <c r="A12" s="43"/>
      <c r="B12" s="42"/>
      <c r="C12" s="42"/>
      <c r="D12" s="42"/>
      <c r="E12" s="42"/>
      <c r="F12" s="42"/>
      <c r="G12" s="42"/>
      <c r="H12" s="42"/>
      <c r="I12" s="42"/>
      <c r="J12" s="42"/>
      <c r="K12" s="165"/>
      <c r="L12" s="165"/>
      <c r="M12" s="165"/>
      <c r="N12" s="165"/>
      <c r="O12" s="165"/>
      <c r="P12" s="165"/>
      <c r="Q12" s="51"/>
    </row>
    <row r="13" spans="1:19" ht="14.4" customHeight="1" thickTop="1" thickBot="1" x14ac:dyDescent="0.3">
      <c r="A13" s="43"/>
      <c r="B13" s="42"/>
      <c r="C13" s="42"/>
      <c r="D13" s="42"/>
      <c r="E13" s="42"/>
      <c r="F13" s="42"/>
      <c r="G13" s="42"/>
      <c r="H13" s="42"/>
      <c r="I13" s="42"/>
      <c r="J13" s="42"/>
      <c r="K13" s="165"/>
      <c r="L13" s="165"/>
      <c r="M13" s="165"/>
      <c r="N13" s="165"/>
      <c r="O13" s="165"/>
      <c r="P13" s="165"/>
      <c r="Q13" s="51"/>
    </row>
    <row r="14" spans="1:19" ht="14.4" customHeight="1" thickTop="1" thickBot="1" x14ac:dyDescent="0.3">
      <c r="A14" s="43"/>
      <c r="B14" s="42"/>
      <c r="C14" s="42"/>
      <c r="D14" s="42"/>
      <c r="E14" s="42"/>
      <c r="F14" s="42"/>
      <c r="G14" s="42"/>
      <c r="H14" s="42"/>
      <c r="I14" s="42"/>
      <c r="J14" s="42"/>
      <c r="K14" s="165"/>
      <c r="L14" s="165"/>
      <c r="M14" s="165"/>
      <c r="N14" s="165"/>
      <c r="O14" s="165"/>
      <c r="P14" s="165"/>
      <c r="Q14" s="51"/>
    </row>
    <row r="15" spans="1:19" ht="14.4" customHeight="1" thickTop="1" thickBot="1" x14ac:dyDescent="0.3">
      <c r="A15" s="43"/>
      <c r="B15" s="42"/>
      <c r="C15" s="42"/>
      <c r="D15" s="42"/>
      <c r="E15" s="42"/>
      <c r="F15" s="42"/>
      <c r="G15" s="42"/>
      <c r="H15" s="42"/>
      <c r="I15" s="42"/>
      <c r="J15" s="42"/>
      <c r="K15" s="165"/>
      <c r="L15" s="165"/>
      <c r="M15" s="165"/>
      <c r="N15" s="165"/>
      <c r="O15" s="165"/>
      <c r="P15" s="165"/>
      <c r="Q15" s="51"/>
    </row>
    <row r="16" spans="1:19" ht="14.4" customHeight="1" thickTop="1" thickBot="1" x14ac:dyDescent="0.3">
      <c r="A16" s="43"/>
      <c r="B16" s="42"/>
      <c r="C16" s="42"/>
      <c r="D16" s="42"/>
      <c r="E16" s="42"/>
      <c r="F16" s="42"/>
      <c r="G16" s="42"/>
      <c r="H16" s="42"/>
      <c r="I16" s="42"/>
      <c r="J16" s="42"/>
      <c r="K16" s="165"/>
      <c r="L16" s="165"/>
      <c r="M16" s="165"/>
      <c r="N16" s="165"/>
      <c r="O16" s="165"/>
      <c r="P16" s="165"/>
      <c r="Q16" s="51"/>
    </row>
    <row r="17" spans="1:17" ht="14.4" customHeight="1" thickTop="1" thickBot="1" x14ac:dyDescent="0.3">
      <c r="A17" s="43"/>
      <c r="B17" s="42"/>
      <c r="C17" s="42"/>
      <c r="D17" s="42"/>
      <c r="E17" s="42"/>
      <c r="F17" s="42"/>
      <c r="G17" s="42"/>
      <c r="H17" s="42"/>
      <c r="I17" s="42"/>
      <c r="J17" s="42"/>
      <c r="K17" s="165"/>
      <c r="L17" s="165"/>
      <c r="M17" s="165"/>
      <c r="N17" s="165"/>
      <c r="O17" s="165"/>
      <c r="P17" s="165"/>
      <c r="Q17" s="51"/>
    </row>
    <row r="18" spans="1:17" ht="14.4" customHeight="1" thickTop="1" thickBot="1" x14ac:dyDescent="0.3">
      <c r="A18" s="43"/>
      <c r="B18" s="42"/>
      <c r="C18" s="42"/>
      <c r="D18" s="42"/>
      <c r="E18" s="42"/>
      <c r="F18" s="42"/>
      <c r="G18" s="42"/>
      <c r="H18" s="42"/>
      <c r="I18" s="42"/>
      <c r="J18" s="42"/>
      <c r="K18" s="165"/>
      <c r="L18" s="165"/>
      <c r="M18" s="165"/>
      <c r="N18" s="165"/>
      <c r="O18" s="165"/>
      <c r="P18" s="165"/>
      <c r="Q18" s="51"/>
    </row>
    <row r="19" spans="1:17" ht="15" customHeight="1" thickTop="1" thickBot="1" x14ac:dyDescent="0.3">
      <c r="A19" s="43"/>
      <c r="B19" s="42"/>
      <c r="C19" s="42"/>
      <c r="D19" s="42"/>
      <c r="E19" s="42"/>
      <c r="F19" s="42"/>
      <c r="G19" s="42"/>
      <c r="H19" s="42"/>
      <c r="I19" s="42"/>
      <c r="J19" s="42"/>
      <c r="K19" s="165"/>
      <c r="L19" s="165"/>
      <c r="M19" s="165"/>
      <c r="N19" s="165"/>
      <c r="O19" s="165"/>
      <c r="P19" s="165"/>
      <c r="Q19" s="51"/>
    </row>
    <row r="20" spans="1:17" ht="14.4" customHeight="1" thickTop="1" thickBot="1" x14ac:dyDescent="0.3">
      <c r="A20" s="43"/>
      <c r="B20" s="42"/>
      <c r="C20" s="42"/>
      <c r="D20" s="42"/>
      <c r="E20" s="42"/>
      <c r="F20" s="42"/>
      <c r="G20" s="42"/>
      <c r="H20" s="42"/>
      <c r="I20" s="42"/>
      <c r="J20" s="42"/>
      <c r="K20" s="165"/>
      <c r="L20" s="165"/>
      <c r="M20" s="165"/>
      <c r="N20" s="165"/>
      <c r="O20" s="165"/>
      <c r="P20" s="165"/>
      <c r="Q20" s="51"/>
    </row>
    <row r="21" spans="1:17" ht="14.4" customHeight="1" thickTop="1" thickBot="1" x14ac:dyDescent="0.3">
      <c r="A21" s="43"/>
      <c r="B21" s="42"/>
      <c r="C21" s="42"/>
      <c r="D21" s="42"/>
      <c r="E21" s="42"/>
      <c r="F21" s="42"/>
      <c r="G21" s="42"/>
      <c r="H21" s="42"/>
      <c r="I21" s="42"/>
      <c r="J21" s="42"/>
      <c r="K21" s="165"/>
      <c r="L21" s="165"/>
      <c r="M21" s="165"/>
      <c r="N21" s="165"/>
      <c r="O21" s="165"/>
      <c r="P21" s="165"/>
      <c r="Q21" s="51"/>
    </row>
    <row r="22" spans="1:17" ht="14.4" customHeight="1" thickTop="1" thickBot="1" x14ac:dyDescent="0.3">
      <c r="A22" s="43"/>
      <c r="B22" s="42"/>
      <c r="C22" s="42"/>
      <c r="D22" s="42"/>
      <c r="E22" s="42"/>
      <c r="F22" s="42"/>
      <c r="G22" s="42"/>
      <c r="H22" s="42"/>
      <c r="I22" s="42"/>
      <c r="J22" s="42"/>
      <c r="K22" s="165"/>
      <c r="L22" s="165"/>
      <c r="M22" s="165"/>
      <c r="N22" s="165"/>
      <c r="O22" s="165"/>
      <c r="P22" s="165"/>
      <c r="Q22" s="51"/>
    </row>
    <row r="23" spans="1:17" ht="14.4" customHeight="1" thickTop="1" thickBot="1" x14ac:dyDescent="0.3">
      <c r="A23" s="43"/>
      <c r="B23" s="42"/>
      <c r="C23" s="42"/>
      <c r="D23" s="42"/>
      <c r="E23" s="42"/>
      <c r="F23" s="42"/>
      <c r="G23" s="42"/>
      <c r="H23" s="42"/>
      <c r="I23" s="42"/>
      <c r="J23" s="42"/>
      <c r="K23" s="165"/>
      <c r="L23" s="165"/>
      <c r="M23" s="165"/>
      <c r="N23" s="165"/>
      <c r="O23" s="165"/>
      <c r="P23" s="165"/>
      <c r="Q23" s="51"/>
    </row>
    <row r="24" spans="1:17" ht="14.4" customHeight="1" thickTop="1" thickBot="1" x14ac:dyDescent="0.3">
      <c r="A24" s="43"/>
      <c r="B24" s="42"/>
      <c r="C24" s="42"/>
      <c r="D24" s="42"/>
      <c r="E24" s="42"/>
      <c r="F24" s="42"/>
      <c r="G24" s="42"/>
      <c r="H24" s="42"/>
      <c r="I24" s="42"/>
      <c r="J24" s="42"/>
      <c r="K24" s="165"/>
      <c r="L24" s="165"/>
      <c r="M24" s="165"/>
      <c r="N24" s="165"/>
      <c r="O24" s="165"/>
      <c r="P24" s="165"/>
      <c r="Q24" s="51"/>
    </row>
    <row r="25" spans="1:17" ht="14.4" customHeight="1" thickTop="1" thickBot="1" x14ac:dyDescent="0.3">
      <c r="A25" s="43"/>
      <c r="B25" s="42"/>
      <c r="C25" s="42"/>
      <c r="D25" s="42"/>
      <c r="E25" s="42"/>
      <c r="F25" s="42"/>
      <c r="G25" s="42"/>
      <c r="H25" s="42"/>
      <c r="I25" s="42"/>
      <c r="J25" s="42"/>
      <c r="K25" s="165"/>
      <c r="L25" s="165"/>
      <c r="M25" s="165"/>
      <c r="N25" s="165"/>
      <c r="O25" s="165"/>
      <c r="P25" s="165"/>
      <c r="Q25" s="51"/>
    </row>
    <row r="26" spans="1:17" ht="15" customHeight="1" thickTop="1" thickBot="1" x14ac:dyDescent="0.3">
      <c r="A26" s="43"/>
      <c r="B26" s="42"/>
      <c r="C26" s="42"/>
      <c r="D26" s="42"/>
      <c r="E26" s="42"/>
      <c r="F26" s="42"/>
      <c r="G26" s="42"/>
      <c r="H26" s="42"/>
      <c r="I26" s="42"/>
      <c r="J26" s="42"/>
      <c r="K26" s="165"/>
      <c r="L26" s="165"/>
      <c r="M26" s="165"/>
      <c r="N26" s="165"/>
      <c r="O26" s="165"/>
      <c r="P26" s="165"/>
      <c r="Q26" s="51"/>
    </row>
    <row r="27" spans="1:17" ht="14.4" customHeight="1" thickTop="1" thickBot="1" x14ac:dyDescent="0.3">
      <c r="A27" s="43"/>
      <c r="B27" s="42"/>
      <c r="C27" s="42"/>
      <c r="D27" s="42"/>
      <c r="E27" s="42"/>
      <c r="F27" s="42"/>
      <c r="G27" s="42"/>
      <c r="H27" s="42"/>
      <c r="I27" s="42"/>
      <c r="J27" s="42"/>
      <c r="K27" s="165"/>
      <c r="L27" s="165"/>
      <c r="M27" s="165"/>
      <c r="N27" s="165"/>
      <c r="O27" s="165"/>
      <c r="P27" s="165"/>
      <c r="Q27" s="51"/>
    </row>
    <row r="28" spans="1:17" ht="14.4" customHeight="1" thickTop="1" thickBot="1" x14ac:dyDescent="0.3">
      <c r="A28" s="43"/>
      <c r="B28" s="42"/>
      <c r="C28" s="42"/>
      <c r="D28" s="42"/>
      <c r="E28" s="42"/>
      <c r="F28" s="42"/>
      <c r="G28" s="42"/>
      <c r="H28" s="42"/>
      <c r="I28" s="42"/>
      <c r="J28" s="42"/>
      <c r="K28" s="165"/>
      <c r="L28" s="165"/>
      <c r="M28" s="165"/>
      <c r="N28" s="165"/>
      <c r="O28" s="165"/>
      <c r="P28" s="165"/>
      <c r="Q28" s="51"/>
    </row>
    <row r="29" spans="1:17" ht="14.4" customHeight="1" thickTop="1" thickBot="1" x14ac:dyDescent="0.3">
      <c r="A29" s="43"/>
      <c r="B29" s="42"/>
      <c r="C29" s="42"/>
      <c r="D29" s="42"/>
      <c r="E29" s="42"/>
      <c r="F29" s="42"/>
      <c r="G29" s="42"/>
      <c r="H29" s="42"/>
      <c r="I29" s="42"/>
      <c r="J29" s="42"/>
      <c r="K29" s="165"/>
      <c r="L29" s="165"/>
      <c r="M29" s="165"/>
      <c r="N29" s="165"/>
      <c r="O29" s="165"/>
      <c r="P29" s="165"/>
      <c r="Q29" s="51"/>
    </row>
    <row r="30" spans="1:17" ht="14.4" customHeight="1" thickTop="1" x14ac:dyDescent="0.25">
      <c r="A30" s="43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4"/>
    </row>
    <row r="31" spans="1:17" ht="14.4" customHeight="1" x14ac:dyDescent="0.25">
      <c r="A31" s="43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4"/>
    </row>
    <row r="32" spans="1:17" ht="14.4" customHeight="1" x14ac:dyDescent="0.25">
      <c r="A32" s="43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4"/>
    </row>
    <row r="33" spans="1:17" ht="14.4" customHeight="1" x14ac:dyDescent="0.25">
      <c r="A33" s="43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4"/>
    </row>
    <row r="34" spans="1:17" ht="14.4" customHeight="1" x14ac:dyDescent="0.25">
      <c r="A34" s="43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4"/>
    </row>
    <row r="35" spans="1:17" ht="14.4" customHeight="1" x14ac:dyDescent="0.25">
      <c r="A35" s="43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4"/>
    </row>
    <row r="36" spans="1:17" ht="14.4" customHeight="1" x14ac:dyDescent="0.25">
      <c r="A36" s="43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4"/>
    </row>
    <row r="37" spans="1:17" ht="14.4" customHeight="1" x14ac:dyDescent="0.25">
      <c r="A37" s="43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4"/>
    </row>
    <row r="38" spans="1:17" ht="14.4" customHeight="1" x14ac:dyDescent="0.25">
      <c r="A38" s="43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4"/>
    </row>
    <row r="39" spans="1:17" ht="14.4" customHeight="1" x14ac:dyDescent="0.25">
      <c r="A39" s="43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4"/>
    </row>
    <row r="40" spans="1:17" ht="14.4" customHeight="1" x14ac:dyDescent="0.25">
      <c r="A40" s="43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4"/>
    </row>
    <row r="41" spans="1:17" ht="14.4" customHeight="1" x14ac:dyDescent="0.25">
      <c r="A41" s="43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4"/>
    </row>
    <row r="42" spans="1:17" ht="14.4" customHeight="1" x14ac:dyDescent="0.25">
      <c r="A42" s="43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4"/>
    </row>
    <row r="43" spans="1:17" ht="14.4" customHeight="1" x14ac:dyDescent="0.25">
      <c r="A43" s="43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4"/>
    </row>
    <row r="44" spans="1:17" ht="14.4" customHeight="1" x14ac:dyDescent="0.25">
      <c r="A44" s="43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4"/>
    </row>
    <row r="45" spans="1:17" ht="14.4" customHeight="1" thickBot="1" x14ac:dyDescent="0.3">
      <c r="A45" s="43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4"/>
    </row>
    <row r="46" spans="1:17" ht="14.4" customHeight="1" thickTop="1" thickBot="1" x14ac:dyDescent="0.3">
      <c r="A46" s="43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8" t="s">
        <v>258</v>
      </c>
      <c r="P46" s="51"/>
      <c r="Q46" s="44"/>
    </row>
    <row r="47" spans="1:17" ht="14.4" customHeight="1" thickTop="1" thickBot="1" x14ac:dyDescent="0.3">
      <c r="A47" s="43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8" t="s">
        <v>259</v>
      </c>
      <c r="P47" s="52"/>
      <c r="Q47" s="44"/>
    </row>
    <row r="48" spans="1:17" ht="14.4" customHeight="1" thickTop="1" x14ac:dyDescent="0.25">
      <c r="A48" s="43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4"/>
    </row>
    <row r="49" spans="1:17" ht="14.4" customHeight="1" thickBot="1" x14ac:dyDescent="0.3">
      <c r="A49" s="43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4"/>
    </row>
    <row r="50" spans="1:17" ht="15" thickTop="1" thickBot="1" x14ac:dyDescent="0.3">
      <c r="A50" s="87" t="s">
        <v>6</v>
      </c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9"/>
    </row>
    <row r="51" spans="1:17" ht="14.4" thickTop="1" x14ac:dyDescent="0.25"/>
  </sheetData>
  <mergeCells count="53">
    <mergeCell ref="K29:M29"/>
    <mergeCell ref="N29:P29"/>
    <mergeCell ref="K26:M26"/>
    <mergeCell ref="N26:P26"/>
    <mergeCell ref="K27:M27"/>
    <mergeCell ref="N27:P27"/>
    <mergeCell ref="K28:M28"/>
    <mergeCell ref="N28:P28"/>
    <mergeCell ref="K23:M23"/>
    <mergeCell ref="N23:P23"/>
    <mergeCell ref="K24:M24"/>
    <mergeCell ref="N24:P24"/>
    <mergeCell ref="K25:M25"/>
    <mergeCell ref="N25:P25"/>
    <mergeCell ref="K20:M20"/>
    <mergeCell ref="N20:P20"/>
    <mergeCell ref="K21:M21"/>
    <mergeCell ref="N21:P21"/>
    <mergeCell ref="K22:M22"/>
    <mergeCell ref="N22:P22"/>
    <mergeCell ref="K17:M17"/>
    <mergeCell ref="N17:P17"/>
    <mergeCell ref="K18:M18"/>
    <mergeCell ref="N18:P18"/>
    <mergeCell ref="K19:M19"/>
    <mergeCell ref="N19:P19"/>
    <mergeCell ref="K14:M14"/>
    <mergeCell ref="N14:P14"/>
    <mergeCell ref="K15:M15"/>
    <mergeCell ref="N15:P15"/>
    <mergeCell ref="K16:M16"/>
    <mergeCell ref="N16:P16"/>
    <mergeCell ref="A1:Q1"/>
    <mergeCell ref="P2:Q2"/>
    <mergeCell ref="P3:Q3"/>
    <mergeCell ref="B2:N2"/>
    <mergeCell ref="B3:N3"/>
    <mergeCell ref="A50:Q50"/>
    <mergeCell ref="B4:Q4"/>
    <mergeCell ref="C7:P7"/>
    <mergeCell ref="K8:M8"/>
    <mergeCell ref="N8:P8"/>
    <mergeCell ref="A5:Q5"/>
    <mergeCell ref="N9:P9"/>
    <mergeCell ref="K9:M9"/>
    <mergeCell ref="K10:M10"/>
    <mergeCell ref="N10:P10"/>
    <mergeCell ref="K11:M11"/>
    <mergeCell ref="N11:P11"/>
    <mergeCell ref="K12:M12"/>
    <mergeCell ref="N12:P12"/>
    <mergeCell ref="K13:M13"/>
    <mergeCell ref="N13:P13"/>
  </mergeCells>
  <dataValidations count="1">
    <dataValidation type="list" allowBlank="1" showInputMessage="1" showErrorMessage="1" sqref="F9:J9 Q9:Q29 P46" xr:uid="{B26D8A0D-6C0E-4A9F-BDA9-4B9FBFDC4E90}">
      <formula1>$S$1:$S$2</formula1>
    </dataValidation>
  </dataValidations>
  <pageMargins left="0.25" right="0.25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Charter</vt:lpstr>
      <vt:lpstr>1.1_Receive Requirements</vt:lpstr>
      <vt:lpstr>1.2_Analog_Analysis</vt:lpstr>
      <vt:lpstr>1.2_Digital_Analysis</vt:lpstr>
      <vt:lpstr>1.2_System Errors</vt:lpstr>
      <vt:lpstr>1.3_Simulator Design</vt:lpstr>
      <vt:lpstr>1.4_Static Design</vt:lpstr>
      <vt:lpstr>1.4_Dynamic Design </vt:lpstr>
      <vt:lpstr>2.1.2_White Testing</vt:lpstr>
      <vt:lpstr>3.1_Black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Sherif Abdelfatah Roshdy</dc:creator>
  <cp:lastModifiedBy>Ahmed Yaser Moastafa Mohamed</cp:lastModifiedBy>
  <cp:lastPrinted>2023-11-05T20:26:22Z</cp:lastPrinted>
  <dcterms:created xsi:type="dcterms:W3CDTF">2015-06-05T18:17:20Z</dcterms:created>
  <dcterms:modified xsi:type="dcterms:W3CDTF">2023-11-11T17:43:36Z</dcterms:modified>
</cp:coreProperties>
</file>