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amoham223\Downloads\lcd project format\"/>
    </mc:Choice>
  </mc:AlternateContent>
  <xr:revisionPtr revIDLastSave="0" documentId="13_ncr:1_{85866676-FEE0-4A69-98C3-F2D5F2DD2EE3}" xr6:coauthVersionLast="36" xr6:coauthVersionMax="47" xr10:uidLastSave="{00000000-0000-0000-0000-000000000000}"/>
  <bookViews>
    <workbookView xWindow="0" yWindow="0" windowWidth="23040" windowHeight="9060" firstSheet="1" activeTab="1" xr2:uid="{00000000-000D-0000-FFFF-FFFF00000000}"/>
  </bookViews>
  <sheets>
    <sheet name="Charter" sheetId="1" r:id="rId1"/>
    <sheet name="1.1_Receive Requirements" sheetId="4" r:id="rId2"/>
    <sheet name="1.4_Static Design" sheetId="9" r:id="rId3"/>
    <sheet name="1.4_Dynamic Design " sheetId="10" r:id="rId4"/>
    <sheet name="2.1.2_White Testing" sheetId="11" r:id="rId5"/>
    <sheet name="3.1_Black Testing" sheetId="12" r:id="rId6"/>
  </sheets>
  <definedNames>
    <definedName name="_xlnm._FilterDatabase" localSheetId="3" hidden="1">'1.4_Dynamic Design '!$B$10:$F$10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9" l="1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E19" i="9"/>
  <c r="E20" i="9"/>
  <c r="E21" i="9"/>
  <c r="E22" i="9"/>
  <c r="E23" i="9"/>
  <c r="E24" i="9"/>
  <c r="E25" i="9"/>
  <c r="E26" i="9"/>
  <c r="E27" i="9"/>
  <c r="D27" i="9"/>
  <c r="D26" i="9"/>
  <c r="D25" i="9"/>
  <c r="D24" i="9"/>
  <c r="D23" i="9"/>
  <c r="D22" i="9"/>
  <c r="D21" i="9"/>
  <c r="D20" i="9"/>
  <c r="D19" i="9"/>
  <c r="I13" i="9"/>
  <c r="J15" i="9"/>
  <c r="I15" i="9"/>
  <c r="J14" i="9"/>
  <c r="I14" i="9"/>
  <c r="J13" i="9"/>
  <c r="J12" i="9"/>
  <c r="I12" i="9"/>
  <c r="J11" i="9"/>
  <c r="I11" i="9"/>
  <c r="J10" i="9"/>
  <c r="I10" i="9"/>
  <c r="J9" i="9"/>
  <c r="I9" i="9"/>
  <c r="J8" i="9"/>
  <c r="I8" i="9"/>
  <c r="J7" i="9"/>
  <c r="I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E7" i="9"/>
  <c r="D7" i="9"/>
  <c r="M2" i="9"/>
  <c r="C6" i="1"/>
  <c r="W15" i="1"/>
  <c r="B4" i="12" l="1"/>
  <c r="B4" i="10"/>
  <c r="P3" i="12"/>
  <c r="P2" i="12"/>
  <c r="B4" i="11"/>
  <c r="P3" i="11"/>
  <c r="P2" i="11"/>
  <c r="O2" i="10"/>
  <c r="O3" i="10"/>
  <c r="B4" i="9"/>
  <c r="M3" i="9"/>
  <c r="B4" i="4"/>
  <c r="H54" i="4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K3" i="4"/>
  <c r="K2" i="4"/>
  <c r="B4" i="1"/>
  <c r="F1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Sherif Abdelfatah Roshdy Elgiar</author>
  </authors>
  <commentList>
    <comment ref="U6" authorId="0" shapeId="0" xr:uid="{291AE531-91F0-4396-A565-5A3AF7656677}">
      <text>
        <r>
          <rPr>
            <b/>
            <sz val="9"/>
            <color indexed="81"/>
            <rFont val="Tahoma"/>
            <charset val="1"/>
          </rPr>
          <t>Sherif Abdelfatah Roshdy Elgiar:</t>
        </r>
        <r>
          <rPr>
            <sz val="9"/>
            <color indexed="81"/>
            <rFont val="Tahoma"/>
            <charset val="1"/>
          </rPr>
          <t xml:space="preserve">
1-Save data in eeprom
2-Off System</t>
        </r>
      </text>
    </comment>
    <comment ref="T8" authorId="0" shapeId="0" xr:uid="{3966A822-D4C6-4FAD-9D39-498F1ABC22D0}">
      <text>
        <r>
          <rPr>
            <b/>
            <sz val="9"/>
            <color indexed="81"/>
            <rFont val="Tahoma"/>
            <charset val="1"/>
          </rPr>
          <t>Sherif Abdelfatah Roshdy Elgiar:</t>
        </r>
        <r>
          <rPr>
            <sz val="9"/>
            <color indexed="81"/>
            <rFont val="Tahoma"/>
            <charset val="1"/>
          </rPr>
          <t xml:space="preserve">
once voltage reach determined volt before selected reset volt</t>
        </r>
      </text>
    </comment>
  </commentList>
</comments>
</file>

<file path=xl/sharedStrings.xml><?xml version="1.0" encoding="utf-8"?>
<sst xmlns="http://schemas.openxmlformats.org/spreadsheetml/2006/main" count="413" uniqueCount="287">
  <si>
    <t>Engineering Information</t>
  </si>
  <si>
    <t>To</t>
  </si>
  <si>
    <t>Cc</t>
  </si>
  <si>
    <t>Date</t>
  </si>
  <si>
    <t>PIC</t>
  </si>
  <si>
    <t>Re</t>
  </si>
  <si>
    <t>ELARABY GROUP</t>
  </si>
  <si>
    <t>Project Manager , Team Leader</t>
  </si>
  <si>
    <t>Project Team</t>
  </si>
  <si>
    <t>Github_ID</t>
  </si>
  <si>
    <t>Project Data</t>
  </si>
  <si>
    <t>3rd Exp Code</t>
  </si>
  <si>
    <t>3rd Exp Description</t>
  </si>
  <si>
    <t>Project Cat.</t>
  </si>
  <si>
    <t>Project Current Phase</t>
  </si>
  <si>
    <t>Road_Map_Type</t>
  </si>
  <si>
    <t>Project Strt</t>
  </si>
  <si>
    <t>Project End</t>
  </si>
  <si>
    <t>Year</t>
  </si>
  <si>
    <t>Month</t>
  </si>
  <si>
    <t>Day</t>
  </si>
  <si>
    <t>Project Manager</t>
  </si>
  <si>
    <t>Technology Group Mgr</t>
  </si>
  <si>
    <t>SW Team Leader</t>
  </si>
  <si>
    <t>Member 1</t>
  </si>
  <si>
    <t>Member 2</t>
  </si>
  <si>
    <t>ID Group</t>
  </si>
  <si>
    <t>Prod. Dev. G</t>
  </si>
  <si>
    <t>Comp. Dev. G</t>
  </si>
  <si>
    <t>R&amp;T Mech. G</t>
  </si>
  <si>
    <t>R&amp;T H.W. G</t>
  </si>
  <si>
    <t>R&amp;T S.W. G</t>
  </si>
  <si>
    <t>Long Term</t>
  </si>
  <si>
    <t>Med Term</t>
  </si>
  <si>
    <t>Short Term</t>
  </si>
  <si>
    <t xml:space="preserve">Based Technology </t>
  </si>
  <si>
    <t>TRL</t>
  </si>
  <si>
    <t>TRL Description</t>
  </si>
  <si>
    <t>basic principles observed</t>
  </si>
  <si>
    <t>technology concept formulated</t>
  </si>
  <si>
    <t>experimental proof of concept</t>
  </si>
  <si>
    <t>technology validated in lab</t>
  </si>
  <si>
    <t>technology validated in relevant environment</t>
  </si>
  <si>
    <t>technology demonstrated in relevant environment</t>
  </si>
  <si>
    <t>system prototype demonstration in operational environment</t>
  </si>
  <si>
    <t>system complete and qualified</t>
  </si>
  <si>
    <t>actual system proven in operational environment</t>
  </si>
  <si>
    <t>Marketing Road map</t>
  </si>
  <si>
    <t>R&amp;T Roadmap</t>
  </si>
  <si>
    <t>Term</t>
  </si>
  <si>
    <t>Mean</t>
  </si>
  <si>
    <t>max 1 Yrs development time</t>
  </si>
  <si>
    <t>max 2 Yrs development time</t>
  </si>
  <si>
    <t>max 3 Yrs development time</t>
  </si>
  <si>
    <t>Forcasting</t>
  </si>
  <si>
    <t>Ideation</t>
  </si>
  <si>
    <t>Scoping</t>
  </si>
  <si>
    <t>Roadmap</t>
  </si>
  <si>
    <t>Conceptual Research</t>
  </si>
  <si>
    <t>Experimental Research</t>
  </si>
  <si>
    <t>Detail Design</t>
  </si>
  <si>
    <t>Subsystem / Application</t>
  </si>
  <si>
    <t>Shadwing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</si>
  <si>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</si>
  <si>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</si>
  <si>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</si>
  <si>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</si>
  <si>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</si>
  <si>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</si>
  <si>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</si>
  <si>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</si>
  <si>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</si>
  <si>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</si>
  <si>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</si>
  <si>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</si>
  <si>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Software_Tasks</t>
  </si>
  <si>
    <t>N</t>
  </si>
  <si>
    <t>Task</t>
  </si>
  <si>
    <t>Duration</t>
  </si>
  <si>
    <t>Strt</t>
  </si>
  <si>
    <t>Stop</t>
  </si>
  <si>
    <t>Initiation</t>
  </si>
  <si>
    <t>Receive Requirements</t>
  </si>
  <si>
    <t>Data Analysis</t>
  </si>
  <si>
    <t>Simulator Design</t>
  </si>
  <si>
    <t>Paragmetic Design</t>
  </si>
  <si>
    <t>Development</t>
  </si>
  <si>
    <t>MCAL</t>
  </si>
  <si>
    <t>HAL</t>
  </si>
  <si>
    <t>Middleware</t>
  </si>
  <si>
    <t>APP</t>
  </si>
  <si>
    <t>MCAL Development</t>
  </si>
  <si>
    <t>White Box Testing</t>
  </si>
  <si>
    <t>2.1.1</t>
  </si>
  <si>
    <t>2.1.2</t>
  </si>
  <si>
    <t>2.2.1</t>
  </si>
  <si>
    <t>2.2.2</t>
  </si>
  <si>
    <t>HAL Development</t>
  </si>
  <si>
    <t>2.3.1</t>
  </si>
  <si>
    <t>2.3.2</t>
  </si>
  <si>
    <t>Middleware Development</t>
  </si>
  <si>
    <t>Black Box Testing</t>
  </si>
  <si>
    <t>Documentation</t>
  </si>
  <si>
    <t>STD Days</t>
  </si>
  <si>
    <t>Phase</t>
  </si>
  <si>
    <t>Planned</t>
  </si>
  <si>
    <t>Actual</t>
  </si>
  <si>
    <t>12 weeks</t>
  </si>
  <si>
    <t>3 weeks</t>
  </si>
  <si>
    <t>Block Diagram</t>
  </si>
  <si>
    <t>I/P</t>
  </si>
  <si>
    <t>O/P</t>
  </si>
  <si>
    <t>Pin Assignment</t>
  </si>
  <si>
    <t>BOM</t>
  </si>
  <si>
    <t>Material</t>
  </si>
  <si>
    <t>Description</t>
  </si>
  <si>
    <t>Maker</t>
  </si>
  <si>
    <t>Maker PN</t>
  </si>
  <si>
    <t>Supplier</t>
  </si>
  <si>
    <t>MCU Pin</t>
  </si>
  <si>
    <t>Processing</t>
  </si>
  <si>
    <t>System_State_Machine</t>
  </si>
  <si>
    <t>1_State_Machine\State_Machine.vsdx</t>
  </si>
  <si>
    <t>P40/Tool0</t>
  </si>
  <si>
    <t>RESET</t>
  </si>
  <si>
    <t>P137/INT0</t>
  </si>
  <si>
    <t>P122/X2</t>
  </si>
  <si>
    <t>P121/X1</t>
  </si>
  <si>
    <t>REGC</t>
  </si>
  <si>
    <t>VSS</t>
  </si>
  <si>
    <t>VDD</t>
  </si>
  <si>
    <t>3.3 Volt</t>
  </si>
  <si>
    <t>GND</t>
  </si>
  <si>
    <t>P73</t>
  </si>
  <si>
    <t>P72/INT7</t>
  </si>
  <si>
    <t>P70/INT6</t>
  </si>
  <si>
    <t>P30/INT3</t>
  </si>
  <si>
    <t>P74</t>
  </si>
  <si>
    <t>P31/INT4</t>
  </si>
  <si>
    <t>P50/INT1</t>
  </si>
  <si>
    <t>P51/INT2</t>
  </si>
  <si>
    <t>P17/TX0</t>
  </si>
  <si>
    <t>P16/RX0</t>
  </si>
  <si>
    <t>P15</t>
  </si>
  <si>
    <t>P14/AN24</t>
  </si>
  <si>
    <t>P13/AN23</t>
  </si>
  <si>
    <t>P12/AN22</t>
  </si>
  <si>
    <t>P11/AN21</t>
  </si>
  <si>
    <t>P10/AN20</t>
  </si>
  <si>
    <t>P147/AN18</t>
  </si>
  <si>
    <t>P23/AN3</t>
  </si>
  <si>
    <t>P22/AN2</t>
  </si>
  <si>
    <t>P21/AN1</t>
  </si>
  <si>
    <t>P20/AN0</t>
  </si>
  <si>
    <t>P1/INT10/AN16</t>
  </si>
  <si>
    <t>P0/INT8/AN17</t>
  </si>
  <si>
    <t>P120/AN19</t>
  </si>
  <si>
    <t>R5F11BBCAFP</t>
  </si>
  <si>
    <t>Renesas</t>
  </si>
  <si>
    <t>Circuit</t>
  </si>
  <si>
    <t>Event</t>
  </si>
  <si>
    <t>Action</t>
  </si>
  <si>
    <t>Notes</t>
  </si>
  <si>
    <t>STOP</t>
  </si>
  <si>
    <t>RUN</t>
  </si>
  <si>
    <t>OFF</t>
  </si>
  <si>
    <t>FAULT</t>
  </si>
  <si>
    <t>Mode</t>
  </si>
  <si>
    <t>States</t>
  </si>
  <si>
    <t>I/P Module</t>
  </si>
  <si>
    <t>WASH</t>
  </si>
  <si>
    <t>SOAK</t>
  </si>
  <si>
    <t>RINSE</t>
  </si>
  <si>
    <t>SPIN</t>
  </si>
  <si>
    <t>TUB_CLEAN</t>
  </si>
  <si>
    <t>Child_proof</t>
  </si>
  <si>
    <t>OFF_PB</t>
  </si>
  <si>
    <t>End of operation</t>
  </si>
  <si>
    <t>PB_Update</t>
  </si>
  <si>
    <t>I/P (HW/Config)</t>
  </si>
  <si>
    <t>End of operation_Update</t>
  </si>
  <si>
    <t>LVR</t>
  </si>
  <si>
    <t>LVR_Update</t>
  </si>
  <si>
    <t>ERR</t>
  </si>
  <si>
    <t>ERR_Update</t>
  </si>
  <si>
    <t>OFF_Update</t>
  </si>
  <si>
    <t>O/P (HW/Config)</t>
  </si>
  <si>
    <t>Load_Update</t>
  </si>
  <si>
    <t>EEPROM_Update</t>
  </si>
  <si>
    <t>Fault_Update</t>
  </si>
  <si>
    <t>LED_Update</t>
  </si>
  <si>
    <t>Buzzer_Update</t>
  </si>
  <si>
    <t>TEST</t>
  </si>
  <si>
    <t>Wash_PB</t>
  </si>
  <si>
    <t>User_Program_Update</t>
  </si>
  <si>
    <t>Timer</t>
  </si>
  <si>
    <t>User_Program</t>
  </si>
  <si>
    <t>Timer_Update</t>
  </si>
  <si>
    <t>Water Level</t>
  </si>
  <si>
    <t>Weight</t>
  </si>
  <si>
    <t>Water_Level_Update</t>
  </si>
  <si>
    <t>Weight_Update</t>
  </si>
  <si>
    <t>Sleep</t>
  </si>
  <si>
    <t>Interfaces</t>
  </si>
  <si>
    <t>Init</t>
  </si>
  <si>
    <t>Set</t>
  </si>
  <si>
    <t>Get</t>
  </si>
  <si>
    <t>Update</t>
  </si>
  <si>
    <t>Enable</t>
  </si>
  <si>
    <t>Disable</t>
  </si>
  <si>
    <t>Sys need to Sleep</t>
  </si>
  <si>
    <t>Execution Time (msec)</t>
  </si>
  <si>
    <t>Delay (msec)</t>
  </si>
  <si>
    <t>Period (msec)</t>
  </si>
  <si>
    <t>Execution time have to be lower than tick time</t>
  </si>
  <si>
    <t>Tick time : 1msec for 8 Tasks (1Mhz)  , so 16 Task (2Mhz) , 32 Task (4Mhz) &amp; etc …</t>
  </si>
  <si>
    <t>Documents</t>
  </si>
  <si>
    <t>Simulator</t>
  </si>
  <si>
    <t>Datasheet</t>
  </si>
  <si>
    <t>Source_Code</t>
  </si>
  <si>
    <t>Flash_Code</t>
  </si>
  <si>
    <t>Refrences</t>
  </si>
  <si>
    <t>2_Circuit</t>
  </si>
  <si>
    <t>3_Data_sheet</t>
  </si>
  <si>
    <t>4_Simulator</t>
  </si>
  <si>
    <t>5_Source_Code</t>
  </si>
  <si>
    <t>6_Flash_Code</t>
  </si>
  <si>
    <t>7_Refrences</t>
  </si>
  <si>
    <t>Driver</t>
  </si>
  <si>
    <t>Write by</t>
  </si>
  <si>
    <t>Test by</t>
  </si>
  <si>
    <t>Format</t>
  </si>
  <si>
    <t>STD</t>
  </si>
  <si>
    <t>API</t>
  </si>
  <si>
    <t>DTS Review</t>
  </si>
  <si>
    <t>Device</t>
  </si>
  <si>
    <t>WDT Enable</t>
  </si>
  <si>
    <t>Result</t>
  </si>
  <si>
    <t>Pass</t>
  </si>
  <si>
    <t>Fail</t>
  </si>
  <si>
    <t>Final Result</t>
  </si>
  <si>
    <t>Approve</t>
  </si>
  <si>
    <t>Normal Mode</t>
  </si>
  <si>
    <t>Fault Mode</t>
  </si>
  <si>
    <t>Test Mode</t>
  </si>
  <si>
    <t>EEPROM</t>
  </si>
  <si>
    <t>Data Saved incase Plug removed</t>
  </si>
  <si>
    <t>Data Saved incase User Off</t>
  </si>
  <si>
    <t>Data return to default after factory mode reset</t>
  </si>
  <si>
    <t>Factory default</t>
  </si>
  <si>
    <t>RD0000545</t>
  </si>
  <si>
    <t>LCD</t>
  </si>
  <si>
    <t>GROUP</t>
  </si>
  <si>
    <t>REF</t>
  </si>
  <si>
    <t>WM</t>
  </si>
  <si>
    <t>AC</t>
  </si>
  <si>
    <t>SHA</t>
  </si>
  <si>
    <t>WH</t>
  </si>
  <si>
    <t>Cross_Cutting</t>
  </si>
  <si>
    <t>x</t>
  </si>
  <si>
    <t>Test</t>
  </si>
  <si>
    <t>Factory Default</t>
  </si>
  <si>
    <t>SLEEP</t>
  </si>
  <si>
    <t>HW</t>
  </si>
  <si>
    <t>Modules</t>
  </si>
  <si>
    <t>HW Names</t>
  </si>
  <si>
    <t>Sys</t>
  </si>
  <si>
    <t>Modes</t>
  </si>
  <si>
    <t>END</t>
  </si>
  <si>
    <t>Fault</t>
  </si>
  <si>
    <t>Test_Mode</t>
  </si>
  <si>
    <t>Factory_Deafult</t>
  </si>
  <si>
    <t>Project Manager Sherif Abdelfatah</t>
  </si>
  <si>
    <t>Ahmed Yasser</t>
  </si>
  <si>
    <t>Abdelrahman El-Araby</t>
  </si>
  <si>
    <t>Sherif Abdelfatah</t>
  </si>
  <si>
    <t>i2s</t>
  </si>
  <si>
    <t>uart</t>
  </si>
  <si>
    <t>ssd1963</t>
  </si>
  <si>
    <t>i2c</t>
  </si>
  <si>
    <t>ft6x63</t>
  </si>
  <si>
    <t>lv</t>
  </si>
  <si>
    <t>sw_press</t>
  </si>
  <si>
    <t>ui</t>
  </si>
  <si>
    <t>lv_task_handler</t>
  </si>
  <si>
    <t>sw_press_update</t>
  </si>
  <si>
    <t>comm_update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</si>
</sst>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0"/>
      <name val="Bookman Old Style"/>
      <family val="1"/>
    </font>
    <font>
      <sz val="8"/>
      <name val="Calibri"/>
      <family val="2"/>
      <scheme val="minor"/>
    </font>
    <font>
      <sz val="9"/>
      <color theme="1"/>
      <name val="Bookman Old Style"/>
      <family val="1"/>
    </font>
    <font>
      <sz val="11"/>
      <color theme="0" tint="-0.499984740745262"/>
      <name val="Bookman Old Style"/>
      <family val="1"/>
    </font>
    <font>
      <sz val="11"/>
      <color rgb="FFC00000"/>
      <name val="Bookman Old Style"/>
      <family val="1"/>
    </font>
    <font>
      <sz val="8"/>
      <color theme="1"/>
      <name val="Bookman Old Style"/>
      <family val="1"/>
    </font>
    <font>
      <sz val="11"/>
      <name val="Bookman Old Style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Bookman Old Style"/>
      <family val="1"/>
    </font>
    <font>
      <sz val="8"/>
      <color theme="0"/>
      <name val="Bookman Old Style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 tint="-0.499984740745262"/>
      <name val="Bookman Old Style"/>
      <family val="1"/>
    </font>
    <font>
      <sz val="10"/>
      <name val="Bookman Old Style"/>
      <family val="1"/>
    </font>
    <font>
      <sz val="11"/>
      <color rgb="FFFF0000"/>
      <name val="Bookman Old Style"/>
      <family val="1"/>
    </font>
    <font>
      <b/>
      <sz val="11"/>
      <name val="Bookman Old Style"/>
      <family val="1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4" borderId="1" xfId="0" applyFont="1" applyFill="1" applyBorder="1"/>
    <xf numFmtId="0" fontId="1" fillId="0" borderId="3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5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textRotation="90"/>
    </xf>
    <xf numFmtId="0" fontId="1" fillId="7" borderId="0" xfId="0" applyFont="1" applyFill="1"/>
    <xf numFmtId="0" fontId="4" fillId="0" borderId="1" xfId="0" applyFont="1" applyBorder="1"/>
    <xf numFmtId="0" fontId="8" fillId="0" borderId="0" xfId="0" applyFont="1"/>
    <xf numFmtId="0" fontId="8" fillId="0" borderId="2" xfId="0" applyFont="1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1" xfId="0" applyFont="1" applyBorder="1"/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4" borderId="1" xfId="0" applyFont="1" applyFill="1" applyBorder="1"/>
    <xf numFmtId="0" fontId="1" fillId="8" borderId="1" xfId="0" applyFont="1" applyFill="1" applyBorder="1"/>
    <xf numFmtId="0" fontId="8" fillId="0" borderId="1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9" borderId="0" xfId="0" applyFont="1" applyFill="1"/>
    <xf numFmtId="0" fontId="1" fillId="10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16" fontId="1" fillId="4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9" fillId="0" borderId="1" xfId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center"/>
    </xf>
    <xf numFmtId="0" fontId="10" fillId="3" borderId="6" xfId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4" borderId="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6" fillId="0" borderId="4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83820</xdr:rowOff>
    </xdr:from>
    <xdr:to>
      <xdr:col>12</xdr:col>
      <xdr:colOff>7620</xdr:colOff>
      <xdr:row>37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17590C-C40C-4E58-B13E-03DE08022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1580"/>
          <a:ext cx="9745980" cy="56921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38</xdr:row>
      <xdr:rowOff>144780</xdr:rowOff>
    </xdr:from>
    <xdr:to>
      <xdr:col>11</xdr:col>
      <xdr:colOff>845820</xdr:colOff>
      <xdr:row>75</xdr:row>
      <xdr:rowOff>99060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F2FA15-EA08-4857-85CF-8EB534E4B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7208520"/>
          <a:ext cx="9707880" cy="6880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31</xdr:row>
      <xdr:rowOff>83820</xdr:rowOff>
    </xdr:from>
    <xdr:to>
      <xdr:col>8</xdr:col>
      <xdr:colOff>83820</xdr:colOff>
      <xdr:row>34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600E65-0C0C-CB51-237F-CC1A024ED231}"/>
            </a:ext>
          </a:extLst>
        </xdr:cNvPr>
        <xdr:cNvSpPr/>
      </xdr:nvSpPr>
      <xdr:spPr>
        <a:xfrm>
          <a:off x="6675120" y="5905500"/>
          <a:ext cx="251460" cy="6400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4_Simulato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3_Data_sheet" TargetMode="External"/><Relationship Id="rId1" Type="http://schemas.openxmlformats.org/officeDocument/2006/relationships/hyperlink" Target="2_Circuit" TargetMode="External"/><Relationship Id="rId6" Type="http://schemas.openxmlformats.org/officeDocument/2006/relationships/hyperlink" Target="7_Refrences" TargetMode="External"/><Relationship Id="rId5" Type="http://schemas.openxmlformats.org/officeDocument/2006/relationships/hyperlink" Target="6_Flash_Code" TargetMode="External"/><Relationship Id="rId4" Type="http://schemas.openxmlformats.org/officeDocument/2006/relationships/hyperlink" Target="5_Source_Co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1_State_Machine\State_Machine.vsd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opLeftCell="A24" zoomScaleNormal="100" workbookViewId="0">
      <selection activeCell="H18" sqref="H18"/>
    </sheetView>
  </sheetViews>
  <sheetFormatPr defaultColWidth="8.88671875" defaultRowHeight="13.8" x14ac:dyDescent="0.25"/>
  <cols>
    <col min="1" max="1" width="3.109375" style="1" bestFit="1" customWidth="1"/>
    <col min="2" max="12" width="12.6640625" style="1" customWidth="1"/>
    <col min="13" max="13" width="8.88671875" style="24" hidden="1" customWidth="1"/>
    <col min="14" max="14" width="61.33203125" style="24" hidden="1" customWidth="1"/>
    <col min="15" max="15" width="11.5546875" style="24" hidden="1" customWidth="1"/>
    <col min="16" max="16" width="29.21875" style="24" hidden="1" customWidth="1"/>
    <col min="17" max="17" width="21.6640625" style="24" hidden="1" customWidth="1"/>
    <col min="18" max="18" width="25.6640625" style="24" hidden="1" customWidth="1"/>
    <col min="19" max="22" width="8.88671875" style="24" hidden="1" customWidth="1"/>
    <col min="23" max="23" width="0" style="54" hidden="1" customWidth="1"/>
    <col min="24" max="16384" width="8.88671875" style="1"/>
  </cols>
  <sheetData>
    <row r="1" spans="1:23" ht="15" thickTop="1" thickBo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24" t="s">
        <v>36</v>
      </c>
      <c r="N1" s="24" t="s">
        <v>37</v>
      </c>
      <c r="O1" s="24" t="s">
        <v>49</v>
      </c>
      <c r="P1" s="24" t="s">
        <v>50</v>
      </c>
      <c r="Q1" s="24" t="s">
        <v>47</v>
      </c>
      <c r="R1" s="24" t="s">
        <v>54</v>
      </c>
      <c r="S1" s="24">
        <v>1</v>
      </c>
      <c r="T1" s="24" t="s">
        <v>63</v>
      </c>
      <c r="U1" s="24">
        <v>2023</v>
      </c>
      <c r="V1" s="24" t="s">
        <v>253</v>
      </c>
    </row>
    <row r="2" spans="1:23" ht="15" thickTop="1" thickBot="1" x14ac:dyDescent="0.3">
      <c r="A2" s="4" t="s">
        <v>1</v>
      </c>
      <c r="B2" s="72" t="s">
        <v>272</v>
      </c>
      <c r="C2" s="72"/>
      <c r="D2" s="72"/>
      <c r="E2" s="72"/>
      <c r="F2" s="72"/>
      <c r="G2" s="72"/>
      <c r="H2" s="72"/>
      <c r="I2" s="72"/>
      <c r="J2" s="4" t="s">
        <v>3</v>
      </c>
      <c r="K2" s="71">
        <v>45261</v>
      </c>
      <c r="L2" s="71"/>
      <c r="M2" s="24">
        <v>1</v>
      </c>
      <c r="N2" s="24" t="s">
        <v>38</v>
      </c>
      <c r="O2" s="24" t="s">
        <v>32</v>
      </c>
      <c r="P2" s="24" t="s">
        <v>53</v>
      </c>
      <c r="Q2" s="24" t="s">
        <v>48</v>
      </c>
      <c r="R2" s="24" t="s">
        <v>56</v>
      </c>
      <c r="S2" s="24">
        <v>2</v>
      </c>
      <c r="T2" s="24" t="s">
        <v>64</v>
      </c>
      <c r="U2" s="24">
        <v>2024</v>
      </c>
      <c r="V2" s="24" t="s">
        <v>254</v>
      </c>
    </row>
    <row r="3" spans="1:23" ht="15" thickTop="1" thickBot="1" x14ac:dyDescent="0.3">
      <c r="A3" s="4" t="s">
        <v>2</v>
      </c>
      <c r="B3" s="72" t="s">
        <v>8</v>
      </c>
      <c r="C3" s="72"/>
      <c r="D3" s="72"/>
      <c r="E3" s="72"/>
      <c r="F3" s="72"/>
      <c r="G3" s="72"/>
      <c r="H3" s="72"/>
      <c r="I3" s="72"/>
      <c r="J3" s="4" t="s">
        <v>4</v>
      </c>
      <c r="K3" s="69" t="s">
        <v>273</v>
      </c>
      <c r="L3" s="69"/>
      <c r="M3" s="24">
        <v>2</v>
      </c>
      <c r="N3" s="24" t="s">
        <v>39</v>
      </c>
      <c r="O3" s="24" t="s">
        <v>33</v>
      </c>
      <c r="P3" s="24" t="s">
        <v>52</v>
      </c>
      <c r="R3" s="24" t="s">
        <v>55</v>
      </c>
      <c r="S3" s="24">
        <v>3</v>
      </c>
      <c r="T3" s="24" t="s">
        <v>65</v>
      </c>
      <c r="U3" s="24">
        <v>2025</v>
      </c>
      <c r="V3" s="24" t="s">
        <v>255</v>
      </c>
    </row>
    <row r="4" spans="1:23" ht="15" thickTop="1" thickBot="1" x14ac:dyDescent="0.3">
      <c r="A4" s="4" t="s">
        <v>5</v>
      </c>
      <c r="B4" s="60" t="str">
        <f>_xlfn.CONCAT($E$10," Charter")</f>
        <v>LCD Charter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24">
        <v>3</v>
      </c>
      <c r="N4" s="24" t="s">
        <v>40</v>
      </c>
      <c r="O4" s="24" t="s">
        <v>34</v>
      </c>
      <c r="P4" s="24" t="s">
        <v>51</v>
      </c>
      <c r="R4" s="24" t="s">
        <v>57</v>
      </c>
      <c r="S4" s="24">
        <v>4</v>
      </c>
      <c r="T4" s="24" t="s">
        <v>66</v>
      </c>
      <c r="U4" s="24">
        <v>2026</v>
      </c>
      <c r="V4" s="24" t="s">
        <v>256</v>
      </c>
    </row>
    <row r="5" spans="1:23" ht="15" thickTop="1" thickBot="1" x14ac:dyDescent="0.3">
      <c r="A5" s="76"/>
      <c r="B5" s="77"/>
      <c r="C5" s="77"/>
      <c r="D5" s="77"/>
      <c r="E5" s="77"/>
      <c r="F5" s="77"/>
      <c r="G5" s="77"/>
      <c r="H5" s="77"/>
      <c r="I5" s="77"/>
      <c r="J5" s="77"/>
      <c r="K5" s="77"/>
      <c r="L5" s="78"/>
      <c r="M5" s="24">
        <v>4</v>
      </c>
      <c r="N5" s="24" t="s">
        <v>41</v>
      </c>
      <c r="R5" s="24" t="s">
        <v>58</v>
      </c>
      <c r="S5" s="24">
        <v>5</v>
      </c>
      <c r="T5" s="24" t="s">
        <v>67</v>
      </c>
      <c r="U5" s="24">
        <v>2027</v>
      </c>
      <c r="V5" s="24" t="s">
        <v>257</v>
      </c>
    </row>
    <row r="6" spans="1:23" ht="15" thickTop="1" thickBot="1" x14ac:dyDescent="0.3">
      <c r="A6" s="2"/>
      <c r="B6" s="1" t="s">
        <v>9</v>
      </c>
      <c r="C6" s="79" t="str">
        <f>_xlfn.CONCAT(W15,"_",E11,"_",E10,"_",J17,H17,F17)</f>
        <v>M_WM_LCD_2023Dec1</v>
      </c>
      <c r="D6" s="80"/>
      <c r="E6" s="80"/>
      <c r="F6" s="80"/>
      <c r="G6" s="80"/>
      <c r="H6" s="80"/>
      <c r="I6" s="80"/>
      <c r="J6" s="80"/>
      <c r="K6" s="81"/>
      <c r="L6" s="3"/>
      <c r="M6" s="24">
        <v>5</v>
      </c>
      <c r="N6" s="24" t="s">
        <v>42</v>
      </c>
      <c r="R6" s="24" t="s">
        <v>59</v>
      </c>
      <c r="S6" s="24">
        <v>6</v>
      </c>
      <c r="T6" s="24" t="s">
        <v>68</v>
      </c>
      <c r="U6" s="24">
        <v>2028</v>
      </c>
      <c r="V6" s="24" t="s">
        <v>258</v>
      </c>
    </row>
    <row r="7" spans="1:23" ht="14.4" thickTop="1" x14ac:dyDescent="0.25">
      <c r="A7" s="2"/>
      <c r="L7" s="3"/>
      <c r="M7" s="24">
        <v>6</v>
      </c>
      <c r="N7" s="24" t="s">
        <v>43</v>
      </c>
      <c r="R7" s="24" t="s">
        <v>60</v>
      </c>
      <c r="S7" s="24">
        <v>7</v>
      </c>
      <c r="T7" s="24" t="s">
        <v>69</v>
      </c>
      <c r="U7" s="24">
        <v>2029</v>
      </c>
    </row>
    <row r="8" spans="1:23" ht="14.4" thickBot="1" x14ac:dyDescent="0.3">
      <c r="A8" s="2"/>
      <c r="B8" s="1" t="s">
        <v>10</v>
      </c>
      <c r="L8" s="3"/>
      <c r="M8" s="24">
        <v>7</v>
      </c>
      <c r="N8" s="24" t="s">
        <v>44</v>
      </c>
      <c r="R8" s="24" t="s">
        <v>61</v>
      </c>
      <c r="S8" s="24">
        <v>8</v>
      </c>
      <c r="T8" s="24" t="s">
        <v>70</v>
      </c>
      <c r="U8" s="24">
        <v>2030</v>
      </c>
    </row>
    <row r="9" spans="1:23" ht="15" thickTop="1" thickBot="1" x14ac:dyDescent="0.3">
      <c r="A9" s="2"/>
      <c r="C9" s="62" t="s">
        <v>11</v>
      </c>
      <c r="D9" s="62"/>
      <c r="E9" s="63" t="s">
        <v>250</v>
      </c>
      <c r="F9" s="64"/>
      <c r="G9" s="64"/>
      <c r="H9" s="64"/>
      <c r="I9" s="64"/>
      <c r="J9" s="64"/>
      <c r="K9" s="65"/>
      <c r="L9" s="3"/>
      <c r="M9" s="24">
        <v>8</v>
      </c>
      <c r="N9" s="24" t="s">
        <v>45</v>
      </c>
      <c r="R9" s="24" t="s">
        <v>62</v>
      </c>
      <c r="S9" s="24">
        <v>9</v>
      </c>
      <c r="T9" s="24" t="s">
        <v>71</v>
      </c>
      <c r="U9" s="24">
        <v>2031</v>
      </c>
    </row>
    <row r="10" spans="1:23" ht="15" thickTop="1" thickBot="1" x14ac:dyDescent="0.3">
      <c r="A10" s="2"/>
      <c r="C10" s="62" t="s">
        <v>12</v>
      </c>
      <c r="D10" s="62"/>
      <c r="E10" s="63" t="s">
        <v>251</v>
      </c>
      <c r="F10" s="64"/>
      <c r="G10" s="64"/>
      <c r="H10" s="64"/>
      <c r="I10" s="64"/>
      <c r="J10" s="64"/>
      <c r="K10" s="65"/>
      <c r="L10" s="3"/>
      <c r="M10" s="24">
        <v>9</v>
      </c>
      <c r="N10" s="24" t="s">
        <v>46</v>
      </c>
      <c r="S10" s="24">
        <v>10</v>
      </c>
      <c r="T10" s="24" t="s">
        <v>72</v>
      </c>
      <c r="U10" s="24">
        <v>2032</v>
      </c>
    </row>
    <row r="11" spans="1:23" ht="15" thickTop="1" thickBot="1" x14ac:dyDescent="0.3">
      <c r="A11" s="2"/>
      <c r="C11" s="62" t="s">
        <v>252</v>
      </c>
      <c r="D11" s="62"/>
      <c r="E11" s="66" t="s">
        <v>254</v>
      </c>
      <c r="F11" s="67"/>
      <c r="G11" s="67"/>
      <c r="H11" s="67"/>
      <c r="I11" s="67"/>
      <c r="J11" s="67"/>
      <c r="K11" s="68"/>
      <c r="L11" s="3"/>
    </row>
    <row r="12" spans="1:23" ht="15.6" customHeight="1" thickTop="1" thickBot="1" x14ac:dyDescent="0.3">
      <c r="A12" s="2"/>
      <c r="C12" s="62" t="s">
        <v>35</v>
      </c>
      <c r="D12" s="62"/>
      <c r="E12" s="63"/>
      <c r="F12" s="64"/>
      <c r="G12" s="64"/>
      <c r="H12" s="64"/>
      <c r="I12" s="64"/>
      <c r="J12" s="64"/>
      <c r="K12" s="65"/>
      <c r="L12" s="3"/>
      <c r="S12" s="24">
        <v>11</v>
      </c>
      <c r="T12" s="24" t="s">
        <v>73</v>
      </c>
      <c r="U12" s="24">
        <v>2033</v>
      </c>
    </row>
    <row r="13" spans="1:23" ht="15.6" customHeight="1" thickTop="1" thickBot="1" x14ac:dyDescent="0.3">
      <c r="A13" s="2"/>
      <c r="C13" s="62" t="s">
        <v>36</v>
      </c>
      <c r="D13" s="62"/>
      <c r="E13" s="13">
        <v>9</v>
      </c>
      <c r="F13" s="82" t="str">
        <f>VLOOKUP(E13,$M$2:$N$10,2,)</f>
        <v>actual system proven in operational environment</v>
      </c>
      <c r="G13" s="83"/>
      <c r="H13" s="83"/>
      <c r="I13" s="83"/>
      <c r="J13" s="83"/>
      <c r="K13" s="84"/>
      <c r="L13" s="3"/>
      <c r="S13" s="24">
        <v>12</v>
      </c>
      <c r="T13" s="24" t="s">
        <v>74</v>
      </c>
      <c r="U13" s="24">
        <v>2034</v>
      </c>
    </row>
    <row r="14" spans="1:23" ht="15.6" customHeight="1" thickTop="1" thickBot="1" x14ac:dyDescent="0.3">
      <c r="A14" s="2"/>
      <c r="C14" s="62" t="s">
        <v>13</v>
      </c>
      <c r="D14" s="62"/>
      <c r="E14" s="9" t="s">
        <v>32</v>
      </c>
      <c r="F14" s="82" t="str">
        <f>VLOOKUP(E14,$O$1:$P$4,2,)</f>
        <v>max 3 Yrs development time</v>
      </c>
      <c r="G14" s="83"/>
      <c r="H14" s="83"/>
      <c r="I14" s="83"/>
      <c r="J14" s="83"/>
      <c r="K14" s="84"/>
      <c r="L14" s="3"/>
      <c r="S14" s="24">
        <v>13</v>
      </c>
      <c r="U14" s="24">
        <v>2035</v>
      </c>
    </row>
    <row r="15" spans="1:23" ht="15" thickTop="1" thickBot="1" x14ac:dyDescent="0.3">
      <c r="A15" s="2"/>
      <c r="C15" s="62" t="s">
        <v>15</v>
      </c>
      <c r="D15" s="62"/>
      <c r="E15" s="66" t="s">
        <v>47</v>
      </c>
      <c r="F15" s="67"/>
      <c r="G15" s="67"/>
      <c r="H15" s="67"/>
      <c r="I15" s="67"/>
      <c r="J15" s="67"/>
      <c r="K15" s="68"/>
      <c r="L15" s="3"/>
      <c r="S15" s="24">
        <v>14</v>
      </c>
      <c r="U15" s="24">
        <v>2036</v>
      </c>
      <c r="W15" s="54" t="str">
        <f>IF(E15=$Q$1,"M","T")</f>
        <v>M</v>
      </c>
    </row>
    <row r="16" spans="1:23" ht="15" thickTop="1" thickBot="1" x14ac:dyDescent="0.3">
      <c r="A16" s="2"/>
      <c r="C16" s="62" t="s">
        <v>14</v>
      </c>
      <c r="D16" s="62"/>
      <c r="E16" s="66" t="s">
        <v>60</v>
      </c>
      <c r="F16" s="67"/>
      <c r="G16" s="67"/>
      <c r="H16" s="67"/>
      <c r="I16" s="67"/>
      <c r="J16" s="67"/>
      <c r="K16" s="68"/>
      <c r="L16" s="3"/>
      <c r="S16" s="24">
        <v>15</v>
      </c>
      <c r="U16" s="24">
        <v>2037</v>
      </c>
    </row>
    <row r="17" spans="1:21" ht="15.6" customHeight="1" thickTop="1" thickBot="1" x14ac:dyDescent="0.3">
      <c r="A17" s="2"/>
      <c r="C17" s="62" t="s">
        <v>16</v>
      </c>
      <c r="D17" s="62"/>
      <c r="E17" s="7" t="s">
        <v>20</v>
      </c>
      <c r="F17" s="12">
        <v>1</v>
      </c>
      <c r="G17" s="7" t="s">
        <v>19</v>
      </c>
      <c r="H17" s="12" t="s">
        <v>74</v>
      </c>
      <c r="I17" s="7" t="s">
        <v>18</v>
      </c>
      <c r="J17" s="74">
        <v>2023</v>
      </c>
      <c r="K17" s="75"/>
      <c r="L17" s="3"/>
      <c r="S17" s="24">
        <v>16</v>
      </c>
      <c r="U17" s="24">
        <v>2038</v>
      </c>
    </row>
    <row r="18" spans="1:21" ht="15.6" customHeight="1" thickTop="1" thickBot="1" x14ac:dyDescent="0.3">
      <c r="A18" s="2"/>
      <c r="C18" s="62" t="s">
        <v>17</v>
      </c>
      <c r="D18" s="62"/>
      <c r="E18" s="7" t="s">
        <v>20</v>
      </c>
      <c r="F18" s="12">
        <v>1</v>
      </c>
      <c r="G18" s="7" t="s">
        <v>19</v>
      </c>
      <c r="H18" s="12" t="s">
        <v>68</v>
      </c>
      <c r="I18" s="7" t="s">
        <v>18</v>
      </c>
      <c r="J18" s="74">
        <v>2024</v>
      </c>
      <c r="K18" s="75"/>
      <c r="L18" s="3"/>
      <c r="S18" s="24">
        <v>17</v>
      </c>
      <c r="U18" s="24">
        <v>2039</v>
      </c>
    </row>
    <row r="19" spans="1:21" ht="15" thickTop="1" thickBot="1" x14ac:dyDescent="0.3">
      <c r="A19" s="2"/>
      <c r="C19" s="62" t="s">
        <v>22</v>
      </c>
      <c r="D19" s="62"/>
      <c r="E19" s="63" t="s">
        <v>274</v>
      </c>
      <c r="F19" s="64"/>
      <c r="G19" s="64"/>
      <c r="H19" s="64"/>
      <c r="I19" s="64"/>
      <c r="J19" s="64"/>
      <c r="K19" s="65"/>
      <c r="L19" s="3"/>
      <c r="S19" s="24">
        <v>18</v>
      </c>
      <c r="U19" s="24">
        <v>2040</v>
      </c>
    </row>
    <row r="20" spans="1:21" ht="15" thickTop="1" thickBot="1" x14ac:dyDescent="0.3">
      <c r="A20" s="2"/>
      <c r="C20" s="62" t="s">
        <v>23</v>
      </c>
      <c r="D20" s="62"/>
      <c r="E20" s="63" t="s">
        <v>275</v>
      </c>
      <c r="F20" s="64"/>
      <c r="G20" s="64"/>
      <c r="H20" s="64"/>
      <c r="I20" s="64"/>
      <c r="J20" s="64"/>
      <c r="K20" s="65"/>
      <c r="L20" s="3"/>
      <c r="S20" s="24">
        <v>19</v>
      </c>
      <c r="U20" s="24">
        <v>2041</v>
      </c>
    </row>
    <row r="21" spans="1:21" ht="15" thickTop="1" thickBot="1" x14ac:dyDescent="0.3">
      <c r="A21" s="2"/>
      <c r="C21" s="62" t="s">
        <v>21</v>
      </c>
      <c r="D21" s="62"/>
      <c r="E21" s="63" t="s">
        <v>275</v>
      </c>
      <c r="F21" s="64"/>
      <c r="G21" s="64"/>
      <c r="H21" s="64"/>
      <c r="I21" s="64"/>
      <c r="J21" s="64"/>
      <c r="K21" s="65"/>
      <c r="L21" s="3"/>
      <c r="S21" s="24">
        <v>20</v>
      </c>
      <c r="U21" s="24">
        <v>2042</v>
      </c>
    </row>
    <row r="22" spans="1:21" ht="15.6" customHeight="1" thickTop="1" thickBot="1" x14ac:dyDescent="0.3">
      <c r="A22" s="2"/>
      <c r="C22" s="62" t="s">
        <v>8</v>
      </c>
      <c r="D22" s="62"/>
      <c r="E22" s="10" t="s">
        <v>26</v>
      </c>
      <c r="F22" s="11" t="s">
        <v>24</v>
      </c>
      <c r="G22" s="69"/>
      <c r="H22" s="69"/>
      <c r="I22" s="11" t="s">
        <v>25</v>
      </c>
      <c r="J22" s="69"/>
      <c r="K22" s="69"/>
      <c r="L22" s="3"/>
      <c r="S22" s="24">
        <v>21</v>
      </c>
      <c r="U22" s="24">
        <v>2043</v>
      </c>
    </row>
    <row r="23" spans="1:21" ht="15" thickTop="1" thickBot="1" x14ac:dyDescent="0.3">
      <c r="A23" s="2"/>
      <c r="E23" s="15" t="s">
        <v>27</v>
      </c>
      <c r="F23" s="11" t="s">
        <v>24</v>
      </c>
      <c r="G23" s="69"/>
      <c r="H23" s="69"/>
      <c r="I23" s="11" t="s">
        <v>25</v>
      </c>
      <c r="J23" s="69"/>
      <c r="K23" s="69"/>
      <c r="L23" s="3"/>
      <c r="S23" s="24">
        <v>22</v>
      </c>
      <c r="U23" s="24">
        <v>2044</v>
      </c>
    </row>
    <row r="24" spans="1:21" ht="15" thickTop="1" thickBot="1" x14ac:dyDescent="0.3">
      <c r="A24" s="2"/>
      <c r="E24" s="15" t="s">
        <v>28</v>
      </c>
      <c r="F24" s="11" t="s">
        <v>24</v>
      </c>
      <c r="G24" s="69"/>
      <c r="H24" s="69"/>
      <c r="I24" s="11" t="s">
        <v>25</v>
      </c>
      <c r="J24" s="69"/>
      <c r="K24" s="69"/>
      <c r="L24" s="3"/>
      <c r="S24" s="24">
        <v>23</v>
      </c>
      <c r="U24" s="24">
        <v>2045</v>
      </c>
    </row>
    <row r="25" spans="1:21" ht="15" thickTop="1" thickBot="1" x14ac:dyDescent="0.3">
      <c r="A25" s="2"/>
      <c r="E25" s="15" t="s">
        <v>29</v>
      </c>
      <c r="F25" s="11" t="s">
        <v>24</v>
      </c>
      <c r="G25" s="69"/>
      <c r="H25" s="69"/>
      <c r="I25" s="11" t="s">
        <v>25</v>
      </c>
      <c r="J25" s="69"/>
      <c r="K25" s="69"/>
      <c r="L25" s="3"/>
      <c r="S25" s="24">
        <v>24</v>
      </c>
      <c r="U25" s="24">
        <v>2046</v>
      </c>
    </row>
    <row r="26" spans="1:21" ht="15" thickTop="1" thickBot="1" x14ac:dyDescent="0.3">
      <c r="A26" s="2"/>
      <c r="E26" s="15" t="s">
        <v>30</v>
      </c>
      <c r="F26" s="11" t="s">
        <v>24</v>
      </c>
      <c r="G26" s="69"/>
      <c r="H26" s="69"/>
      <c r="I26" s="11" t="s">
        <v>25</v>
      </c>
      <c r="J26" s="69"/>
      <c r="K26" s="69"/>
      <c r="L26" s="3"/>
      <c r="S26" s="24">
        <v>25</v>
      </c>
      <c r="U26" s="24">
        <v>2047</v>
      </c>
    </row>
    <row r="27" spans="1:21" ht="15" thickTop="1" thickBot="1" x14ac:dyDescent="0.3">
      <c r="A27" s="2"/>
      <c r="E27" s="15" t="s">
        <v>31</v>
      </c>
      <c r="F27" s="11" t="s">
        <v>24</v>
      </c>
      <c r="G27" s="69" t="s">
        <v>273</v>
      </c>
      <c r="H27" s="69"/>
      <c r="I27" s="11" t="s">
        <v>25</v>
      </c>
      <c r="J27" s="69"/>
      <c r="K27" s="69"/>
      <c r="L27" s="3"/>
      <c r="S27" s="24">
        <v>26</v>
      </c>
      <c r="U27" s="24">
        <v>2048</v>
      </c>
    </row>
    <row r="28" spans="1:21" ht="14.4" thickTop="1" x14ac:dyDescent="0.25">
      <c r="A28" s="2"/>
      <c r="L28" s="3"/>
      <c r="S28" s="24">
        <v>27</v>
      </c>
      <c r="U28" s="24">
        <v>2049</v>
      </c>
    </row>
    <row r="29" spans="1:21" ht="14.4" thickBot="1" x14ac:dyDescent="0.3">
      <c r="A29" s="2"/>
      <c r="C29" s="62" t="s">
        <v>75</v>
      </c>
      <c r="D29" s="62"/>
      <c r="L29" s="3"/>
      <c r="S29" s="24">
        <v>28</v>
      </c>
      <c r="U29" s="24">
        <v>2050</v>
      </c>
    </row>
    <row r="30" spans="1:21" ht="15" thickTop="1" thickBot="1" x14ac:dyDescent="0.3">
      <c r="A30" s="2"/>
      <c r="D30" s="16" t="s">
        <v>76</v>
      </c>
      <c r="E30" s="59" t="s">
        <v>77</v>
      </c>
      <c r="F30" s="59"/>
      <c r="G30" s="59"/>
      <c r="H30" s="16" t="s">
        <v>78</v>
      </c>
      <c r="I30" s="16" t="s">
        <v>79</v>
      </c>
      <c r="J30" s="16" t="s">
        <v>80</v>
      </c>
      <c r="K30" s="17" t="s">
        <v>4</v>
      </c>
      <c r="L30" s="3" t="s">
        <v>103</v>
      </c>
      <c r="S30" s="24">
        <v>29</v>
      </c>
    </row>
    <row r="31" spans="1:21" ht="15" thickTop="1" thickBot="1" x14ac:dyDescent="0.3">
      <c r="A31" s="2"/>
      <c r="D31" s="5">
        <v>1</v>
      </c>
      <c r="E31" s="60" t="s">
        <v>81</v>
      </c>
      <c r="F31" s="60"/>
      <c r="G31" s="60"/>
      <c r="H31" s="60"/>
      <c r="I31" s="60"/>
      <c r="J31" s="60"/>
      <c r="K31" s="60"/>
      <c r="L31" s="3"/>
      <c r="S31" s="24">
        <v>30</v>
      </c>
    </row>
    <row r="32" spans="1:21" ht="15" thickTop="1" thickBot="1" x14ac:dyDescent="0.3">
      <c r="A32" s="2"/>
      <c r="D32" s="16">
        <v>1.1000000000000001</v>
      </c>
      <c r="E32" s="59" t="s">
        <v>82</v>
      </c>
      <c r="F32" s="59"/>
      <c r="G32" s="59"/>
      <c r="H32" s="19">
        <v>1</v>
      </c>
      <c r="I32" s="58">
        <v>45263</v>
      </c>
      <c r="J32" s="58">
        <v>45264</v>
      </c>
      <c r="K32" s="19" t="s">
        <v>273</v>
      </c>
      <c r="L32" s="20">
        <v>1</v>
      </c>
      <c r="S32" s="24">
        <v>31</v>
      </c>
    </row>
    <row r="33" spans="1:12" ht="15" thickTop="1" thickBot="1" x14ac:dyDescent="0.3">
      <c r="A33" s="2"/>
      <c r="D33" s="16">
        <v>1.2</v>
      </c>
      <c r="E33" s="59" t="s">
        <v>83</v>
      </c>
      <c r="F33" s="59"/>
      <c r="G33" s="59"/>
      <c r="H33" s="19">
        <v>2</v>
      </c>
      <c r="I33" s="58">
        <v>45264</v>
      </c>
      <c r="J33" s="58">
        <v>45266</v>
      </c>
      <c r="K33" s="19" t="s">
        <v>273</v>
      </c>
      <c r="L33" s="20">
        <v>2</v>
      </c>
    </row>
    <row r="34" spans="1:12" ht="15" thickTop="1" thickBot="1" x14ac:dyDescent="0.3">
      <c r="A34" s="2"/>
      <c r="D34" s="16">
        <v>1.3</v>
      </c>
      <c r="E34" s="59" t="s">
        <v>84</v>
      </c>
      <c r="F34" s="59"/>
      <c r="G34" s="59"/>
      <c r="H34" s="19">
        <v>1</v>
      </c>
      <c r="I34" s="58">
        <v>45266</v>
      </c>
      <c r="J34" s="58">
        <v>45267</v>
      </c>
      <c r="K34" s="19" t="s">
        <v>273</v>
      </c>
      <c r="L34" s="20">
        <v>1</v>
      </c>
    </row>
    <row r="35" spans="1:12" ht="15" thickTop="1" thickBot="1" x14ac:dyDescent="0.3">
      <c r="A35" s="2"/>
      <c r="D35" s="16">
        <v>1.4</v>
      </c>
      <c r="E35" s="59" t="s">
        <v>85</v>
      </c>
      <c r="F35" s="59"/>
      <c r="G35" s="59"/>
      <c r="H35" s="19">
        <v>1</v>
      </c>
      <c r="I35" s="58">
        <v>45270</v>
      </c>
      <c r="J35" s="58">
        <v>45271</v>
      </c>
      <c r="K35" s="19" t="s">
        <v>273</v>
      </c>
      <c r="L35" s="20">
        <v>1</v>
      </c>
    </row>
    <row r="36" spans="1:12" ht="15" thickTop="1" thickBot="1" x14ac:dyDescent="0.3">
      <c r="A36" s="2"/>
      <c r="D36" s="5">
        <v>2</v>
      </c>
      <c r="E36" s="60" t="s">
        <v>86</v>
      </c>
      <c r="F36" s="60"/>
      <c r="G36" s="60"/>
      <c r="H36" s="60"/>
      <c r="I36" s="60"/>
      <c r="J36" s="60"/>
      <c r="K36" s="60"/>
      <c r="L36" s="3"/>
    </row>
    <row r="37" spans="1:12" ht="15" thickTop="1" thickBot="1" x14ac:dyDescent="0.3">
      <c r="A37" s="2"/>
      <c r="D37" s="16">
        <v>2.1</v>
      </c>
      <c r="E37" s="59" t="s">
        <v>87</v>
      </c>
      <c r="F37" s="59"/>
      <c r="G37" s="59"/>
      <c r="H37" s="59"/>
      <c r="I37" s="59"/>
      <c r="J37" s="59"/>
      <c r="K37" s="59"/>
      <c r="L37" s="3"/>
    </row>
    <row r="38" spans="1:12" ht="15" thickTop="1" thickBot="1" x14ac:dyDescent="0.3">
      <c r="A38" s="2"/>
      <c r="D38" s="18" t="s">
        <v>93</v>
      </c>
      <c r="E38" s="61" t="s">
        <v>91</v>
      </c>
      <c r="F38" s="61"/>
      <c r="G38" s="61"/>
      <c r="H38" s="19">
        <v>14</v>
      </c>
      <c r="I38" s="58">
        <v>45271</v>
      </c>
      <c r="J38" s="58">
        <v>45291</v>
      </c>
      <c r="K38" s="19" t="s">
        <v>273</v>
      </c>
      <c r="L38" s="20">
        <v>14</v>
      </c>
    </row>
    <row r="39" spans="1:12" ht="15" thickTop="1" thickBot="1" x14ac:dyDescent="0.3">
      <c r="A39" s="2"/>
      <c r="D39" s="18" t="s">
        <v>94</v>
      </c>
      <c r="E39" s="61" t="s">
        <v>92</v>
      </c>
      <c r="F39" s="61"/>
      <c r="G39" s="61"/>
      <c r="H39" s="19">
        <v>6</v>
      </c>
      <c r="I39" s="58">
        <v>45291</v>
      </c>
      <c r="J39" s="58">
        <v>44934</v>
      </c>
      <c r="K39" s="19" t="s">
        <v>273</v>
      </c>
      <c r="L39" s="20">
        <v>6</v>
      </c>
    </row>
    <row r="40" spans="1:12" ht="15" thickTop="1" thickBot="1" x14ac:dyDescent="0.3">
      <c r="A40" s="2"/>
      <c r="D40" s="16">
        <v>2.2000000000000002</v>
      </c>
      <c r="E40" s="59" t="s">
        <v>88</v>
      </c>
      <c r="F40" s="59"/>
      <c r="G40" s="59"/>
      <c r="H40" s="59"/>
      <c r="I40" s="59"/>
      <c r="J40" s="59"/>
      <c r="K40" s="59"/>
      <c r="L40" s="3"/>
    </row>
    <row r="41" spans="1:12" ht="15" thickTop="1" thickBot="1" x14ac:dyDescent="0.3">
      <c r="A41" s="2"/>
      <c r="D41" s="18" t="s">
        <v>95</v>
      </c>
      <c r="E41" s="61" t="s">
        <v>97</v>
      </c>
      <c r="F41" s="61"/>
      <c r="G41" s="61"/>
      <c r="H41" s="19">
        <v>21</v>
      </c>
      <c r="I41" s="58">
        <v>44934</v>
      </c>
      <c r="J41" s="58">
        <v>44963</v>
      </c>
      <c r="K41" s="19" t="s">
        <v>273</v>
      </c>
      <c r="L41" s="20">
        <v>21</v>
      </c>
    </row>
    <row r="42" spans="1:12" ht="15" thickTop="1" thickBot="1" x14ac:dyDescent="0.3">
      <c r="A42" s="2"/>
      <c r="D42" s="18" t="s">
        <v>96</v>
      </c>
      <c r="E42" s="61" t="s">
        <v>92</v>
      </c>
      <c r="F42" s="61"/>
      <c r="G42" s="61"/>
      <c r="H42" s="19">
        <v>6</v>
      </c>
      <c r="I42" s="58">
        <v>44963</v>
      </c>
      <c r="J42" s="58">
        <v>44971</v>
      </c>
      <c r="K42" s="19" t="s">
        <v>273</v>
      </c>
      <c r="L42" s="20">
        <v>6</v>
      </c>
    </row>
    <row r="43" spans="1:12" ht="15" thickTop="1" thickBot="1" x14ac:dyDescent="0.3">
      <c r="A43" s="2"/>
      <c r="D43" s="16">
        <v>2.2999999999999998</v>
      </c>
      <c r="E43" s="59" t="s">
        <v>89</v>
      </c>
      <c r="F43" s="59"/>
      <c r="G43" s="59"/>
      <c r="H43" s="59"/>
      <c r="I43" s="59"/>
      <c r="J43" s="59"/>
      <c r="K43" s="59"/>
      <c r="L43" s="3"/>
    </row>
    <row r="44" spans="1:12" ht="15" thickTop="1" thickBot="1" x14ac:dyDescent="0.3">
      <c r="A44" s="2"/>
      <c r="D44" s="18" t="s">
        <v>98</v>
      </c>
      <c r="E44" s="61" t="s">
        <v>100</v>
      </c>
      <c r="F44" s="61"/>
      <c r="G44" s="61"/>
      <c r="H44" s="19">
        <v>3</v>
      </c>
      <c r="I44" s="58">
        <v>44971</v>
      </c>
      <c r="J44" s="58">
        <v>44976</v>
      </c>
      <c r="K44" s="19" t="s">
        <v>273</v>
      </c>
      <c r="L44" s="20">
        <v>3</v>
      </c>
    </row>
    <row r="45" spans="1:12" ht="15" thickTop="1" thickBot="1" x14ac:dyDescent="0.3">
      <c r="A45" s="2"/>
      <c r="D45" s="18" t="s">
        <v>99</v>
      </c>
      <c r="E45" s="61" t="s">
        <v>92</v>
      </c>
      <c r="F45" s="61"/>
      <c r="G45" s="61"/>
      <c r="H45" s="19">
        <v>1</v>
      </c>
      <c r="I45" s="58">
        <v>44976</v>
      </c>
      <c r="J45" s="58">
        <v>44977</v>
      </c>
      <c r="K45" s="19" t="s">
        <v>273</v>
      </c>
      <c r="L45" s="20">
        <v>1</v>
      </c>
    </row>
    <row r="46" spans="1:12" ht="15" thickTop="1" thickBot="1" x14ac:dyDescent="0.3">
      <c r="A46" s="2"/>
      <c r="D46" s="5">
        <v>3</v>
      </c>
      <c r="E46" s="60" t="s">
        <v>90</v>
      </c>
      <c r="F46" s="60"/>
      <c r="G46" s="60"/>
      <c r="H46" s="60"/>
      <c r="I46" s="60"/>
      <c r="J46" s="60"/>
      <c r="K46" s="60"/>
      <c r="L46" s="3"/>
    </row>
    <row r="47" spans="1:12" ht="15" thickTop="1" thickBot="1" x14ac:dyDescent="0.3">
      <c r="A47" s="2"/>
      <c r="D47" s="16">
        <v>3.1</v>
      </c>
      <c r="E47" s="59" t="s">
        <v>101</v>
      </c>
      <c r="F47" s="59"/>
      <c r="G47" s="59"/>
      <c r="H47" s="19">
        <v>3</v>
      </c>
      <c r="I47" s="58">
        <v>44977</v>
      </c>
      <c r="J47" s="58">
        <v>44982</v>
      </c>
      <c r="K47" s="19" t="s">
        <v>273</v>
      </c>
      <c r="L47" s="20">
        <v>3</v>
      </c>
    </row>
    <row r="48" spans="1:12" ht="15" thickTop="1" thickBot="1" x14ac:dyDescent="0.3">
      <c r="A48" s="2"/>
      <c r="D48" s="16">
        <v>3.2</v>
      </c>
      <c r="E48" s="59" t="s">
        <v>102</v>
      </c>
      <c r="F48" s="59"/>
      <c r="G48" s="59"/>
      <c r="H48" s="19">
        <v>1</v>
      </c>
      <c r="I48" s="58">
        <v>44982</v>
      </c>
      <c r="J48" s="58">
        <v>44983</v>
      </c>
      <c r="K48" s="19" t="s">
        <v>273</v>
      </c>
      <c r="L48" s="20">
        <v>1</v>
      </c>
    </row>
    <row r="49" spans="1:12" ht="14.4" thickTop="1" x14ac:dyDescent="0.25">
      <c r="A49" s="2"/>
      <c r="L49" s="3"/>
    </row>
    <row r="50" spans="1:12" x14ac:dyDescent="0.25">
      <c r="A50" s="2"/>
      <c r="L50" s="3"/>
    </row>
    <row r="51" spans="1:12" x14ac:dyDescent="0.25">
      <c r="A51" s="2"/>
      <c r="L51" s="3"/>
    </row>
    <row r="52" spans="1:12" ht="14.4" thickBot="1" x14ac:dyDescent="0.3">
      <c r="A52" s="2"/>
      <c r="L52" s="3"/>
    </row>
    <row r="53" spans="1:12" ht="15" thickTop="1" thickBot="1" x14ac:dyDescent="0.3">
      <c r="A53" s="2"/>
      <c r="D53" s="22" t="s">
        <v>104</v>
      </c>
      <c r="E53" s="22" t="s">
        <v>105</v>
      </c>
      <c r="F53" s="22" t="s">
        <v>106</v>
      </c>
      <c r="L53" s="3"/>
    </row>
    <row r="54" spans="1:12" ht="15" thickTop="1" thickBot="1" x14ac:dyDescent="0.3">
      <c r="A54" s="2"/>
      <c r="D54" s="22">
        <v>1</v>
      </c>
      <c r="E54" s="22" t="s">
        <v>107</v>
      </c>
      <c r="F54" s="23"/>
      <c r="L54" s="3"/>
    </row>
    <row r="55" spans="1:12" ht="15" thickTop="1" thickBot="1" x14ac:dyDescent="0.3">
      <c r="A55" s="2"/>
      <c r="D55" s="22">
        <v>2</v>
      </c>
      <c r="E55" s="22" t="s">
        <v>108</v>
      </c>
      <c r="F55" s="23"/>
      <c r="L55" s="3"/>
    </row>
    <row r="56" spans="1:12" ht="14.4" thickTop="1" x14ac:dyDescent="0.25">
      <c r="A56" s="2"/>
      <c r="L56" s="3"/>
    </row>
    <row r="57" spans="1:12" x14ac:dyDescent="0.25">
      <c r="A57" s="2"/>
      <c r="L57" s="3"/>
    </row>
    <row r="58" spans="1:12" x14ac:dyDescent="0.25">
      <c r="A58" s="2"/>
      <c r="L58" s="3"/>
    </row>
    <row r="59" spans="1:12" ht="14.4" thickBot="1" x14ac:dyDescent="0.3">
      <c r="A59" s="2"/>
      <c r="B59" s="1" t="s">
        <v>216</v>
      </c>
      <c r="L59" s="3"/>
    </row>
    <row r="60" spans="1:12" ht="15.6" thickTop="1" thickBot="1" x14ac:dyDescent="0.3">
      <c r="A60" s="2"/>
      <c r="C60" s="17" t="s">
        <v>159</v>
      </c>
      <c r="D60" s="73" t="s">
        <v>222</v>
      </c>
      <c r="E60" s="73"/>
      <c r="F60" s="73"/>
      <c r="G60" s="73"/>
      <c r="H60" s="73"/>
      <c r="I60" s="73"/>
      <c r="J60" s="73"/>
      <c r="K60" s="73"/>
      <c r="L60" s="3"/>
    </row>
    <row r="61" spans="1:12" ht="15.6" thickTop="1" thickBot="1" x14ac:dyDescent="0.3">
      <c r="A61" s="2"/>
      <c r="C61" s="17" t="s">
        <v>218</v>
      </c>
      <c r="D61" s="73" t="s">
        <v>223</v>
      </c>
      <c r="E61" s="73"/>
      <c r="F61" s="73"/>
      <c r="G61" s="73"/>
      <c r="H61" s="73"/>
      <c r="I61" s="73"/>
      <c r="J61" s="73"/>
      <c r="K61" s="73"/>
      <c r="L61" s="3"/>
    </row>
    <row r="62" spans="1:12" ht="15.6" thickTop="1" thickBot="1" x14ac:dyDescent="0.3">
      <c r="A62" s="2"/>
      <c r="C62" s="17" t="s">
        <v>217</v>
      </c>
      <c r="D62" s="73" t="s">
        <v>224</v>
      </c>
      <c r="E62" s="73"/>
      <c r="F62" s="73"/>
      <c r="G62" s="73"/>
      <c r="H62" s="73"/>
      <c r="I62" s="73"/>
      <c r="J62" s="73"/>
      <c r="K62" s="73"/>
      <c r="L62" s="3"/>
    </row>
    <row r="63" spans="1:12" ht="15.6" thickTop="1" thickBot="1" x14ac:dyDescent="0.3">
      <c r="A63" s="2"/>
      <c r="C63" s="39" t="s">
        <v>219</v>
      </c>
      <c r="D63" s="73" t="s">
        <v>225</v>
      </c>
      <c r="E63" s="73"/>
      <c r="F63" s="73"/>
      <c r="G63" s="73"/>
      <c r="H63" s="73"/>
      <c r="I63" s="73"/>
      <c r="J63" s="73"/>
      <c r="K63" s="73"/>
      <c r="L63" s="3"/>
    </row>
    <row r="64" spans="1:12" ht="15.6" thickTop="1" thickBot="1" x14ac:dyDescent="0.3">
      <c r="A64" s="2"/>
      <c r="C64" s="17" t="s">
        <v>220</v>
      </c>
      <c r="D64" s="73" t="s">
        <v>226</v>
      </c>
      <c r="E64" s="73"/>
      <c r="F64" s="73"/>
      <c r="G64" s="73"/>
      <c r="H64" s="73"/>
      <c r="I64" s="73"/>
      <c r="J64" s="73"/>
      <c r="K64" s="73"/>
      <c r="L64" s="3"/>
    </row>
    <row r="65" spans="1:12" ht="15.6" thickTop="1" thickBot="1" x14ac:dyDescent="0.3">
      <c r="A65" s="2"/>
      <c r="C65" s="17" t="s">
        <v>221</v>
      </c>
      <c r="D65" s="73" t="s">
        <v>227</v>
      </c>
      <c r="E65" s="73"/>
      <c r="F65" s="73"/>
      <c r="G65" s="73"/>
      <c r="H65" s="73"/>
      <c r="I65" s="73"/>
      <c r="J65" s="73"/>
      <c r="K65" s="73"/>
      <c r="L65" s="3"/>
    </row>
    <row r="66" spans="1:12" ht="14.4" thickTop="1" x14ac:dyDescent="0.25">
      <c r="A66" s="2"/>
      <c r="L66" s="3"/>
    </row>
    <row r="67" spans="1:12" x14ac:dyDescent="0.25">
      <c r="A67" s="2"/>
      <c r="L67" s="3"/>
    </row>
    <row r="68" spans="1:12" x14ac:dyDescent="0.25">
      <c r="A68" s="2"/>
      <c r="L68" s="3"/>
    </row>
    <row r="69" spans="1:12" x14ac:dyDescent="0.25">
      <c r="A69" s="2"/>
      <c r="L69" s="3"/>
    </row>
    <row r="70" spans="1:12" x14ac:dyDescent="0.25">
      <c r="A70" s="2"/>
      <c r="L70" s="3"/>
    </row>
    <row r="71" spans="1:12" ht="14.4" thickBot="1" x14ac:dyDescent="0.3">
      <c r="A71" s="2"/>
      <c r="L71" s="3"/>
    </row>
    <row r="72" spans="1:12" ht="15" thickTop="1" thickBot="1" x14ac:dyDescent="0.3">
      <c r="A72" s="85" t="s">
        <v>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7"/>
    </row>
    <row r="73" spans="1:12" ht="14.4" thickTop="1" x14ac:dyDescent="0.25"/>
  </sheetData>
  <mergeCells count="77">
    <mergeCell ref="D62:K62"/>
    <mergeCell ref="D63:K63"/>
    <mergeCell ref="D64:K64"/>
    <mergeCell ref="D65:K65"/>
    <mergeCell ref="A72:L72"/>
    <mergeCell ref="A5:L5"/>
    <mergeCell ref="C6:K6"/>
    <mergeCell ref="C9:D9"/>
    <mergeCell ref="C10:D10"/>
    <mergeCell ref="C14:D14"/>
    <mergeCell ref="C11:D11"/>
    <mergeCell ref="E11:K11"/>
    <mergeCell ref="E9:K9"/>
    <mergeCell ref="E10:K10"/>
    <mergeCell ref="C12:D12"/>
    <mergeCell ref="C13:D13"/>
    <mergeCell ref="F13:K13"/>
    <mergeCell ref="F14:K14"/>
    <mergeCell ref="E12:K12"/>
    <mergeCell ref="D60:K60"/>
    <mergeCell ref="D61:K61"/>
    <mergeCell ref="J17:K17"/>
    <mergeCell ref="J18:K18"/>
    <mergeCell ref="C19:D19"/>
    <mergeCell ref="E19:K19"/>
    <mergeCell ref="C21:D21"/>
    <mergeCell ref="E21:K21"/>
    <mergeCell ref="C22:D22"/>
    <mergeCell ref="G22:H22"/>
    <mergeCell ref="J22:K22"/>
    <mergeCell ref="G26:H26"/>
    <mergeCell ref="J26:K26"/>
    <mergeCell ref="G27:H27"/>
    <mergeCell ref="J27:K27"/>
    <mergeCell ref="C20:D20"/>
    <mergeCell ref="A1:L1"/>
    <mergeCell ref="K2:L2"/>
    <mergeCell ref="K3:L3"/>
    <mergeCell ref="B4:L4"/>
    <mergeCell ref="B2:I2"/>
    <mergeCell ref="B3:I3"/>
    <mergeCell ref="E20:K20"/>
    <mergeCell ref="C17:D17"/>
    <mergeCell ref="E15:K15"/>
    <mergeCell ref="E35:G35"/>
    <mergeCell ref="G23:H23"/>
    <mergeCell ref="J23:K23"/>
    <mergeCell ref="G24:H24"/>
    <mergeCell ref="J24:K24"/>
    <mergeCell ref="G25:H25"/>
    <mergeCell ref="J25:K25"/>
    <mergeCell ref="C18:D18"/>
    <mergeCell ref="C15:D15"/>
    <mergeCell ref="C16:D16"/>
    <mergeCell ref="E16:K16"/>
    <mergeCell ref="E37:G37"/>
    <mergeCell ref="E40:G40"/>
    <mergeCell ref="C29:D29"/>
    <mergeCell ref="E30:G30"/>
    <mergeCell ref="E32:G32"/>
    <mergeCell ref="E33:G33"/>
    <mergeCell ref="E47:G47"/>
    <mergeCell ref="E31:K31"/>
    <mergeCell ref="E36:K36"/>
    <mergeCell ref="E48:G48"/>
    <mergeCell ref="E46:K46"/>
    <mergeCell ref="H37:K37"/>
    <mergeCell ref="H40:K40"/>
    <mergeCell ref="H43:K43"/>
    <mergeCell ref="E43:G43"/>
    <mergeCell ref="E38:G38"/>
    <mergeCell ref="E39:G39"/>
    <mergeCell ref="E41:G41"/>
    <mergeCell ref="E42:G42"/>
    <mergeCell ref="E44:G44"/>
    <mergeCell ref="E45:G45"/>
    <mergeCell ref="E34:G34"/>
  </mergeCells>
  <phoneticPr fontId="3" type="noConversion"/>
  <dataValidations count="8">
    <dataValidation type="list" allowBlank="1" showInputMessage="1" showErrorMessage="1" sqref="E13" xr:uid="{CDCCC6F8-CF87-44A1-B9C2-BAD87FA42A5E}">
      <formula1>$M$2:$M$10</formula1>
    </dataValidation>
    <dataValidation type="list" allowBlank="1" showInputMessage="1" showErrorMessage="1" sqref="E15:K15" xr:uid="{D03D6B1F-D9E3-4434-9C7F-E12EE2C84584}">
      <formula1>$Q$1:$Q$2</formula1>
    </dataValidation>
    <dataValidation type="list" allowBlank="1" showInputMessage="1" showErrorMessage="1" sqref="E14" xr:uid="{C8AF79AE-014C-4B1E-8925-4AD6D8C35553}">
      <formula1>$O$2:$O$4</formula1>
    </dataValidation>
    <dataValidation type="list" allowBlank="1" showInputMessage="1" showErrorMessage="1" sqref="E16:K16" xr:uid="{ACA08DD1-BC56-42FA-94A6-EDEC71D987C8}">
      <formula1>$R$1:$R$9</formula1>
    </dataValidation>
    <dataValidation type="list" allowBlank="1" showInputMessage="1" showErrorMessage="1" sqref="F17:F18" xr:uid="{8855BEEC-680D-48A8-ABA7-3DF89DB322A5}">
      <formula1>$S$1:$S$32</formula1>
    </dataValidation>
    <dataValidation type="list" allowBlank="1" showInputMessage="1" showErrorMessage="1" sqref="H17:H18" xr:uid="{E7FE748F-2F31-4CF3-BD83-0E9F5FDC6E92}">
      <formula1>$T$1:$T$13</formula1>
    </dataValidation>
    <dataValidation type="list" allowBlank="1" showInputMessage="1" showErrorMessage="1" sqref="J17:K18" xr:uid="{EC17A4FB-EE6F-463D-B06C-097D33D7794B}">
      <formula1>$U$1:$U$29</formula1>
    </dataValidation>
    <dataValidation type="list" allowBlank="1" showInputMessage="1" showErrorMessage="1" sqref="E11:K11" xr:uid="{B927C25D-6657-4AE1-A30E-5C21C8914C56}">
      <formula1>$V$1:$V$6</formula1>
    </dataValidation>
  </dataValidations>
  <hyperlinks>
    <hyperlink ref="D60:K60" r:id="rId1" display="2_Circuit" xr:uid="{7DD8444D-33AD-4432-8ECF-2DF1B50DFDA6}"/>
    <hyperlink ref="D61:K61" r:id="rId2" display="3_Data_sheet" xr:uid="{0F57E68B-49EF-4D6C-8DA3-8E1BC44D4618}"/>
    <hyperlink ref="D62:K62" r:id="rId3" display="4_Simulator" xr:uid="{182AA6AF-1396-4763-B705-97D98A6EF160}"/>
    <hyperlink ref="D63:K63" r:id="rId4" display="5_Source_Code" xr:uid="{592D1E4B-339D-47F7-84A8-3D0561BA8A35}"/>
    <hyperlink ref="D64:K64" r:id="rId5" display="6_Flash_Code" xr:uid="{C7FD997F-4DB4-4D78-BE42-9FDCD9455BA2}"/>
    <hyperlink ref="D65:K65" r:id="rId6" display="7_Refrences" xr:uid="{F27F3F41-09CB-453C-AE1A-A2C935D1CF10}"/>
  </hyperlinks>
  <pageMargins left="0.25" right="0.25" top="0.75" bottom="0.75" header="0.3" footer="0.3"/>
  <pageSetup paperSize="8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324A-C9A2-4DFF-88B9-FC2AAFE1F058}">
  <dimension ref="A1:L80"/>
  <sheetViews>
    <sheetView tabSelected="1" topLeftCell="A5" zoomScale="66" zoomScaleNormal="100" workbookViewId="0">
      <selection activeCell="B79" sqref="B79:E79"/>
    </sheetView>
  </sheetViews>
  <sheetFormatPr defaultColWidth="8.88671875" defaultRowHeight="13.8" x14ac:dyDescent="0.25"/>
  <cols>
    <col min="1" max="1" width="2.6640625" style="1" customWidth="1"/>
    <col min="2" max="12" width="12.6640625" style="1" customWidth="1"/>
    <col min="13" max="16384" width="8.88671875" style="1"/>
  </cols>
  <sheetData>
    <row r="1" spans="1:12" ht="15" thickTop="1" thickBo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" thickTop="1" thickBot="1" x14ac:dyDescent="0.3">
      <c r="A2" s="4" t="s">
        <v>1</v>
      </c>
      <c r="B2" s="72" t="s">
        <v>7</v>
      </c>
      <c r="C2" s="72"/>
      <c r="D2" s="72"/>
      <c r="E2" s="72"/>
      <c r="F2" s="72"/>
      <c r="G2" s="72"/>
      <c r="H2" s="72"/>
      <c r="I2" s="72"/>
      <c r="J2" s="4" t="s">
        <v>3</v>
      </c>
      <c r="K2" s="106">
        <f>Charter!K2</f>
        <v>45261</v>
      </c>
      <c r="L2" s="106"/>
    </row>
    <row r="3" spans="1:12" ht="15" thickTop="1" thickBot="1" x14ac:dyDescent="0.3">
      <c r="A3" s="4" t="s">
        <v>2</v>
      </c>
      <c r="B3" s="72" t="s">
        <v>8</v>
      </c>
      <c r="C3" s="72"/>
      <c r="D3" s="72"/>
      <c r="E3" s="72"/>
      <c r="F3" s="72"/>
      <c r="G3" s="72"/>
      <c r="H3" s="72"/>
      <c r="I3" s="72"/>
      <c r="J3" s="4" t="s">
        <v>4</v>
      </c>
      <c r="K3" s="107" t="str">
        <f>Charter!$K$3</f>
        <v>Ahmed Yasser</v>
      </c>
      <c r="L3" s="107"/>
    </row>
    <row r="4" spans="1:12" ht="15" thickTop="1" thickBot="1" x14ac:dyDescent="0.3">
      <c r="A4" s="4" t="s">
        <v>5</v>
      </c>
      <c r="B4" s="60" t="str">
        <f>_xlfn.CONCAT(Charter!$E$10," Receive Requirements")</f>
        <v>LCD Receive Requirements</v>
      </c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2" ht="14.4" thickTop="1" x14ac:dyDescent="0.25">
      <c r="A5" s="76"/>
      <c r="B5" s="77"/>
      <c r="C5" s="77"/>
      <c r="D5" s="77"/>
      <c r="E5" s="77"/>
      <c r="F5" s="77"/>
      <c r="G5" s="77"/>
      <c r="H5" s="77"/>
      <c r="I5" s="77"/>
      <c r="J5" s="77"/>
      <c r="K5" s="77"/>
      <c r="L5" s="78"/>
    </row>
    <row r="6" spans="1:12" ht="14.4" x14ac:dyDescent="0.3">
      <c r="A6" s="2"/>
      <c r="B6" s="93" t="s">
        <v>109</v>
      </c>
      <c r="C6" s="93"/>
      <c r="G6" s="25"/>
      <c r="L6" s="3"/>
    </row>
    <row r="7" spans="1:12" x14ac:dyDescent="0.25">
      <c r="A7" s="2"/>
      <c r="L7" s="3"/>
    </row>
    <row r="8" spans="1:12" x14ac:dyDescent="0.25">
      <c r="A8" s="2"/>
      <c r="B8" s="94" t="s">
        <v>110</v>
      </c>
      <c r="C8" s="94"/>
      <c r="E8" s="8" t="s">
        <v>88</v>
      </c>
      <c r="G8" s="29" t="s">
        <v>110</v>
      </c>
      <c r="I8" s="8" t="s">
        <v>88</v>
      </c>
      <c r="K8" s="94" t="s">
        <v>111</v>
      </c>
      <c r="L8" s="108"/>
    </row>
    <row r="9" spans="1:12" ht="14.4" thickBot="1" x14ac:dyDescent="0.3">
      <c r="A9" s="2"/>
      <c r="L9" s="3"/>
    </row>
    <row r="10" spans="1:12" ht="15" thickTop="1" thickBot="1" x14ac:dyDescent="0.3">
      <c r="A10" s="2"/>
      <c r="B10" s="99"/>
      <c r="C10" s="100"/>
      <c r="E10" s="14"/>
      <c r="G10" s="21"/>
      <c r="I10" s="28"/>
      <c r="K10" s="97"/>
      <c r="L10" s="98"/>
    </row>
    <row r="11" spans="1:12" ht="15" thickTop="1" thickBot="1" x14ac:dyDescent="0.3">
      <c r="A11" s="2"/>
      <c r="G11" s="8"/>
      <c r="I11" s="8"/>
      <c r="L11" s="3"/>
    </row>
    <row r="12" spans="1:12" ht="15" thickTop="1" thickBot="1" x14ac:dyDescent="0.3">
      <c r="A12" s="2"/>
      <c r="B12" s="97"/>
      <c r="C12" s="98"/>
      <c r="E12" s="19"/>
      <c r="G12" s="21"/>
      <c r="I12" s="21"/>
      <c r="K12" s="97"/>
      <c r="L12" s="98"/>
    </row>
    <row r="13" spans="1:12" ht="15" customHeight="1" thickTop="1" thickBot="1" x14ac:dyDescent="0.3">
      <c r="A13" s="2"/>
      <c r="G13" s="8"/>
      <c r="I13" s="8"/>
      <c r="L13" s="3"/>
    </row>
    <row r="14" spans="1:12" ht="14.4" customHeight="1" thickTop="1" thickBot="1" x14ac:dyDescent="0.3">
      <c r="A14" s="2"/>
      <c r="B14" s="97"/>
      <c r="C14" s="98"/>
      <c r="E14" s="19"/>
      <c r="G14" s="21"/>
      <c r="I14" s="21"/>
      <c r="K14" s="97"/>
      <c r="L14" s="98"/>
    </row>
    <row r="15" spans="1:12" ht="14.4" customHeight="1" thickTop="1" thickBot="1" x14ac:dyDescent="0.3">
      <c r="A15" s="2"/>
      <c r="G15" s="8"/>
      <c r="I15" s="8"/>
      <c r="L15" s="3"/>
    </row>
    <row r="16" spans="1:12" ht="14.4" customHeight="1" thickTop="1" thickBot="1" x14ac:dyDescent="0.3">
      <c r="A16" s="2"/>
      <c r="B16" s="97"/>
      <c r="C16" s="98"/>
      <c r="E16" s="19"/>
      <c r="G16" s="21"/>
      <c r="I16" s="21"/>
      <c r="K16" s="97"/>
      <c r="L16" s="98"/>
    </row>
    <row r="17" spans="1:12" ht="14.4" customHeight="1" thickTop="1" thickBot="1" x14ac:dyDescent="0.3">
      <c r="A17" s="2"/>
      <c r="G17" s="8"/>
      <c r="I17" s="8"/>
      <c r="L17" s="3"/>
    </row>
    <row r="18" spans="1:12" ht="14.4" customHeight="1" thickTop="1" thickBot="1" x14ac:dyDescent="0.3">
      <c r="A18" s="2"/>
      <c r="B18" s="97"/>
      <c r="C18" s="98"/>
      <c r="E18" s="19"/>
      <c r="G18" s="29" t="s">
        <v>120</v>
      </c>
      <c r="I18" s="21"/>
      <c r="K18" s="97"/>
      <c r="L18" s="98"/>
    </row>
    <row r="19" spans="1:12" ht="14.4" customHeight="1" thickTop="1" thickBot="1" x14ac:dyDescent="0.3">
      <c r="A19" s="2"/>
      <c r="G19" s="8"/>
      <c r="I19" s="8"/>
      <c r="L19" s="3"/>
    </row>
    <row r="20" spans="1:12" ht="14.4" customHeight="1" thickTop="1" thickBot="1" x14ac:dyDescent="0.3">
      <c r="A20" s="2"/>
      <c r="B20" s="97"/>
      <c r="C20" s="98"/>
      <c r="E20" s="19"/>
      <c r="G20" s="21"/>
      <c r="I20" s="21"/>
      <c r="K20" s="97"/>
      <c r="L20" s="98"/>
    </row>
    <row r="21" spans="1:12" ht="14.4" customHeight="1" thickTop="1" thickBot="1" x14ac:dyDescent="0.3">
      <c r="A21" s="2"/>
      <c r="G21" s="8"/>
      <c r="I21" s="8"/>
      <c r="L21" s="3"/>
    </row>
    <row r="22" spans="1:12" ht="14.4" customHeight="1" thickTop="1" thickBot="1" x14ac:dyDescent="0.3">
      <c r="A22" s="2"/>
      <c r="B22" s="97"/>
      <c r="C22" s="98"/>
      <c r="E22" s="19"/>
      <c r="G22" s="21"/>
      <c r="I22" s="21"/>
      <c r="K22" s="97"/>
      <c r="L22" s="98"/>
    </row>
    <row r="23" spans="1:12" ht="14.4" customHeight="1" thickTop="1" thickBot="1" x14ac:dyDescent="0.3">
      <c r="A23" s="2"/>
      <c r="G23" s="8"/>
      <c r="I23" s="8"/>
      <c r="L23" s="3"/>
    </row>
    <row r="24" spans="1:12" ht="14.4" customHeight="1" thickTop="1" thickBot="1" x14ac:dyDescent="0.3">
      <c r="A24" s="2"/>
      <c r="B24" s="97"/>
      <c r="C24" s="98"/>
      <c r="E24" s="19"/>
      <c r="G24" s="21"/>
      <c r="I24" s="21"/>
      <c r="K24" s="97"/>
      <c r="L24" s="98"/>
    </row>
    <row r="25" spans="1:12" ht="14.4" customHeight="1" thickTop="1" thickBot="1" x14ac:dyDescent="0.3">
      <c r="A25" s="2"/>
      <c r="G25" s="8"/>
      <c r="I25" s="8"/>
      <c r="L25" s="3"/>
    </row>
    <row r="26" spans="1:12" ht="14.4" customHeight="1" thickTop="1" thickBot="1" x14ac:dyDescent="0.3">
      <c r="A26" s="2"/>
      <c r="B26" s="97"/>
      <c r="C26" s="98"/>
      <c r="E26" s="19"/>
      <c r="G26" s="21"/>
      <c r="I26" s="21"/>
      <c r="K26" s="97"/>
      <c r="L26" s="98"/>
    </row>
    <row r="27" spans="1:12" ht="14.4" customHeight="1" thickTop="1" thickBot="1" x14ac:dyDescent="0.3">
      <c r="A27" s="2"/>
      <c r="G27" s="8"/>
      <c r="I27" s="8"/>
      <c r="L27" s="3"/>
    </row>
    <row r="28" spans="1:12" ht="14.4" customHeight="1" thickTop="1" thickBot="1" x14ac:dyDescent="0.3">
      <c r="A28" s="2"/>
      <c r="B28" s="97"/>
      <c r="C28" s="98"/>
      <c r="E28" s="19"/>
      <c r="G28" s="29" t="s">
        <v>111</v>
      </c>
      <c r="I28" s="21"/>
      <c r="K28" s="97"/>
      <c r="L28" s="98"/>
    </row>
    <row r="29" spans="1:12" ht="15" customHeight="1" thickTop="1" thickBot="1" x14ac:dyDescent="0.3">
      <c r="A29" s="2"/>
      <c r="G29" s="8"/>
      <c r="L29" s="3"/>
    </row>
    <row r="30" spans="1:12" ht="15" customHeight="1" thickTop="1" thickBot="1" x14ac:dyDescent="0.3">
      <c r="A30" s="2"/>
      <c r="G30" s="21"/>
      <c r="L30" s="3"/>
    </row>
    <row r="31" spans="1:12" ht="15" customHeight="1" thickTop="1" thickBot="1" x14ac:dyDescent="0.3">
      <c r="A31" s="2"/>
      <c r="G31" s="8"/>
      <c r="L31" s="3"/>
    </row>
    <row r="32" spans="1:12" ht="15" customHeight="1" thickTop="1" thickBot="1" x14ac:dyDescent="0.3">
      <c r="A32" s="2"/>
      <c r="G32" s="21"/>
      <c r="L32" s="3"/>
    </row>
    <row r="33" spans="1:12" ht="15" customHeight="1" thickTop="1" thickBot="1" x14ac:dyDescent="0.3">
      <c r="A33" s="2"/>
      <c r="G33" s="8"/>
      <c r="L33" s="3"/>
    </row>
    <row r="34" spans="1:12" ht="15" customHeight="1" thickTop="1" thickBot="1" x14ac:dyDescent="0.3">
      <c r="A34" s="2"/>
      <c r="G34" s="21"/>
      <c r="L34" s="3"/>
    </row>
    <row r="35" spans="1:12" ht="15" customHeight="1" thickTop="1" thickBot="1" x14ac:dyDescent="0.3">
      <c r="A35" s="2"/>
      <c r="G35" s="8"/>
      <c r="L35" s="3"/>
    </row>
    <row r="36" spans="1:12" ht="15" customHeight="1" thickTop="1" thickBot="1" x14ac:dyDescent="0.3">
      <c r="A36" s="2"/>
      <c r="G36" s="21"/>
      <c r="L36" s="3"/>
    </row>
    <row r="37" spans="1:12" ht="15" customHeight="1" thickTop="1" x14ac:dyDescent="0.25">
      <c r="A37" s="2"/>
      <c r="L37" s="3"/>
    </row>
    <row r="38" spans="1:12" ht="14.4" customHeight="1" x14ac:dyDescent="0.25">
      <c r="A38" s="2"/>
      <c r="B38" s="93" t="s">
        <v>112</v>
      </c>
      <c r="C38" s="93"/>
      <c r="L38" s="3"/>
    </row>
    <row r="39" spans="1:12" ht="14.4" customHeight="1" thickBot="1" x14ac:dyDescent="0.3">
      <c r="A39" s="2"/>
      <c r="L39" s="3"/>
    </row>
    <row r="40" spans="1:12" ht="14.4" customHeight="1" thickTop="1" thickBot="1" x14ac:dyDescent="0.3">
      <c r="A40" s="2"/>
      <c r="C40" s="95"/>
      <c r="D40" s="96"/>
      <c r="E40" s="1">
        <v>1</v>
      </c>
      <c r="F40" s="30" t="s">
        <v>123</v>
      </c>
      <c r="G40" s="31" t="s">
        <v>156</v>
      </c>
      <c r="H40" s="6">
        <f t="shared" ref="H40:H53" si="0">H41+1</f>
        <v>32</v>
      </c>
      <c r="I40" s="91"/>
      <c r="J40" s="92"/>
      <c r="L40" s="3"/>
    </row>
    <row r="41" spans="1:12" ht="14.4" customHeight="1" thickTop="1" thickBot="1" x14ac:dyDescent="0.3">
      <c r="A41" s="2"/>
      <c r="C41" s="102" t="s">
        <v>259</v>
      </c>
      <c r="D41" s="103"/>
      <c r="E41" s="1">
        <v>2</v>
      </c>
      <c r="F41" s="30" t="s">
        <v>124</v>
      </c>
      <c r="G41" s="31" t="s">
        <v>155</v>
      </c>
      <c r="H41" s="6">
        <f t="shared" si="0"/>
        <v>31</v>
      </c>
      <c r="I41" s="91"/>
      <c r="J41" s="92"/>
      <c r="L41" s="3"/>
    </row>
    <row r="42" spans="1:12" ht="14.4" customHeight="1" thickTop="1" thickBot="1" x14ac:dyDescent="0.3">
      <c r="A42" s="2"/>
      <c r="C42" s="95"/>
      <c r="D42" s="96"/>
      <c r="E42" s="1">
        <v>3</v>
      </c>
      <c r="F42" s="30" t="s">
        <v>125</v>
      </c>
      <c r="G42" s="31" t="s">
        <v>154</v>
      </c>
      <c r="H42" s="6">
        <f t="shared" si="0"/>
        <v>30</v>
      </c>
      <c r="I42" s="91"/>
      <c r="J42" s="92"/>
      <c r="L42" s="3"/>
    </row>
    <row r="43" spans="1:12" ht="14.4" customHeight="1" thickTop="1" thickBot="1" x14ac:dyDescent="0.3">
      <c r="A43" s="2"/>
      <c r="C43" s="95"/>
      <c r="D43" s="96"/>
      <c r="E43" s="1">
        <v>4</v>
      </c>
      <c r="F43" s="30" t="s">
        <v>126</v>
      </c>
      <c r="G43" s="31" t="s">
        <v>153</v>
      </c>
      <c r="H43" s="6">
        <f t="shared" si="0"/>
        <v>29</v>
      </c>
      <c r="I43" s="91"/>
      <c r="J43" s="92"/>
      <c r="L43" s="3"/>
    </row>
    <row r="44" spans="1:12" ht="14.4" customHeight="1" thickTop="1" thickBot="1" x14ac:dyDescent="0.3">
      <c r="A44" s="2"/>
      <c r="C44" s="95"/>
      <c r="D44" s="96"/>
      <c r="E44" s="1">
        <v>5</v>
      </c>
      <c r="F44" s="30" t="s">
        <v>127</v>
      </c>
      <c r="G44" s="31" t="s">
        <v>152</v>
      </c>
      <c r="H44" s="6">
        <f t="shared" si="0"/>
        <v>28</v>
      </c>
      <c r="I44" s="91"/>
      <c r="J44" s="92"/>
      <c r="L44" s="3"/>
    </row>
    <row r="45" spans="1:12" ht="14.4" customHeight="1" thickTop="1" thickBot="1" x14ac:dyDescent="0.3">
      <c r="A45" s="2"/>
      <c r="C45" s="102" t="s">
        <v>259</v>
      </c>
      <c r="D45" s="103"/>
      <c r="E45" s="1">
        <v>6</v>
      </c>
      <c r="F45" s="30" t="s">
        <v>128</v>
      </c>
      <c r="G45" s="31" t="s">
        <v>151</v>
      </c>
      <c r="H45" s="6">
        <f t="shared" si="0"/>
        <v>27</v>
      </c>
      <c r="I45" s="91"/>
      <c r="J45" s="92"/>
      <c r="L45" s="3"/>
    </row>
    <row r="46" spans="1:12" ht="14.4" customHeight="1" thickTop="1" thickBot="1" x14ac:dyDescent="0.3">
      <c r="A46" s="2"/>
      <c r="C46" s="104" t="s">
        <v>132</v>
      </c>
      <c r="D46" s="105"/>
      <c r="E46" s="1">
        <v>7</v>
      </c>
      <c r="F46" s="30" t="s">
        <v>129</v>
      </c>
      <c r="G46" s="31" t="s">
        <v>150</v>
      </c>
      <c r="H46" s="6">
        <f t="shared" si="0"/>
        <v>26</v>
      </c>
      <c r="I46" s="91"/>
      <c r="J46" s="92"/>
      <c r="L46" s="3"/>
    </row>
    <row r="47" spans="1:12" ht="14.4" customHeight="1" thickTop="1" thickBot="1" x14ac:dyDescent="0.3">
      <c r="A47" s="2"/>
      <c r="C47" s="104" t="s">
        <v>131</v>
      </c>
      <c r="D47" s="105"/>
      <c r="E47" s="1">
        <v>8</v>
      </c>
      <c r="F47" s="30" t="s">
        <v>130</v>
      </c>
      <c r="G47" s="31" t="s">
        <v>149</v>
      </c>
      <c r="H47" s="6">
        <f t="shared" si="0"/>
        <v>25</v>
      </c>
      <c r="I47" s="91"/>
      <c r="J47" s="92"/>
      <c r="L47" s="3"/>
    </row>
    <row r="48" spans="1:12" ht="15" thickTop="1" thickBot="1" x14ac:dyDescent="0.3">
      <c r="A48" s="2"/>
      <c r="C48" s="95"/>
      <c r="D48" s="96"/>
      <c r="E48" s="1">
        <v>9</v>
      </c>
      <c r="F48" s="30" t="s">
        <v>138</v>
      </c>
      <c r="G48" s="31" t="s">
        <v>148</v>
      </c>
      <c r="H48" s="6">
        <f t="shared" si="0"/>
        <v>24</v>
      </c>
      <c r="I48" s="91"/>
      <c r="J48" s="92"/>
      <c r="L48" s="3"/>
    </row>
    <row r="49" spans="1:12" ht="15" thickTop="1" thickBot="1" x14ac:dyDescent="0.3">
      <c r="A49" s="2"/>
      <c r="C49" s="95"/>
      <c r="D49" s="96"/>
      <c r="E49" s="1">
        <v>10</v>
      </c>
      <c r="F49" s="30" t="s">
        <v>137</v>
      </c>
      <c r="G49" s="31" t="s">
        <v>147</v>
      </c>
      <c r="H49" s="6">
        <f t="shared" si="0"/>
        <v>23</v>
      </c>
      <c r="I49" s="91"/>
      <c r="J49" s="92"/>
      <c r="L49" s="3"/>
    </row>
    <row r="50" spans="1:12" ht="15" thickTop="1" thickBot="1" x14ac:dyDescent="0.3">
      <c r="A50" s="2"/>
      <c r="C50" s="95"/>
      <c r="D50" s="96"/>
      <c r="E50" s="1">
        <v>11</v>
      </c>
      <c r="F50" s="30" t="s">
        <v>133</v>
      </c>
      <c r="G50" s="31" t="s">
        <v>146</v>
      </c>
      <c r="H50" s="6">
        <f t="shared" si="0"/>
        <v>22</v>
      </c>
      <c r="I50" s="91"/>
      <c r="J50" s="92"/>
      <c r="L50" s="3"/>
    </row>
    <row r="51" spans="1:12" ht="15" thickTop="1" thickBot="1" x14ac:dyDescent="0.3">
      <c r="A51" s="2"/>
      <c r="C51" s="95"/>
      <c r="D51" s="96"/>
      <c r="E51" s="1">
        <v>12</v>
      </c>
      <c r="F51" s="30" t="s">
        <v>134</v>
      </c>
      <c r="G51" s="31" t="s">
        <v>145</v>
      </c>
      <c r="H51" s="6">
        <f t="shared" si="0"/>
        <v>21</v>
      </c>
      <c r="I51" s="91"/>
      <c r="J51" s="92"/>
      <c r="L51" s="3"/>
    </row>
    <row r="52" spans="1:12" ht="15" thickTop="1" thickBot="1" x14ac:dyDescent="0.3">
      <c r="A52" s="2"/>
      <c r="C52" s="95"/>
      <c r="D52" s="96"/>
      <c r="E52" s="1">
        <v>13</v>
      </c>
      <c r="F52" s="30" t="s">
        <v>135</v>
      </c>
      <c r="G52" s="31" t="s">
        <v>144</v>
      </c>
      <c r="H52" s="6">
        <f t="shared" si="0"/>
        <v>20</v>
      </c>
      <c r="I52" s="91"/>
      <c r="J52" s="92"/>
      <c r="L52" s="3"/>
    </row>
    <row r="53" spans="1:12" ht="15" thickTop="1" thickBot="1" x14ac:dyDescent="0.3">
      <c r="A53" s="2"/>
      <c r="C53" s="95"/>
      <c r="D53" s="96"/>
      <c r="E53" s="1">
        <v>14</v>
      </c>
      <c r="F53" s="30" t="s">
        <v>136</v>
      </c>
      <c r="G53" s="31" t="s">
        <v>143</v>
      </c>
      <c r="H53" s="6">
        <f t="shared" si="0"/>
        <v>19</v>
      </c>
      <c r="I53" s="91"/>
      <c r="J53" s="92"/>
      <c r="L53" s="3"/>
    </row>
    <row r="54" spans="1:12" ht="15" thickTop="1" thickBot="1" x14ac:dyDescent="0.3">
      <c r="A54" s="2"/>
      <c r="C54" s="95"/>
      <c r="D54" s="96"/>
      <c r="E54" s="1">
        <v>15</v>
      </c>
      <c r="F54" s="30" t="s">
        <v>139</v>
      </c>
      <c r="G54" s="31" t="s">
        <v>142</v>
      </c>
      <c r="H54" s="6">
        <f>H55+1</f>
        <v>18</v>
      </c>
      <c r="I54" s="91"/>
      <c r="J54" s="92"/>
      <c r="L54" s="3"/>
    </row>
    <row r="55" spans="1:12" ht="15" thickTop="1" thickBot="1" x14ac:dyDescent="0.3">
      <c r="A55" s="2"/>
      <c r="C55" s="95"/>
      <c r="D55" s="96"/>
      <c r="E55" s="1">
        <v>16</v>
      </c>
      <c r="F55" s="30" t="s">
        <v>140</v>
      </c>
      <c r="G55" s="31" t="s">
        <v>141</v>
      </c>
      <c r="H55" s="6">
        <v>17</v>
      </c>
      <c r="I55" s="91"/>
      <c r="J55" s="92"/>
      <c r="L55" s="3"/>
    </row>
    <row r="56" spans="1:12" ht="15" thickTop="1" x14ac:dyDescent="0.3">
      <c r="A56" s="2"/>
      <c r="F56" s="101" t="s">
        <v>158</v>
      </c>
      <c r="G56" s="101"/>
      <c r="L56" s="3"/>
    </row>
    <row r="57" spans="1:12" ht="14.4" x14ac:dyDescent="0.3">
      <c r="A57" s="2"/>
      <c r="F57" s="101" t="s">
        <v>157</v>
      </c>
      <c r="G57" s="101"/>
      <c r="L57" s="3"/>
    </row>
    <row r="58" spans="1:12" x14ac:dyDescent="0.25">
      <c r="A58" s="2"/>
      <c r="B58" s="93" t="s">
        <v>113</v>
      </c>
      <c r="C58" s="93"/>
      <c r="L58" s="3"/>
    </row>
    <row r="59" spans="1:12" ht="14.4" thickBot="1" x14ac:dyDescent="0.3">
      <c r="A59" s="2"/>
      <c r="B59" s="94" t="s">
        <v>114</v>
      </c>
      <c r="C59" s="94"/>
      <c r="D59" s="94" t="s">
        <v>115</v>
      </c>
      <c r="E59" s="94"/>
      <c r="F59" s="94"/>
      <c r="G59" s="8" t="s">
        <v>116</v>
      </c>
      <c r="H59" s="94" t="s">
        <v>117</v>
      </c>
      <c r="I59" s="94"/>
      <c r="J59" s="94" t="s">
        <v>118</v>
      </c>
      <c r="K59" s="94"/>
      <c r="L59" s="26" t="s">
        <v>119</v>
      </c>
    </row>
    <row r="60" spans="1:12" ht="15" thickTop="1" thickBot="1" x14ac:dyDescent="0.3">
      <c r="A60" s="2"/>
      <c r="B60" s="59"/>
      <c r="C60" s="59"/>
      <c r="D60" s="59"/>
      <c r="E60" s="59"/>
      <c r="F60" s="59"/>
      <c r="G60" s="17"/>
      <c r="H60" s="59"/>
      <c r="I60" s="59"/>
      <c r="J60" s="59"/>
      <c r="K60" s="59"/>
      <c r="L60" s="17"/>
    </row>
    <row r="61" spans="1:12" ht="15" thickTop="1" thickBot="1" x14ac:dyDescent="0.3">
      <c r="A61" s="2"/>
      <c r="B61" s="59"/>
      <c r="C61" s="59"/>
      <c r="D61" s="59"/>
      <c r="E61" s="59"/>
      <c r="F61" s="59"/>
      <c r="G61" s="17"/>
      <c r="H61" s="59"/>
      <c r="I61" s="59"/>
      <c r="J61" s="59"/>
      <c r="K61" s="59"/>
      <c r="L61" s="17"/>
    </row>
    <row r="62" spans="1:12" ht="15" thickTop="1" thickBot="1" x14ac:dyDescent="0.3">
      <c r="A62" s="2"/>
      <c r="B62" s="59"/>
      <c r="C62" s="59"/>
      <c r="D62" s="59"/>
      <c r="E62" s="59"/>
      <c r="F62" s="59"/>
      <c r="G62" s="17"/>
      <c r="H62" s="59"/>
      <c r="I62" s="59"/>
      <c r="J62" s="59"/>
      <c r="K62" s="59"/>
      <c r="L62" s="17"/>
    </row>
    <row r="63" spans="1:12" ht="15" thickTop="1" thickBot="1" x14ac:dyDescent="0.3">
      <c r="A63" s="2"/>
      <c r="B63" s="59"/>
      <c r="C63" s="59"/>
      <c r="D63" s="59"/>
      <c r="E63" s="59"/>
      <c r="F63" s="59"/>
      <c r="G63" s="17"/>
      <c r="H63" s="59"/>
      <c r="I63" s="59"/>
      <c r="J63" s="59"/>
      <c r="K63" s="59"/>
      <c r="L63" s="17"/>
    </row>
    <row r="64" spans="1:12" ht="15" thickTop="1" thickBot="1" x14ac:dyDescent="0.3">
      <c r="A64" s="2"/>
      <c r="B64" s="59"/>
      <c r="C64" s="59"/>
      <c r="D64" s="59"/>
      <c r="E64" s="59"/>
      <c r="F64" s="59"/>
      <c r="G64" s="17"/>
      <c r="H64" s="59"/>
      <c r="I64" s="59"/>
      <c r="J64" s="59"/>
      <c r="K64" s="59"/>
      <c r="L64" s="17"/>
    </row>
    <row r="65" spans="1:12" ht="15" thickTop="1" thickBot="1" x14ac:dyDescent="0.3">
      <c r="A65" s="2"/>
      <c r="B65" s="59"/>
      <c r="C65" s="59"/>
      <c r="D65" s="59"/>
      <c r="E65" s="59"/>
      <c r="F65" s="59"/>
      <c r="G65" s="17"/>
      <c r="H65" s="59"/>
      <c r="I65" s="59"/>
      <c r="J65" s="59"/>
      <c r="K65" s="59"/>
      <c r="L65" s="17"/>
    </row>
    <row r="66" spans="1:12" ht="15" thickTop="1" thickBot="1" x14ac:dyDescent="0.3">
      <c r="A66" s="2"/>
      <c r="B66" s="59"/>
      <c r="C66" s="59"/>
      <c r="D66" s="59"/>
      <c r="E66" s="59"/>
      <c r="F66" s="59"/>
      <c r="G66" s="17"/>
      <c r="H66" s="59"/>
      <c r="I66" s="59"/>
      <c r="J66" s="59"/>
      <c r="K66" s="59"/>
      <c r="L66" s="17"/>
    </row>
    <row r="67" spans="1:12" ht="15" thickTop="1" thickBot="1" x14ac:dyDescent="0.3">
      <c r="A67" s="2"/>
      <c r="B67" s="59"/>
      <c r="C67" s="59"/>
      <c r="D67" s="59"/>
      <c r="E67" s="59"/>
      <c r="F67" s="59"/>
      <c r="G67" s="17"/>
      <c r="H67" s="59"/>
      <c r="I67" s="59"/>
      <c r="J67" s="59"/>
      <c r="K67" s="59"/>
      <c r="L67" s="17"/>
    </row>
    <row r="68" spans="1:12" ht="15" thickTop="1" thickBot="1" x14ac:dyDescent="0.3">
      <c r="A68" s="2"/>
      <c r="B68" s="59"/>
      <c r="C68" s="59"/>
      <c r="D68" s="59"/>
      <c r="E68" s="59"/>
      <c r="F68" s="59"/>
      <c r="G68" s="17"/>
      <c r="H68" s="59"/>
      <c r="I68" s="59"/>
      <c r="J68" s="59"/>
      <c r="K68" s="59"/>
      <c r="L68" s="17"/>
    </row>
    <row r="69" spans="1:12" ht="15" thickTop="1" thickBot="1" x14ac:dyDescent="0.3">
      <c r="A69" s="2"/>
      <c r="B69" s="59"/>
      <c r="C69" s="59"/>
      <c r="D69" s="59"/>
      <c r="E69" s="59"/>
      <c r="F69" s="59"/>
      <c r="G69" s="17"/>
      <c r="H69" s="59"/>
      <c r="I69" s="59"/>
      <c r="J69" s="59"/>
      <c r="K69" s="59"/>
      <c r="L69" s="17"/>
    </row>
    <row r="70" spans="1:12" ht="15" thickTop="1" thickBot="1" x14ac:dyDescent="0.3">
      <c r="A70" s="2"/>
      <c r="B70" s="59"/>
      <c r="C70" s="59"/>
      <c r="D70" s="59"/>
      <c r="E70" s="59"/>
      <c r="F70" s="59"/>
      <c r="G70" s="17"/>
      <c r="H70" s="59"/>
      <c r="I70" s="59"/>
      <c r="J70" s="59"/>
      <c r="K70" s="59"/>
      <c r="L70" s="17"/>
    </row>
    <row r="71" spans="1:12" ht="15" thickTop="1" thickBot="1" x14ac:dyDescent="0.3">
      <c r="A71" s="2"/>
      <c r="B71" s="59"/>
      <c r="C71" s="59"/>
      <c r="D71" s="59"/>
      <c r="E71" s="59"/>
      <c r="F71" s="59"/>
      <c r="G71" s="17"/>
      <c r="H71" s="59"/>
      <c r="I71" s="59"/>
      <c r="J71" s="59"/>
      <c r="K71" s="59"/>
      <c r="L71" s="17"/>
    </row>
    <row r="72" spans="1:12" ht="15" thickTop="1" thickBot="1" x14ac:dyDescent="0.3">
      <c r="A72" s="27"/>
      <c r="B72" s="8"/>
      <c r="C72" s="8"/>
      <c r="D72" s="8"/>
      <c r="E72" s="8"/>
      <c r="F72" s="8"/>
      <c r="H72" s="8"/>
      <c r="I72" s="8"/>
      <c r="J72" s="8"/>
      <c r="K72" s="8"/>
      <c r="L72" s="3"/>
    </row>
    <row r="73" spans="1:12" ht="15" thickTop="1" thickBot="1" x14ac:dyDescent="0.3">
      <c r="A73" s="85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7"/>
    </row>
    <row r="74" spans="1:12" ht="14.4" thickTop="1" x14ac:dyDescent="0.25"/>
    <row r="78" spans="1:12" ht="14.4" thickBot="1" x14ac:dyDescent="0.3">
      <c r="B78" s="1" t="s">
        <v>121</v>
      </c>
    </row>
    <row r="79" spans="1:12" ht="15" thickTop="1" thickBot="1" x14ac:dyDescent="0.3">
      <c r="B79" s="88" t="s">
        <v>122</v>
      </c>
      <c r="C79" s="89"/>
      <c r="D79" s="89"/>
      <c r="E79" s="90"/>
    </row>
    <row r="80" spans="1:12" ht="14.4" thickTop="1" x14ac:dyDescent="0.25"/>
  </sheetData>
  <mergeCells count="120">
    <mergeCell ref="A1:L1"/>
    <mergeCell ref="B2:I2"/>
    <mergeCell ref="K2:L2"/>
    <mergeCell ref="B3:I3"/>
    <mergeCell ref="K3:L3"/>
    <mergeCell ref="B4:L4"/>
    <mergeCell ref="F57:G57"/>
    <mergeCell ref="K20:L20"/>
    <mergeCell ref="K22:L22"/>
    <mergeCell ref="K24:L24"/>
    <mergeCell ref="K26:L26"/>
    <mergeCell ref="K28:L28"/>
    <mergeCell ref="K8:L8"/>
    <mergeCell ref="K10:L10"/>
    <mergeCell ref="K12:L12"/>
    <mergeCell ref="K14:L14"/>
    <mergeCell ref="K16:L16"/>
    <mergeCell ref="I49:J49"/>
    <mergeCell ref="I50:J50"/>
    <mergeCell ref="I51:J51"/>
    <mergeCell ref="I52:J52"/>
    <mergeCell ref="I53:J53"/>
    <mergeCell ref="A5:L5"/>
    <mergeCell ref="B6:C6"/>
    <mergeCell ref="C49:D49"/>
    <mergeCell ref="C50:D50"/>
    <mergeCell ref="C51:D51"/>
    <mergeCell ref="C52:D52"/>
    <mergeCell ref="C53:D53"/>
    <mergeCell ref="K18:L18"/>
    <mergeCell ref="B38:C38"/>
    <mergeCell ref="F56:G56"/>
    <mergeCell ref="C40:D40"/>
    <mergeCell ref="C41:D41"/>
    <mergeCell ref="C42:D42"/>
    <mergeCell ref="C43:D43"/>
    <mergeCell ref="C44:D44"/>
    <mergeCell ref="C45:D45"/>
    <mergeCell ref="C46:D46"/>
    <mergeCell ref="C47:D47"/>
    <mergeCell ref="B20:C20"/>
    <mergeCell ref="B22:C22"/>
    <mergeCell ref="B24:C24"/>
    <mergeCell ref="B26:C26"/>
    <mergeCell ref="B28:C28"/>
    <mergeCell ref="B8:C8"/>
    <mergeCell ref="I48:J48"/>
    <mergeCell ref="I40:J40"/>
    <mergeCell ref="I41:J41"/>
    <mergeCell ref="I42:J42"/>
    <mergeCell ref="I43:J43"/>
    <mergeCell ref="I44:J44"/>
    <mergeCell ref="I45:J45"/>
    <mergeCell ref="I46:J46"/>
    <mergeCell ref="I47:J47"/>
    <mergeCell ref="C48:D48"/>
    <mergeCell ref="B10:C10"/>
    <mergeCell ref="B12:C12"/>
    <mergeCell ref="B16:C16"/>
    <mergeCell ref="B18:C18"/>
    <mergeCell ref="B14:C14"/>
    <mergeCell ref="B63:C63"/>
    <mergeCell ref="D63:F63"/>
    <mergeCell ref="I54:J54"/>
    <mergeCell ref="I55:J55"/>
    <mergeCell ref="B58:C58"/>
    <mergeCell ref="B59:C59"/>
    <mergeCell ref="B60:C60"/>
    <mergeCell ref="D59:F59"/>
    <mergeCell ref="D60:F60"/>
    <mergeCell ref="H59:I59"/>
    <mergeCell ref="J59:K59"/>
    <mergeCell ref="J62:K62"/>
    <mergeCell ref="C54:D54"/>
    <mergeCell ref="C55:D55"/>
    <mergeCell ref="H63:I63"/>
    <mergeCell ref="J63:K63"/>
    <mergeCell ref="J60:K60"/>
    <mergeCell ref="H60:I60"/>
    <mergeCell ref="H61:I61"/>
    <mergeCell ref="J61:K61"/>
    <mergeCell ref="H62:I62"/>
    <mergeCell ref="B61:C61"/>
    <mergeCell ref="D61:F61"/>
    <mergeCell ref="B62:C62"/>
    <mergeCell ref="B64:C64"/>
    <mergeCell ref="D64:F64"/>
    <mergeCell ref="B65:C65"/>
    <mergeCell ref="D65:F65"/>
    <mergeCell ref="B66:C66"/>
    <mergeCell ref="D66:F66"/>
    <mergeCell ref="B79:E79"/>
    <mergeCell ref="H69:I69"/>
    <mergeCell ref="J69:K69"/>
    <mergeCell ref="H64:I64"/>
    <mergeCell ref="J64:K64"/>
    <mergeCell ref="H65:I65"/>
    <mergeCell ref="J65:K65"/>
    <mergeCell ref="B70:C70"/>
    <mergeCell ref="D70:F70"/>
    <mergeCell ref="B71:C71"/>
    <mergeCell ref="D71:F71"/>
    <mergeCell ref="B67:C67"/>
    <mergeCell ref="D67:F67"/>
    <mergeCell ref="B68:C68"/>
    <mergeCell ref="D68:F68"/>
    <mergeCell ref="B69:C69"/>
    <mergeCell ref="D69:F69"/>
    <mergeCell ref="A73:L73"/>
    <mergeCell ref="D62:F62"/>
    <mergeCell ref="H70:I70"/>
    <mergeCell ref="J70:K70"/>
    <mergeCell ref="H71:I71"/>
    <mergeCell ref="J71:K71"/>
    <mergeCell ref="H66:I66"/>
    <mergeCell ref="J66:K66"/>
    <mergeCell ref="H67:I67"/>
    <mergeCell ref="J67:K67"/>
    <mergeCell ref="H68:I68"/>
    <mergeCell ref="J68:K68"/>
  </mergeCells>
  <phoneticPr fontId="3" type="noConversion"/>
  <hyperlinks>
    <hyperlink ref="B79:E79" r:id="rId1" display="1_State_Machine\State_Machine.vsdx" xr:uid="{AB700FEB-34A3-4777-9DCD-68C8F1047E85}"/>
  </hyperlinks>
  <pageMargins left="0.25" right="0.25" top="0.75" bottom="0.75" header="0.3" footer="0.3"/>
  <pageSetup paperSize="8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F77F-E1C9-4475-8D68-265F2540AEFC}">
  <dimension ref="A1:X52"/>
  <sheetViews>
    <sheetView zoomScale="70" zoomScaleNormal="70" workbookViewId="0">
      <selection activeCell="H9" sqref="H9"/>
    </sheetView>
  </sheetViews>
  <sheetFormatPr defaultColWidth="8.88671875" defaultRowHeight="13.8" x14ac:dyDescent="0.25"/>
  <cols>
    <col min="1" max="1" width="3.109375" style="1" bestFit="1" customWidth="1"/>
    <col min="2" max="2" width="14.44140625" style="1" bestFit="1" customWidth="1"/>
    <col min="3" max="3" width="18.77734375" style="1" bestFit="1" customWidth="1"/>
    <col min="4" max="4" width="25.5546875" style="1" customWidth="1"/>
    <col min="5" max="5" width="25.6640625" style="1" customWidth="1"/>
    <col min="6" max="6" width="6.44140625" style="1" customWidth="1"/>
    <col min="7" max="7" width="18" style="1" customWidth="1"/>
    <col min="8" max="8" width="21.21875" style="1" bestFit="1" customWidth="1"/>
    <col min="9" max="9" width="27.33203125" style="1" customWidth="1"/>
    <col min="10" max="10" width="25" style="1" customWidth="1"/>
    <col min="11" max="11" width="12.6640625" style="1" customWidth="1"/>
    <col min="12" max="12" width="5.5546875" style="1" bestFit="1" customWidth="1"/>
    <col min="13" max="14" width="12.6640625" style="1" customWidth="1"/>
    <col min="15" max="18" width="8.88671875" style="1"/>
    <col min="19" max="19" width="17.44140625" style="1" bestFit="1" customWidth="1"/>
    <col min="20" max="20" width="25.6640625" style="1" bestFit="1" customWidth="1"/>
    <col min="21" max="21" width="14.21875" style="1" bestFit="1" customWidth="1"/>
    <col min="22" max="22" width="18" style="1" bestFit="1" customWidth="1"/>
    <col min="23" max="23" width="8.88671875" style="1"/>
    <col min="24" max="24" width="16.21875" style="1" bestFit="1" customWidth="1"/>
    <col min="25" max="16384" width="8.88671875" style="1"/>
  </cols>
  <sheetData>
    <row r="1" spans="1:24" ht="15" thickTop="1" thickBo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24" ht="15" thickTop="1" thickBot="1" x14ac:dyDescent="0.3">
      <c r="A2" s="4" t="s">
        <v>1</v>
      </c>
      <c r="B2" s="72" t="s">
        <v>7</v>
      </c>
      <c r="C2" s="72"/>
      <c r="D2" s="72"/>
      <c r="E2" s="72"/>
      <c r="F2" s="72"/>
      <c r="G2" s="72"/>
      <c r="H2" s="72"/>
      <c r="I2" s="72"/>
      <c r="J2" s="72"/>
      <c r="K2" s="72"/>
      <c r="L2" s="4" t="s">
        <v>3</v>
      </c>
      <c r="M2" s="106">
        <f>Charter!K2</f>
        <v>45261</v>
      </c>
      <c r="N2" s="106"/>
    </row>
    <row r="3" spans="1:24" ht="15" thickTop="1" thickBot="1" x14ac:dyDescent="0.3">
      <c r="A3" s="4" t="s">
        <v>2</v>
      </c>
      <c r="B3" s="72" t="s">
        <v>8</v>
      </c>
      <c r="C3" s="72"/>
      <c r="D3" s="72"/>
      <c r="E3" s="72"/>
      <c r="F3" s="72"/>
      <c r="G3" s="72"/>
      <c r="H3" s="72"/>
      <c r="I3" s="72"/>
      <c r="J3" s="72"/>
      <c r="K3" s="72"/>
      <c r="L3" s="4" t="s">
        <v>4</v>
      </c>
      <c r="M3" s="107" t="str">
        <f>Charter!$K$3</f>
        <v>Ahmed Yasser</v>
      </c>
      <c r="N3" s="107"/>
      <c r="X3" s="1" t="s">
        <v>167</v>
      </c>
    </row>
    <row r="4" spans="1:24" ht="15" thickTop="1" thickBot="1" x14ac:dyDescent="0.3">
      <c r="A4" s="4" t="s">
        <v>5</v>
      </c>
      <c r="B4" s="60" t="str">
        <f>_xlfn.CONCAT(Charter!$E$10," Static Design")</f>
        <v>LCD Static Design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Q4" s="8" t="s">
        <v>167</v>
      </c>
      <c r="R4" s="8" t="s">
        <v>168</v>
      </c>
      <c r="S4" s="8" t="s">
        <v>179</v>
      </c>
      <c r="T4" s="8" t="s">
        <v>169</v>
      </c>
      <c r="U4" s="8" t="s">
        <v>120</v>
      </c>
      <c r="V4" s="8" t="s">
        <v>186</v>
      </c>
      <c r="X4" s="1" t="s">
        <v>261</v>
      </c>
    </row>
    <row r="5" spans="1:24" ht="15" thickTop="1" thickBot="1" x14ac:dyDescent="0.3">
      <c r="A5" s="76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8"/>
      <c r="Q5" s="8" t="s">
        <v>163</v>
      </c>
      <c r="U5" s="36"/>
      <c r="X5" s="1" t="s">
        <v>260</v>
      </c>
    </row>
    <row r="6" spans="1:24" s="8" customFormat="1" ht="15" thickTop="1" thickBot="1" x14ac:dyDescent="0.3">
      <c r="A6" s="27"/>
      <c r="B6" s="53" t="s">
        <v>263</v>
      </c>
      <c r="C6" s="53" t="s">
        <v>265</v>
      </c>
      <c r="D6" s="53" t="s">
        <v>264</v>
      </c>
      <c r="E6" s="53" t="s">
        <v>264</v>
      </c>
      <c r="G6" s="53" t="s">
        <v>263</v>
      </c>
      <c r="H6" s="53" t="s">
        <v>265</v>
      </c>
      <c r="I6" s="53" t="s">
        <v>264</v>
      </c>
      <c r="J6" s="53" t="s">
        <v>264</v>
      </c>
      <c r="K6" s="1"/>
      <c r="M6" s="94"/>
      <c r="N6" s="108"/>
      <c r="R6" s="107" t="s">
        <v>165</v>
      </c>
      <c r="S6" s="21" t="s">
        <v>176</v>
      </c>
      <c r="T6" s="21" t="s">
        <v>178</v>
      </c>
      <c r="U6" s="69" t="s">
        <v>185</v>
      </c>
      <c r="V6" s="21" t="s">
        <v>188</v>
      </c>
      <c r="X6" s="6" t="s">
        <v>80</v>
      </c>
    </row>
    <row r="7" spans="1:24" ht="15" thickTop="1" thickBot="1" x14ac:dyDescent="0.3">
      <c r="A7" s="2"/>
      <c r="B7" s="113" t="s">
        <v>110</v>
      </c>
      <c r="C7" s="21" t="s">
        <v>276</v>
      </c>
      <c r="D7" s="16" t="str">
        <f>IF(C7&gt;0,_xlfn.CONCAT(C7,"_Update"),_xlfn.CONCAT(C7))</f>
        <v>i2s_Update</v>
      </c>
      <c r="E7" s="16" t="str">
        <f>IF(C7&gt;0,_xlfn.CONCAT(C7,"_Init"),_xlfn.CONCAT(C7))</f>
        <v>i2s_Init</v>
      </c>
      <c r="G7" s="113" t="s">
        <v>111</v>
      </c>
      <c r="H7" s="21" t="s">
        <v>278</v>
      </c>
      <c r="I7" s="16" t="str">
        <f>IF(H7&gt;0,_xlfn.CONCAT(H7,"_Update"),_xlfn.CONCAT(H7))</f>
        <v>ssd1963_Update</v>
      </c>
      <c r="J7" s="16" t="str">
        <f>IF(H7&gt;0,_xlfn.CONCAT(H7,"_Init"),_xlfn.CONCAT(H7))</f>
        <v>ssd1963_Init</v>
      </c>
      <c r="M7" s="1" t="s">
        <v>203</v>
      </c>
      <c r="N7" s="3"/>
      <c r="R7" s="107"/>
      <c r="S7" s="21" t="s">
        <v>177</v>
      </c>
      <c r="T7" s="21" t="s">
        <v>180</v>
      </c>
      <c r="U7" s="69"/>
      <c r="V7" s="34" t="s">
        <v>187</v>
      </c>
      <c r="X7" s="1" t="s">
        <v>262</v>
      </c>
    </row>
    <row r="8" spans="1:24" ht="15.6" customHeight="1" thickTop="1" thickBot="1" x14ac:dyDescent="0.3">
      <c r="A8" s="2"/>
      <c r="B8" s="114"/>
      <c r="C8" s="21" t="s">
        <v>277</v>
      </c>
      <c r="D8" s="16" t="str">
        <f t="shared" ref="D8:D15" si="0">IF(C8&gt;0,_xlfn.CONCAT(C8,"_Update"),_xlfn.CONCAT(C8))</f>
        <v>uart_Update</v>
      </c>
      <c r="E8" s="16" t="str">
        <f t="shared" ref="E8:E15" si="1">IF(C8&gt;0,_xlfn.CONCAT(C8,"_Init"),_xlfn.CONCAT(C8))</f>
        <v>uart_Init</v>
      </c>
      <c r="G8" s="114"/>
      <c r="H8" s="21" t="s">
        <v>280</v>
      </c>
      <c r="I8" s="16" t="str">
        <f t="shared" ref="I8:I15" si="2">IF(H8&gt;0,_xlfn.CONCAT(H8,"_Update"),_xlfn.CONCAT(H8))</f>
        <v>ft6x63_Update</v>
      </c>
      <c r="J8" s="16" t="str">
        <f t="shared" ref="J8:J15" si="3">IF(H8&gt;0,_xlfn.CONCAT(H8,"_Init"),_xlfn.CONCAT(H8))</f>
        <v>ft6x63_Init</v>
      </c>
      <c r="M8" s="35" t="s">
        <v>204</v>
      </c>
      <c r="N8" s="3"/>
      <c r="R8" s="107"/>
      <c r="S8" s="69" t="s">
        <v>181</v>
      </c>
      <c r="T8" s="109" t="s">
        <v>182</v>
      </c>
      <c r="U8" s="69"/>
      <c r="V8" s="34" t="s">
        <v>190</v>
      </c>
      <c r="X8" s="1" t="s">
        <v>164</v>
      </c>
    </row>
    <row r="9" spans="1:24" ht="15.6" customHeight="1" thickTop="1" thickBot="1" x14ac:dyDescent="0.3">
      <c r="A9" s="2"/>
      <c r="B9" s="114"/>
      <c r="C9" s="21" t="s">
        <v>279</v>
      </c>
      <c r="D9" s="16" t="str">
        <f t="shared" si="0"/>
        <v>i2c_Update</v>
      </c>
      <c r="E9" s="16" t="str">
        <f t="shared" si="1"/>
        <v>i2c_Init</v>
      </c>
      <c r="G9" s="114"/>
      <c r="H9" s="21"/>
      <c r="I9" s="16" t="str">
        <f t="shared" si="2"/>
        <v/>
      </c>
      <c r="J9" s="16" t="str">
        <f t="shared" si="3"/>
        <v/>
      </c>
      <c r="M9" s="35" t="s">
        <v>205</v>
      </c>
      <c r="N9" s="3"/>
      <c r="R9" s="107"/>
      <c r="S9" s="69"/>
      <c r="T9" s="109"/>
      <c r="U9" s="69"/>
      <c r="V9" s="34" t="s">
        <v>191</v>
      </c>
    </row>
    <row r="10" spans="1:24" ht="15.6" customHeight="1" thickTop="1" thickBot="1" x14ac:dyDescent="0.3">
      <c r="A10" s="2"/>
      <c r="B10" s="114"/>
      <c r="C10" s="19"/>
      <c r="D10" s="16" t="str">
        <f t="shared" si="0"/>
        <v/>
      </c>
      <c r="E10" s="16" t="str">
        <f t="shared" si="1"/>
        <v/>
      </c>
      <c r="G10" s="114"/>
      <c r="H10" s="19"/>
      <c r="I10" s="16" t="str">
        <f t="shared" si="2"/>
        <v/>
      </c>
      <c r="J10" s="16" t="str">
        <f t="shared" si="3"/>
        <v/>
      </c>
      <c r="M10" s="35" t="s">
        <v>206</v>
      </c>
      <c r="N10" s="3"/>
      <c r="Q10" s="1" t="s">
        <v>202</v>
      </c>
    </row>
    <row r="11" spans="1:24" ht="15.6" customHeight="1" thickTop="1" thickBot="1" x14ac:dyDescent="0.3">
      <c r="A11" s="2"/>
      <c r="B11" s="114"/>
      <c r="C11" s="19"/>
      <c r="D11" s="16" t="str">
        <f t="shared" si="0"/>
        <v/>
      </c>
      <c r="E11" s="16" t="str">
        <f t="shared" si="1"/>
        <v/>
      </c>
      <c r="G11" s="114"/>
      <c r="H11" s="19"/>
      <c r="I11" s="16" t="str">
        <f t="shared" si="2"/>
        <v/>
      </c>
      <c r="J11" s="16" t="str">
        <f t="shared" si="3"/>
        <v/>
      </c>
      <c r="M11" s="35" t="s">
        <v>207</v>
      </c>
      <c r="N11" s="3"/>
      <c r="R11" s="16" t="s">
        <v>166</v>
      </c>
      <c r="S11" s="21" t="s">
        <v>183</v>
      </c>
      <c r="T11" s="21" t="s">
        <v>184</v>
      </c>
      <c r="U11" s="34" t="s">
        <v>189</v>
      </c>
    </row>
    <row r="12" spans="1:24" ht="15.6" customHeight="1" thickTop="1" thickBot="1" x14ac:dyDescent="0.3">
      <c r="A12" s="2"/>
      <c r="B12" s="114"/>
      <c r="C12" s="19"/>
      <c r="D12" s="16" t="str">
        <f t="shared" si="0"/>
        <v/>
      </c>
      <c r="E12" s="16" t="str">
        <f t="shared" si="1"/>
        <v/>
      </c>
      <c r="G12" s="114"/>
      <c r="H12" s="19"/>
      <c r="I12" s="16" t="str">
        <f t="shared" si="2"/>
        <v/>
      </c>
      <c r="J12" s="16" t="str">
        <f t="shared" si="3"/>
        <v/>
      </c>
      <c r="N12" s="3"/>
      <c r="R12" s="16" t="s">
        <v>210</v>
      </c>
      <c r="S12" s="32"/>
      <c r="T12" s="32"/>
      <c r="U12" s="33"/>
    </row>
    <row r="13" spans="1:24" ht="15.6" customHeight="1" thickTop="1" thickBot="1" x14ac:dyDescent="0.3">
      <c r="A13" s="2"/>
      <c r="B13" s="114"/>
      <c r="C13" s="19"/>
      <c r="D13" s="16" t="str">
        <f t="shared" si="0"/>
        <v/>
      </c>
      <c r="E13" s="16" t="str">
        <f t="shared" si="1"/>
        <v/>
      </c>
      <c r="G13" s="114"/>
      <c r="H13" s="19"/>
      <c r="I13" s="16" t="str">
        <f t="shared" si="2"/>
        <v/>
      </c>
      <c r="J13" s="16" t="str">
        <f t="shared" si="3"/>
        <v/>
      </c>
      <c r="M13" s="35" t="s">
        <v>79</v>
      </c>
      <c r="N13" s="3"/>
      <c r="Q13" s="8" t="s">
        <v>164</v>
      </c>
      <c r="S13" s="8"/>
    </row>
    <row r="14" spans="1:24" ht="15.6" customHeight="1" thickTop="1" thickBot="1" x14ac:dyDescent="0.3">
      <c r="A14" s="2"/>
      <c r="B14" s="114"/>
      <c r="C14" s="19"/>
      <c r="D14" s="16" t="str">
        <f t="shared" si="0"/>
        <v/>
      </c>
      <c r="E14" s="16" t="str">
        <f t="shared" si="1"/>
        <v/>
      </c>
      <c r="G14" s="114"/>
      <c r="H14" s="19"/>
      <c r="I14" s="16" t="str">
        <f t="shared" si="2"/>
        <v/>
      </c>
      <c r="J14" s="16" t="str">
        <f t="shared" si="3"/>
        <v/>
      </c>
      <c r="M14" s="35" t="s">
        <v>80</v>
      </c>
      <c r="N14" s="3"/>
      <c r="Q14" s="8"/>
      <c r="R14" s="69" t="s">
        <v>170</v>
      </c>
      <c r="S14" s="21" t="s">
        <v>193</v>
      </c>
      <c r="T14" s="69" t="s">
        <v>194</v>
      </c>
      <c r="U14" s="8"/>
      <c r="V14" s="8"/>
    </row>
    <row r="15" spans="1:24" ht="15.6" customHeight="1" thickTop="1" thickBot="1" x14ac:dyDescent="0.3">
      <c r="A15" s="2"/>
      <c r="B15" s="115"/>
      <c r="C15" s="19"/>
      <c r="D15" s="16" t="str">
        <f t="shared" si="0"/>
        <v/>
      </c>
      <c r="E15" s="16" t="str">
        <f t="shared" si="1"/>
        <v/>
      </c>
      <c r="G15" s="115"/>
      <c r="H15" s="19"/>
      <c r="I15" s="16" t="str">
        <f t="shared" si="2"/>
        <v/>
      </c>
      <c r="J15" s="16" t="str">
        <f t="shared" si="3"/>
        <v/>
      </c>
      <c r="N15" s="3"/>
      <c r="Q15" s="8"/>
      <c r="R15" s="69"/>
      <c r="S15" s="21" t="s">
        <v>196</v>
      </c>
      <c r="T15" s="69"/>
      <c r="U15" s="8"/>
      <c r="V15" s="8"/>
    </row>
    <row r="16" spans="1:24" ht="14.4" customHeight="1" thickTop="1" thickBot="1" x14ac:dyDescent="0.3">
      <c r="A16" s="2"/>
      <c r="H16" s="8"/>
      <c r="I16" s="8"/>
      <c r="M16" s="35" t="s">
        <v>208</v>
      </c>
      <c r="N16" s="3"/>
      <c r="Q16" s="8"/>
      <c r="R16" s="69"/>
      <c r="S16" s="21" t="s">
        <v>198</v>
      </c>
      <c r="T16" s="14" t="s">
        <v>200</v>
      </c>
      <c r="U16" s="8"/>
      <c r="V16" s="8"/>
    </row>
    <row r="17" spans="1:22" ht="14.4" customHeight="1" thickTop="1" thickBot="1" x14ac:dyDescent="0.3">
      <c r="A17" s="2"/>
      <c r="H17" s="8"/>
      <c r="I17" s="8"/>
      <c r="M17" s="35" t="s">
        <v>209</v>
      </c>
      <c r="N17" s="3"/>
      <c r="Q17" s="8"/>
      <c r="R17" s="69"/>
      <c r="S17" s="21" t="s">
        <v>199</v>
      </c>
      <c r="T17" s="14" t="s">
        <v>201</v>
      </c>
      <c r="U17" s="8"/>
      <c r="V17" s="8"/>
    </row>
    <row r="18" spans="1:22" ht="14.4" customHeight="1" thickTop="1" thickBot="1" x14ac:dyDescent="0.3">
      <c r="A18" s="2"/>
      <c r="B18" s="53" t="s">
        <v>120</v>
      </c>
      <c r="C18" s="53" t="s">
        <v>265</v>
      </c>
      <c r="D18" s="53" t="s">
        <v>264</v>
      </c>
      <c r="E18" s="53" t="s">
        <v>264</v>
      </c>
      <c r="G18" s="53" t="s">
        <v>267</v>
      </c>
      <c r="H18" s="53" t="s">
        <v>265</v>
      </c>
      <c r="I18" s="53" t="s">
        <v>264</v>
      </c>
      <c r="J18" s="53" t="s">
        <v>264</v>
      </c>
      <c r="N18" s="3"/>
      <c r="R18" s="69"/>
      <c r="S18" s="21" t="s">
        <v>195</v>
      </c>
      <c r="T18" s="21" t="s">
        <v>197</v>
      </c>
      <c r="U18" s="8"/>
      <c r="V18" s="8"/>
    </row>
    <row r="19" spans="1:22" ht="14.4" customHeight="1" thickTop="1" thickBot="1" x14ac:dyDescent="0.3">
      <c r="A19" s="2"/>
      <c r="B19" s="113" t="s">
        <v>266</v>
      </c>
      <c r="C19" s="21" t="s">
        <v>283</v>
      </c>
      <c r="D19" s="16" t="str">
        <f>IF(C19&gt;0,_xlfn.CONCAT(C19,"_Update"),_xlfn.CONCAT(C19))</f>
        <v>ui_Update</v>
      </c>
      <c r="E19" s="16" t="str">
        <f>IF(C19&gt;0,_xlfn.CONCAT(C19,"_Init"),_xlfn.CONCAT(C19))</f>
        <v>ui_Init</v>
      </c>
      <c r="G19" s="113" t="s">
        <v>267</v>
      </c>
      <c r="H19" s="21" t="s">
        <v>181</v>
      </c>
      <c r="I19" s="16" t="str">
        <f>IF(H19&gt;0,_xlfn.CONCAT(H19,"_Update"),_xlfn.CONCAT(H19))</f>
        <v>LVR_Update</v>
      </c>
      <c r="J19" s="16" t="str">
        <f>IF(H19&gt;0,_xlfn.CONCAT(H19,"_Init"),_xlfn.CONCAT(H19))</f>
        <v>LVR_Init</v>
      </c>
      <c r="N19" s="3"/>
      <c r="R19" s="8" t="s">
        <v>171</v>
      </c>
      <c r="S19" s="8"/>
    </row>
    <row r="20" spans="1:22" ht="15" thickTop="1" thickBot="1" x14ac:dyDescent="0.3">
      <c r="A20" s="2"/>
      <c r="B20" s="114"/>
      <c r="C20" s="21" t="s">
        <v>281</v>
      </c>
      <c r="D20" s="16" t="str">
        <f>IF(C20&gt;0,_xlfn.CONCAT(C20,"_Update"),_xlfn.CONCAT(C20))</f>
        <v>lv_Update</v>
      </c>
      <c r="E20" s="16" t="str">
        <f>IF(C20&gt;0,_xlfn.CONCAT(C20,"_Init"),_xlfn.CONCAT(C20))</f>
        <v>lv_Init</v>
      </c>
      <c r="G20" s="114"/>
      <c r="H20" s="21" t="s">
        <v>268</v>
      </c>
      <c r="I20" s="16" t="str">
        <f>IF(H20&gt;0,_xlfn.CONCAT(H20,"_Update"),_xlfn.CONCAT(H20))</f>
        <v>END_Update</v>
      </c>
      <c r="J20" s="16" t="str">
        <f>IF(H20&gt;0,_xlfn.CONCAT(H20,"_Init"),_xlfn.CONCAT(H20))</f>
        <v>END_Init</v>
      </c>
      <c r="N20" s="3"/>
      <c r="R20" s="8" t="s">
        <v>172</v>
      </c>
      <c r="S20" s="8"/>
    </row>
    <row r="21" spans="1:22" ht="15" thickTop="1" thickBot="1" x14ac:dyDescent="0.3">
      <c r="A21" s="2"/>
      <c r="B21" s="114"/>
      <c r="C21" s="21" t="s">
        <v>282</v>
      </c>
      <c r="D21" s="16" t="str">
        <f t="shared" ref="D21:D27" si="4">IF(C21&gt;0,_xlfn.CONCAT(C21,"_Update"),_xlfn.CONCAT(C21))</f>
        <v>sw_press_Update</v>
      </c>
      <c r="E21" s="16" t="str">
        <f t="shared" ref="E21:E27" si="5">IF(C21&gt;0,_xlfn.CONCAT(C21,"_Init"),_xlfn.CONCAT(C21))</f>
        <v>sw_press_Init</v>
      </c>
      <c r="G21" s="114"/>
      <c r="H21" s="21" t="s">
        <v>269</v>
      </c>
      <c r="I21" s="16" t="str">
        <f t="shared" ref="I21:I27" si="6">IF(H21&gt;0,_xlfn.CONCAT(H21,"_Update"),_xlfn.CONCAT(H21))</f>
        <v>Fault_Update</v>
      </c>
      <c r="J21" s="16" t="str">
        <f t="shared" ref="J21:J27" si="7">IF(H21&gt;0,_xlfn.CONCAT(H21,"_Init"),_xlfn.CONCAT(H21))</f>
        <v>Fault_Init</v>
      </c>
      <c r="N21" s="3"/>
      <c r="R21" s="8" t="s">
        <v>173</v>
      </c>
      <c r="S21" s="8"/>
    </row>
    <row r="22" spans="1:22" ht="15" thickTop="1" thickBot="1" x14ac:dyDescent="0.3">
      <c r="A22" s="2"/>
      <c r="B22" s="114"/>
      <c r="C22" s="19"/>
      <c r="D22" s="16" t="str">
        <f t="shared" si="4"/>
        <v/>
      </c>
      <c r="E22" s="16" t="str">
        <f t="shared" si="5"/>
        <v/>
      </c>
      <c r="G22" s="114"/>
      <c r="H22" s="19" t="s">
        <v>270</v>
      </c>
      <c r="I22" s="16" t="str">
        <f t="shared" si="6"/>
        <v>Test_Mode_Update</v>
      </c>
      <c r="J22" s="16" t="str">
        <f t="shared" si="7"/>
        <v>Test_Mode_Init</v>
      </c>
      <c r="N22" s="3"/>
      <c r="R22" s="1" t="s">
        <v>174</v>
      </c>
      <c r="S22" s="8"/>
    </row>
    <row r="23" spans="1:22" ht="15" thickTop="1" thickBot="1" x14ac:dyDescent="0.3">
      <c r="A23" s="2"/>
      <c r="B23" s="114"/>
      <c r="C23" s="19"/>
      <c r="D23" s="16" t="str">
        <f t="shared" si="4"/>
        <v/>
      </c>
      <c r="E23" s="16" t="str">
        <f t="shared" si="5"/>
        <v/>
      </c>
      <c r="G23" s="114"/>
      <c r="H23" s="19" t="s">
        <v>271</v>
      </c>
      <c r="I23" s="16" t="str">
        <f t="shared" si="6"/>
        <v>Factory_Deafult_Update</v>
      </c>
      <c r="J23" s="16" t="str">
        <f t="shared" si="7"/>
        <v>Factory_Deafult_Init</v>
      </c>
      <c r="N23" s="3"/>
      <c r="R23" s="1" t="s">
        <v>175</v>
      </c>
      <c r="S23" s="8"/>
    </row>
    <row r="24" spans="1:22" ht="15" thickTop="1" thickBot="1" x14ac:dyDescent="0.3">
      <c r="A24" s="2"/>
      <c r="B24" s="114"/>
      <c r="C24" s="19"/>
      <c r="D24" s="16" t="str">
        <f t="shared" si="4"/>
        <v/>
      </c>
      <c r="E24" s="16" t="str">
        <f t="shared" si="5"/>
        <v/>
      </c>
      <c r="G24" s="114"/>
      <c r="H24" s="19"/>
      <c r="I24" s="16" t="str">
        <f t="shared" si="6"/>
        <v/>
      </c>
      <c r="J24" s="16" t="str">
        <f t="shared" si="7"/>
        <v/>
      </c>
      <c r="N24" s="3"/>
      <c r="Q24" s="1" t="s">
        <v>192</v>
      </c>
    </row>
    <row r="25" spans="1:22" ht="15" thickTop="1" thickBot="1" x14ac:dyDescent="0.3">
      <c r="A25" s="2"/>
      <c r="B25" s="114"/>
      <c r="C25" s="19"/>
      <c r="D25" s="16" t="str">
        <f t="shared" si="4"/>
        <v/>
      </c>
      <c r="E25" s="16" t="str">
        <f t="shared" si="5"/>
        <v/>
      </c>
      <c r="G25" s="114"/>
      <c r="H25" s="19"/>
      <c r="I25" s="16" t="str">
        <f t="shared" si="6"/>
        <v/>
      </c>
      <c r="J25" s="16" t="str">
        <f t="shared" si="7"/>
        <v/>
      </c>
      <c r="N25" s="3"/>
      <c r="Q25" s="1" t="s">
        <v>249</v>
      </c>
    </row>
    <row r="26" spans="1:22" ht="15" thickTop="1" thickBot="1" x14ac:dyDescent="0.3">
      <c r="A26" s="2"/>
      <c r="B26" s="114"/>
      <c r="C26" s="19"/>
      <c r="D26" s="16" t="str">
        <f t="shared" si="4"/>
        <v/>
      </c>
      <c r="E26" s="16" t="str">
        <f t="shared" si="5"/>
        <v/>
      </c>
      <c r="G26" s="114"/>
      <c r="H26" s="19"/>
      <c r="I26" s="16" t="str">
        <f t="shared" si="6"/>
        <v/>
      </c>
      <c r="J26" s="16" t="str">
        <f t="shared" si="7"/>
        <v/>
      </c>
      <c r="N26" s="3"/>
    </row>
    <row r="27" spans="1:22" ht="15" thickTop="1" thickBot="1" x14ac:dyDescent="0.3">
      <c r="A27" s="2"/>
      <c r="B27" s="115"/>
      <c r="C27" s="19"/>
      <c r="D27" s="16" t="str">
        <f t="shared" si="4"/>
        <v/>
      </c>
      <c r="E27" s="16" t="str">
        <f t="shared" si="5"/>
        <v/>
      </c>
      <c r="G27" s="115"/>
      <c r="H27" s="19"/>
      <c r="I27" s="16" t="str">
        <f t="shared" si="6"/>
        <v/>
      </c>
      <c r="J27" s="16" t="str">
        <f t="shared" si="7"/>
        <v/>
      </c>
      <c r="N27" s="3"/>
    </row>
    <row r="28" spans="1:22" ht="14.4" thickTop="1" x14ac:dyDescent="0.25">
      <c r="A28" s="2"/>
      <c r="N28" s="3"/>
    </row>
    <row r="29" spans="1:22" x14ac:dyDescent="0.25">
      <c r="A29" s="2"/>
      <c r="N29" s="3"/>
    </row>
    <row r="30" spans="1:22" x14ac:dyDescent="0.25">
      <c r="A30" s="2"/>
      <c r="N30" s="3"/>
    </row>
    <row r="31" spans="1:22" x14ac:dyDescent="0.25">
      <c r="A31" s="2"/>
      <c r="N31" s="3"/>
    </row>
    <row r="32" spans="1:22" x14ac:dyDescent="0.25">
      <c r="A32" s="2"/>
      <c r="N32" s="3"/>
    </row>
    <row r="33" spans="1:14" x14ac:dyDescent="0.25">
      <c r="A33" s="2"/>
      <c r="N33" s="3"/>
    </row>
    <row r="34" spans="1:14" x14ac:dyDescent="0.25">
      <c r="A34" s="2"/>
      <c r="N34" s="3"/>
    </row>
    <row r="35" spans="1:14" x14ac:dyDescent="0.25">
      <c r="A35" s="2"/>
      <c r="N35" s="3"/>
    </row>
    <row r="36" spans="1:14" x14ac:dyDescent="0.25">
      <c r="A36" s="2"/>
      <c r="N36" s="3"/>
    </row>
    <row r="37" spans="1:14" x14ac:dyDescent="0.25">
      <c r="A37" s="2"/>
      <c r="N37" s="3"/>
    </row>
    <row r="38" spans="1:14" x14ac:dyDescent="0.25">
      <c r="A38" s="2"/>
      <c r="N38" s="3"/>
    </row>
    <row r="39" spans="1:14" x14ac:dyDescent="0.25">
      <c r="A39" s="2"/>
      <c r="N39" s="3"/>
    </row>
    <row r="40" spans="1:14" x14ac:dyDescent="0.25">
      <c r="A40" s="2"/>
      <c r="N40" s="3"/>
    </row>
    <row r="41" spans="1:14" x14ac:dyDescent="0.25">
      <c r="A41" s="2"/>
      <c r="N41" s="3"/>
    </row>
    <row r="42" spans="1:14" x14ac:dyDescent="0.25">
      <c r="A42" s="2"/>
      <c r="N42" s="3"/>
    </row>
    <row r="43" spans="1:14" x14ac:dyDescent="0.25">
      <c r="A43" s="2"/>
      <c r="N43" s="3"/>
    </row>
    <row r="44" spans="1:14" x14ac:dyDescent="0.25">
      <c r="A44" s="2"/>
      <c r="N44" s="3"/>
    </row>
    <row r="45" spans="1:14" x14ac:dyDescent="0.25">
      <c r="A45" s="2"/>
      <c r="N45" s="3"/>
    </row>
    <row r="46" spans="1:14" x14ac:dyDescent="0.25">
      <c r="A46" s="2"/>
      <c r="N46" s="3"/>
    </row>
    <row r="47" spans="1:14" x14ac:dyDescent="0.25">
      <c r="A47" s="2"/>
      <c r="N47" s="3"/>
    </row>
    <row r="48" spans="1:14" x14ac:dyDescent="0.25">
      <c r="A48" s="2"/>
      <c r="N48" s="3"/>
    </row>
    <row r="49" spans="1:14" x14ac:dyDescent="0.25">
      <c r="A49" s="2"/>
      <c r="N49" s="3"/>
    </row>
    <row r="50" spans="1:14" ht="14.4" thickBot="1" x14ac:dyDescent="0.3">
      <c r="A50" s="2"/>
      <c r="N50" s="3"/>
    </row>
    <row r="51" spans="1:14" ht="15" thickTop="1" thickBot="1" x14ac:dyDescent="0.3">
      <c r="A51" s="85" t="s">
        <v>6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7"/>
    </row>
    <row r="52" spans="1:14" ht="14.4" thickTop="1" x14ac:dyDescent="0.25"/>
  </sheetData>
  <mergeCells count="19">
    <mergeCell ref="A51:N51"/>
    <mergeCell ref="M6:N6"/>
    <mergeCell ref="A1:N1"/>
    <mergeCell ref="B2:K2"/>
    <mergeCell ref="M2:N2"/>
    <mergeCell ref="B3:K3"/>
    <mergeCell ref="M3:N3"/>
    <mergeCell ref="B4:N4"/>
    <mergeCell ref="G7:G15"/>
    <mergeCell ref="B19:B27"/>
    <mergeCell ref="G19:G27"/>
    <mergeCell ref="B7:B15"/>
    <mergeCell ref="A5:N5"/>
    <mergeCell ref="R14:R18"/>
    <mergeCell ref="T14:T15"/>
    <mergeCell ref="U6:U9"/>
    <mergeCell ref="T8:T9"/>
    <mergeCell ref="S8:S9"/>
    <mergeCell ref="R6:R9"/>
  </mergeCells>
  <pageMargins left="0.25" right="0.25" top="0.75" bottom="0.75" header="0.3" footer="0.3"/>
  <pageSetup paperSize="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2F55-2C0F-4E37-BE66-6FD32CCAD304}">
  <dimension ref="A1:DD55"/>
  <sheetViews>
    <sheetView topLeftCell="A2" zoomScaleNormal="100" workbookViewId="0">
      <selection activeCell="F13" sqref="F13"/>
    </sheetView>
  </sheetViews>
  <sheetFormatPr defaultColWidth="8.88671875" defaultRowHeight="13.8" x14ac:dyDescent="0.25"/>
  <cols>
    <col min="1" max="1" width="3.109375" style="1" bestFit="1" customWidth="1"/>
    <col min="2" max="2" width="3.44140625" style="1" bestFit="1" customWidth="1"/>
    <col min="3" max="3" width="37" style="1" customWidth="1"/>
    <col min="4" max="4" width="23.109375" style="1" bestFit="1" customWidth="1"/>
    <col min="5" max="5" width="13.33203125" style="1" bestFit="1" customWidth="1"/>
    <col min="6" max="6" width="14.21875" style="1" bestFit="1" customWidth="1"/>
    <col min="7" max="223" width="2.77734375" style="1" customWidth="1"/>
    <col min="224" max="16384" width="8.88671875" style="1"/>
  </cols>
  <sheetData>
    <row r="1" spans="1:21" ht="15.6" customHeight="1" thickBot="1" x14ac:dyDescent="0.3">
      <c r="A1" s="133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</row>
    <row r="2" spans="1:21" ht="15.6" customHeight="1" thickTop="1" thickBot="1" x14ac:dyDescent="0.3">
      <c r="A2" s="4" t="s">
        <v>1</v>
      </c>
      <c r="B2" s="72" t="s">
        <v>7</v>
      </c>
      <c r="C2" s="72"/>
      <c r="D2" s="72"/>
      <c r="E2" s="72"/>
      <c r="F2" s="72"/>
      <c r="G2" s="72"/>
      <c r="H2" s="72"/>
      <c r="I2" s="72"/>
      <c r="J2" s="72"/>
      <c r="K2" s="72"/>
      <c r="L2" s="70" t="s">
        <v>3</v>
      </c>
      <c r="M2" s="70"/>
      <c r="N2" s="70"/>
      <c r="O2" s="106">
        <f>Charter!$K$2</f>
        <v>45261</v>
      </c>
      <c r="P2" s="106"/>
      <c r="Q2" s="106"/>
      <c r="R2" s="106"/>
      <c r="S2" s="106"/>
      <c r="T2" s="106"/>
      <c r="U2" s="106"/>
    </row>
    <row r="3" spans="1:21" ht="15.6" customHeight="1" thickTop="1" thickBot="1" x14ac:dyDescent="0.3">
      <c r="A3" s="4" t="s">
        <v>2</v>
      </c>
      <c r="B3" s="72" t="s">
        <v>8</v>
      </c>
      <c r="C3" s="72"/>
      <c r="D3" s="72"/>
      <c r="E3" s="72"/>
      <c r="F3" s="72"/>
      <c r="G3" s="72"/>
      <c r="H3" s="72"/>
      <c r="I3" s="72"/>
      <c r="J3" s="72"/>
      <c r="K3" s="72"/>
      <c r="L3" s="70" t="s">
        <v>4</v>
      </c>
      <c r="M3" s="70"/>
      <c r="N3" s="70"/>
      <c r="O3" s="107" t="str">
        <f>Charter!$K$3</f>
        <v>Ahmed Yasser</v>
      </c>
      <c r="P3" s="107"/>
      <c r="Q3" s="107"/>
      <c r="R3" s="107"/>
      <c r="S3" s="107"/>
      <c r="T3" s="107"/>
      <c r="U3" s="107"/>
    </row>
    <row r="4" spans="1:21" ht="15.6" customHeight="1" thickTop="1" thickBot="1" x14ac:dyDescent="0.3">
      <c r="A4" s="4" t="s">
        <v>5</v>
      </c>
      <c r="B4" s="122" t="str">
        <f>_xlfn.CONCAT(Charter!$E$10," Dynamic Design")</f>
        <v>LCD Dynamic Design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4"/>
    </row>
    <row r="5" spans="1:21" ht="14.4" thickTop="1" x14ac:dyDescent="0.2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21" x14ac:dyDescent="0.25">
      <c r="A6" s="8"/>
      <c r="B6" s="8" t="s">
        <v>162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21" x14ac:dyDescent="0.25">
      <c r="A7" s="8"/>
      <c r="B7" s="8">
        <v>1</v>
      </c>
      <c r="C7" s="129" t="s">
        <v>215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</row>
    <row r="8" spans="1:21" x14ac:dyDescent="0.25">
      <c r="A8" s="8"/>
      <c r="B8" s="8">
        <v>2</v>
      </c>
      <c r="C8" s="129" t="s">
        <v>214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</row>
    <row r="9" spans="1:21" ht="14.4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21" ht="14.4" customHeight="1" thickTop="1" thickBot="1" x14ac:dyDescent="0.3">
      <c r="B10" s="11" t="s">
        <v>76</v>
      </c>
      <c r="C10" s="7" t="s">
        <v>77</v>
      </c>
      <c r="D10" s="11" t="s">
        <v>211</v>
      </c>
      <c r="E10" s="11" t="s">
        <v>212</v>
      </c>
      <c r="F10" s="11" t="s">
        <v>213</v>
      </c>
      <c r="G10" s="36"/>
      <c r="H10" s="36"/>
      <c r="I10" s="8"/>
      <c r="J10" s="94"/>
      <c r="K10" s="94"/>
      <c r="L10" s="8"/>
      <c r="M10" s="94"/>
      <c r="N10" s="94"/>
    </row>
    <row r="11" spans="1:21" ht="15" thickTop="1" thickBot="1" x14ac:dyDescent="0.3">
      <c r="B11" s="7">
        <v>2</v>
      </c>
      <c r="C11" s="56" t="s">
        <v>284</v>
      </c>
      <c r="D11" s="34"/>
      <c r="E11" s="34">
        <v>10</v>
      </c>
      <c r="F11" s="34">
        <v>10</v>
      </c>
      <c r="G11" s="36"/>
      <c r="H11" s="36"/>
    </row>
    <row r="12" spans="1:21" ht="15" thickTop="1" thickBot="1" x14ac:dyDescent="0.3">
      <c r="B12" s="7">
        <v>1</v>
      </c>
      <c r="C12" s="55" t="s">
        <v>285</v>
      </c>
      <c r="D12" s="34"/>
      <c r="E12" s="34">
        <v>200</v>
      </c>
      <c r="F12" s="34">
        <v>500</v>
      </c>
      <c r="G12" s="36"/>
      <c r="H12" s="36"/>
    </row>
    <row r="13" spans="1:21" ht="15" thickTop="1" thickBot="1" x14ac:dyDescent="0.3">
      <c r="B13" s="7">
        <v>3</v>
      </c>
      <c r="C13" s="57" t="s">
        <v>286</v>
      </c>
      <c r="D13" s="34"/>
      <c r="E13" s="34">
        <v>1000</v>
      </c>
      <c r="F13" s="34">
        <v>10</v>
      </c>
      <c r="G13" s="36"/>
      <c r="H13" s="36"/>
    </row>
    <row r="14" spans="1:21" ht="15" thickTop="1" thickBot="1" x14ac:dyDescent="0.3">
      <c r="B14" s="7">
        <v>4</v>
      </c>
      <c r="C14" s="34"/>
      <c r="D14" s="34"/>
      <c r="E14" s="34"/>
      <c r="F14" s="34"/>
      <c r="G14" s="36"/>
      <c r="H14" s="36"/>
    </row>
    <row r="15" spans="1:21" ht="15" thickTop="1" thickBot="1" x14ac:dyDescent="0.3">
      <c r="B15" s="7">
        <v>5</v>
      </c>
      <c r="C15" s="34"/>
      <c r="D15" s="34"/>
      <c r="E15" s="34"/>
      <c r="F15" s="34"/>
      <c r="G15" s="36"/>
      <c r="H15" s="36"/>
    </row>
    <row r="16" spans="1:21" ht="15" thickTop="1" thickBot="1" x14ac:dyDescent="0.3">
      <c r="B16" s="7">
        <v>6</v>
      </c>
      <c r="C16" s="34"/>
      <c r="D16" s="34"/>
      <c r="E16" s="34"/>
      <c r="F16" s="34"/>
      <c r="G16" s="36"/>
      <c r="H16" s="36"/>
    </row>
    <row r="17" spans="2:9" ht="15" thickTop="1" thickBot="1" x14ac:dyDescent="0.3">
      <c r="B17" s="7">
        <v>7</v>
      </c>
      <c r="C17" s="34"/>
      <c r="D17" s="34"/>
      <c r="E17" s="34"/>
      <c r="F17" s="34"/>
      <c r="G17" s="36"/>
      <c r="H17" s="36"/>
    </row>
    <row r="18" spans="2:9" ht="15" thickTop="1" thickBot="1" x14ac:dyDescent="0.3">
      <c r="B18" s="7">
        <v>8</v>
      </c>
      <c r="C18" s="34"/>
      <c r="D18" s="34"/>
      <c r="E18" s="34"/>
      <c r="F18" s="34"/>
      <c r="G18" s="36"/>
      <c r="H18" s="36"/>
    </row>
    <row r="19" spans="2:9" ht="15" thickTop="1" thickBot="1" x14ac:dyDescent="0.3">
      <c r="B19" s="7">
        <v>9</v>
      </c>
      <c r="C19" s="34"/>
      <c r="D19" s="34"/>
      <c r="E19" s="34"/>
      <c r="F19" s="34"/>
      <c r="G19" s="36"/>
      <c r="H19" s="36"/>
    </row>
    <row r="20" spans="2:9" ht="14.4" customHeight="1" thickTop="1" thickBot="1" x14ac:dyDescent="0.3">
      <c r="B20" s="7">
        <v>10</v>
      </c>
      <c r="C20" s="34"/>
      <c r="D20" s="34"/>
      <c r="E20" s="34"/>
      <c r="F20" s="34"/>
      <c r="G20" s="36"/>
      <c r="H20" s="36"/>
      <c r="I20" s="8"/>
    </row>
    <row r="21" spans="2:9" ht="14.4" customHeight="1" thickTop="1" thickBot="1" x14ac:dyDescent="0.3">
      <c r="B21" s="7">
        <v>11</v>
      </c>
      <c r="C21" s="34"/>
      <c r="D21" s="34"/>
      <c r="E21" s="34"/>
      <c r="F21" s="34"/>
      <c r="G21" s="36"/>
      <c r="H21" s="36"/>
      <c r="I21" s="8"/>
    </row>
    <row r="22" spans="2:9" ht="14.4" customHeight="1" thickTop="1" thickBot="1" x14ac:dyDescent="0.3">
      <c r="B22" s="7">
        <v>12</v>
      </c>
      <c r="C22" s="34"/>
      <c r="D22" s="34"/>
      <c r="E22" s="34"/>
      <c r="F22" s="34"/>
      <c r="G22" s="36"/>
      <c r="H22" s="36"/>
      <c r="I22" s="8"/>
    </row>
    <row r="23" spans="2:9" ht="14.4" customHeight="1" thickTop="1" thickBot="1" x14ac:dyDescent="0.3">
      <c r="B23" s="7">
        <v>13</v>
      </c>
      <c r="C23" s="34"/>
      <c r="D23" s="34"/>
      <c r="E23" s="34"/>
      <c r="F23" s="34"/>
      <c r="G23" s="36"/>
      <c r="H23" s="36"/>
      <c r="I23" s="8"/>
    </row>
    <row r="24" spans="2:9" ht="15" thickTop="1" thickBot="1" x14ac:dyDescent="0.3">
      <c r="B24" s="7">
        <v>14</v>
      </c>
      <c r="C24" s="34"/>
      <c r="D24" s="34"/>
      <c r="E24" s="34"/>
      <c r="F24" s="34"/>
      <c r="G24" s="36"/>
      <c r="H24" s="36"/>
      <c r="I24" s="8"/>
    </row>
    <row r="25" spans="2:9" ht="15" thickTop="1" thickBot="1" x14ac:dyDescent="0.3">
      <c r="B25" s="7">
        <v>15</v>
      </c>
      <c r="C25" s="34"/>
      <c r="D25" s="34"/>
      <c r="E25" s="34"/>
      <c r="F25" s="34"/>
      <c r="G25" s="36"/>
      <c r="H25" s="36"/>
    </row>
    <row r="26" spans="2:9" ht="15" thickTop="1" thickBot="1" x14ac:dyDescent="0.3">
      <c r="B26" s="7">
        <v>16</v>
      </c>
      <c r="C26" s="34"/>
      <c r="D26" s="34"/>
      <c r="E26" s="34"/>
      <c r="F26" s="34"/>
      <c r="G26" s="36"/>
      <c r="H26" s="36"/>
    </row>
    <row r="27" spans="2:9" ht="15" thickTop="1" thickBot="1" x14ac:dyDescent="0.3">
      <c r="B27" s="7">
        <v>17</v>
      </c>
      <c r="C27" s="34"/>
      <c r="D27" s="34"/>
      <c r="E27" s="34"/>
      <c r="F27" s="34"/>
      <c r="G27" s="36"/>
      <c r="H27" s="36"/>
    </row>
    <row r="28" spans="2:9" ht="15" thickTop="1" thickBot="1" x14ac:dyDescent="0.3">
      <c r="B28" s="7">
        <v>18</v>
      </c>
      <c r="C28" s="34"/>
      <c r="D28" s="34"/>
      <c r="E28" s="34"/>
      <c r="F28" s="34"/>
      <c r="G28" s="36"/>
      <c r="H28" s="36"/>
    </row>
    <row r="29" spans="2:9" x14ac:dyDescent="0.25">
      <c r="B29" s="7">
        <v>19</v>
      </c>
      <c r="C29" s="34"/>
      <c r="D29" s="34"/>
      <c r="E29" s="34"/>
      <c r="F29" s="34"/>
      <c r="G29" s="36"/>
      <c r="H29" s="36"/>
    </row>
    <row r="30" spans="2:9" ht="15" thickTop="1" thickBot="1" x14ac:dyDescent="0.3">
      <c r="B30" s="7">
        <v>20</v>
      </c>
      <c r="C30" s="34"/>
      <c r="D30" s="34"/>
      <c r="E30" s="34"/>
      <c r="F30" s="34"/>
      <c r="G30" s="36"/>
      <c r="H30" s="36"/>
    </row>
    <row r="31" spans="2:9" ht="15" thickTop="1" thickBot="1" x14ac:dyDescent="0.3">
      <c r="B31" s="7">
        <v>21</v>
      </c>
      <c r="C31" s="19"/>
      <c r="D31" s="19"/>
      <c r="E31" s="19"/>
      <c r="F31" s="19"/>
    </row>
    <row r="32" spans="2:9" ht="15" thickTop="1" thickBot="1" x14ac:dyDescent="0.3">
      <c r="B32" s="7">
        <v>22</v>
      </c>
      <c r="C32" s="19"/>
      <c r="D32" s="19"/>
      <c r="E32" s="19"/>
      <c r="F32" s="19"/>
    </row>
    <row r="33" spans="2:108" ht="15" thickTop="1" thickBot="1" x14ac:dyDescent="0.3">
      <c r="B33" s="7">
        <v>23</v>
      </c>
      <c r="C33" s="19"/>
      <c r="D33" s="19"/>
      <c r="E33" s="19"/>
      <c r="F33" s="19"/>
    </row>
    <row r="34" spans="2:108" ht="15" thickTop="1" thickBot="1" x14ac:dyDescent="0.3">
      <c r="B34" s="7">
        <v>24</v>
      </c>
      <c r="C34" s="19"/>
      <c r="D34" s="19"/>
      <c r="E34" s="19"/>
      <c r="F34" s="19"/>
    </row>
    <row r="35" spans="2:108" ht="15" thickTop="1" thickBot="1" x14ac:dyDescent="0.3">
      <c r="B35" s="7">
        <v>25</v>
      </c>
      <c r="C35" s="19"/>
      <c r="D35" s="19"/>
      <c r="E35" s="19"/>
      <c r="F35" s="19"/>
    </row>
    <row r="36" spans="2:108" ht="15" thickTop="1" thickBot="1" x14ac:dyDescent="0.3">
      <c r="B36" s="7">
        <v>26</v>
      </c>
      <c r="C36" s="19"/>
      <c r="D36" s="19"/>
      <c r="E36" s="19"/>
      <c r="F36" s="19"/>
      <c r="H36" s="119"/>
      <c r="I36" s="116"/>
      <c r="J36" s="116"/>
      <c r="K36" s="116"/>
      <c r="L36" s="116"/>
      <c r="M36" s="119"/>
      <c r="N36" s="116"/>
      <c r="O36" s="116"/>
      <c r="P36" s="116"/>
      <c r="Q36" s="116"/>
      <c r="R36" s="119"/>
      <c r="S36" s="125"/>
      <c r="T36" s="116"/>
      <c r="U36" s="116"/>
      <c r="V36" s="116"/>
      <c r="W36" s="119"/>
      <c r="X36" s="116"/>
      <c r="Y36" s="130"/>
      <c r="Z36" s="116"/>
      <c r="AA36" s="116"/>
      <c r="AB36" s="119"/>
      <c r="AC36" s="125"/>
      <c r="AD36" s="116"/>
      <c r="AE36" s="116"/>
      <c r="AF36" s="116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  <c r="CX36" s="110"/>
      <c r="CY36" s="110"/>
      <c r="CZ36" s="110"/>
      <c r="DA36" s="110"/>
      <c r="DB36" s="110"/>
      <c r="DC36" s="110"/>
      <c r="DD36" s="110"/>
    </row>
    <row r="37" spans="2:108" ht="15" thickTop="1" thickBot="1" x14ac:dyDescent="0.3">
      <c r="B37" s="7">
        <v>27</v>
      </c>
      <c r="C37" s="19"/>
      <c r="D37" s="19"/>
      <c r="E37" s="19"/>
      <c r="F37" s="19"/>
      <c r="H37" s="120"/>
      <c r="I37" s="117"/>
      <c r="J37" s="117"/>
      <c r="K37" s="117"/>
      <c r="L37" s="117"/>
      <c r="M37" s="120"/>
      <c r="N37" s="117"/>
      <c r="O37" s="117"/>
      <c r="P37" s="117"/>
      <c r="Q37" s="117"/>
      <c r="R37" s="120"/>
      <c r="S37" s="126"/>
      <c r="T37" s="117"/>
      <c r="U37" s="117"/>
      <c r="V37" s="117"/>
      <c r="W37" s="120"/>
      <c r="X37" s="117"/>
      <c r="Y37" s="131"/>
      <c r="Z37" s="117"/>
      <c r="AA37" s="117"/>
      <c r="AB37" s="120"/>
      <c r="AC37" s="126"/>
      <c r="AD37" s="117"/>
      <c r="AE37" s="117"/>
      <c r="AF37" s="117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</row>
    <row r="38" spans="2:108" ht="15" thickTop="1" thickBot="1" x14ac:dyDescent="0.3">
      <c r="B38" s="7">
        <v>28</v>
      </c>
      <c r="C38" s="19"/>
      <c r="D38" s="19"/>
      <c r="E38" s="19"/>
      <c r="F38" s="19"/>
      <c r="H38" s="120"/>
      <c r="I38" s="117"/>
      <c r="J38" s="117"/>
      <c r="K38" s="117"/>
      <c r="L38" s="117"/>
      <c r="M38" s="120"/>
      <c r="N38" s="117"/>
      <c r="O38" s="117"/>
      <c r="P38" s="117"/>
      <c r="Q38" s="117"/>
      <c r="R38" s="120"/>
      <c r="S38" s="126"/>
      <c r="T38" s="117"/>
      <c r="U38" s="117"/>
      <c r="V38" s="117"/>
      <c r="W38" s="120"/>
      <c r="X38" s="117"/>
      <c r="Y38" s="131"/>
      <c r="Z38" s="117"/>
      <c r="AA38" s="117"/>
      <c r="AB38" s="120"/>
      <c r="AC38" s="126"/>
      <c r="AD38" s="117"/>
      <c r="AE38" s="117"/>
      <c r="AF38" s="117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</row>
    <row r="39" spans="2:108" ht="15" thickTop="1" thickBot="1" x14ac:dyDescent="0.3">
      <c r="B39" s="7">
        <v>29</v>
      </c>
      <c r="C39" s="19"/>
      <c r="D39" s="19"/>
      <c r="E39" s="19"/>
      <c r="F39" s="19"/>
      <c r="H39" s="120"/>
      <c r="I39" s="117"/>
      <c r="J39" s="117"/>
      <c r="K39" s="117"/>
      <c r="L39" s="117"/>
      <c r="M39" s="120"/>
      <c r="N39" s="117"/>
      <c r="O39" s="117"/>
      <c r="P39" s="117"/>
      <c r="Q39" s="117"/>
      <c r="R39" s="120"/>
      <c r="S39" s="126"/>
      <c r="T39" s="117"/>
      <c r="U39" s="117"/>
      <c r="V39" s="117"/>
      <c r="W39" s="120"/>
      <c r="X39" s="117"/>
      <c r="Y39" s="131"/>
      <c r="Z39" s="117"/>
      <c r="AA39" s="117"/>
      <c r="AB39" s="120"/>
      <c r="AC39" s="126"/>
      <c r="AD39" s="117"/>
      <c r="AE39" s="117"/>
      <c r="AF39" s="117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</row>
    <row r="40" spans="2:108" ht="15" thickTop="1" thickBot="1" x14ac:dyDescent="0.3">
      <c r="B40" s="7">
        <v>30</v>
      </c>
      <c r="C40" s="19"/>
      <c r="D40" s="19"/>
      <c r="E40" s="19"/>
      <c r="F40" s="19"/>
      <c r="H40" s="120"/>
      <c r="I40" s="117"/>
      <c r="J40" s="117"/>
      <c r="K40" s="117"/>
      <c r="L40" s="117"/>
      <c r="M40" s="120"/>
      <c r="N40" s="117"/>
      <c r="O40" s="117"/>
      <c r="P40" s="117"/>
      <c r="Q40" s="117"/>
      <c r="R40" s="120"/>
      <c r="S40" s="126"/>
      <c r="T40" s="117"/>
      <c r="U40" s="117"/>
      <c r="V40" s="117"/>
      <c r="W40" s="120"/>
      <c r="X40" s="117"/>
      <c r="Y40" s="131"/>
      <c r="Z40" s="117"/>
      <c r="AA40" s="117"/>
      <c r="AB40" s="120"/>
      <c r="AC40" s="126"/>
      <c r="AD40" s="117"/>
      <c r="AE40" s="117"/>
      <c r="AF40" s="117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</row>
    <row r="41" spans="2:108" ht="15" thickTop="1" thickBot="1" x14ac:dyDescent="0.3">
      <c r="B41" s="7">
        <v>31</v>
      </c>
      <c r="C41" s="19"/>
      <c r="D41" s="19"/>
      <c r="E41" s="19"/>
      <c r="F41" s="19"/>
      <c r="H41" s="120"/>
      <c r="I41" s="117"/>
      <c r="J41" s="117"/>
      <c r="K41" s="117"/>
      <c r="L41" s="117"/>
      <c r="M41" s="120"/>
      <c r="N41" s="117"/>
      <c r="O41" s="117"/>
      <c r="P41" s="117"/>
      <c r="Q41" s="117"/>
      <c r="R41" s="120"/>
      <c r="S41" s="126"/>
      <c r="T41" s="117"/>
      <c r="U41" s="117"/>
      <c r="V41" s="117"/>
      <c r="W41" s="120"/>
      <c r="X41" s="117"/>
      <c r="Y41" s="131"/>
      <c r="Z41" s="117"/>
      <c r="AA41" s="117"/>
      <c r="AB41" s="120"/>
      <c r="AC41" s="126"/>
      <c r="AD41" s="117"/>
      <c r="AE41" s="117"/>
      <c r="AF41" s="117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</row>
    <row r="42" spans="2:108" ht="15" thickTop="1" thickBot="1" x14ac:dyDescent="0.3">
      <c r="B42" s="7">
        <v>32</v>
      </c>
      <c r="C42" s="19"/>
      <c r="D42" s="19"/>
      <c r="E42" s="19"/>
      <c r="F42" s="19"/>
      <c r="H42" s="121"/>
      <c r="I42" s="118"/>
      <c r="J42" s="118"/>
      <c r="K42" s="118"/>
      <c r="L42" s="118"/>
      <c r="M42" s="121"/>
      <c r="N42" s="118"/>
      <c r="O42" s="118"/>
      <c r="P42" s="118"/>
      <c r="Q42" s="118"/>
      <c r="R42" s="121"/>
      <c r="S42" s="127"/>
      <c r="T42" s="118"/>
      <c r="U42" s="118"/>
      <c r="V42" s="118"/>
      <c r="W42" s="121"/>
      <c r="X42" s="118"/>
      <c r="Y42" s="132"/>
      <c r="Z42" s="118"/>
      <c r="AA42" s="118"/>
      <c r="AB42" s="121"/>
      <c r="AC42" s="127"/>
      <c r="AD42" s="118"/>
      <c r="AE42" s="118"/>
      <c r="AF42" s="118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112"/>
      <c r="DD42" s="112"/>
    </row>
    <row r="43" spans="2:108" ht="25.8" thickTop="1" x14ac:dyDescent="0.25">
      <c r="H43" s="37">
        <v>0</v>
      </c>
      <c r="I43" s="37">
        <v>1</v>
      </c>
      <c r="J43" s="37">
        <v>2</v>
      </c>
      <c r="K43" s="37">
        <v>3</v>
      </c>
      <c r="L43" s="37">
        <v>4</v>
      </c>
      <c r="M43" s="37">
        <v>5</v>
      </c>
      <c r="N43" s="37">
        <v>6</v>
      </c>
      <c r="O43" s="37">
        <v>7</v>
      </c>
      <c r="P43" s="37">
        <v>8</v>
      </c>
      <c r="Q43" s="37">
        <v>9</v>
      </c>
      <c r="R43" s="37">
        <v>10</v>
      </c>
      <c r="S43" s="37">
        <v>11</v>
      </c>
      <c r="T43" s="37">
        <v>12</v>
      </c>
      <c r="U43" s="37">
        <v>13</v>
      </c>
      <c r="V43" s="37">
        <v>14</v>
      </c>
      <c r="W43" s="37">
        <v>15</v>
      </c>
      <c r="X43" s="37">
        <v>16</v>
      </c>
      <c r="Y43" s="37">
        <v>17</v>
      </c>
      <c r="Z43" s="37">
        <v>18</v>
      </c>
      <c r="AA43" s="37">
        <v>19</v>
      </c>
      <c r="AB43" s="37">
        <v>20</v>
      </c>
      <c r="AC43" s="37">
        <v>21</v>
      </c>
      <c r="AD43" s="37">
        <v>22</v>
      </c>
      <c r="AE43" s="37">
        <v>23</v>
      </c>
      <c r="AF43" s="37">
        <v>24</v>
      </c>
      <c r="AG43" s="37">
        <v>25</v>
      </c>
      <c r="AH43" s="37">
        <v>26</v>
      </c>
      <c r="AI43" s="37">
        <v>27</v>
      </c>
      <c r="AJ43" s="37">
        <v>28</v>
      </c>
      <c r="AK43" s="37">
        <v>29</v>
      </c>
      <c r="AL43" s="37">
        <v>30</v>
      </c>
      <c r="AM43" s="37">
        <v>31</v>
      </c>
      <c r="AN43" s="37">
        <v>32</v>
      </c>
      <c r="AO43" s="37">
        <v>33</v>
      </c>
      <c r="AP43" s="37">
        <v>34</v>
      </c>
      <c r="AQ43" s="37">
        <v>35</v>
      </c>
      <c r="AR43" s="37">
        <v>36</v>
      </c>
      <c r="AS43" s="37">
        <v>37</v>
      </c>
      <c r="AT43" s="37">
        <v>38</v>
      </c>
      <c r="AU43" s="37">
        <v>39</v>
      </c>
      <c r="AV43" s="37">
        <v>40</v>
      </c>
      <c r="AW43" s="37">
        <v>41</v>
      </c>
      <c r="AX43" s="37">
        <v>42</v>
      </c>
      <c r="AY43" s="37">
        <v>43</v>
      </c>
      <c r="AZ43" s="37">
        <v>44</v>
      </c>
      <c r="BA43" s="37">
        <v>45</v>
      </c>
      <c r="BB43" s="37">
        <v>46</v>
      </c>
      <c r="BC43" s="37">
        <v>47</v>
      </c>
      <c r="BD43" s="37">
        <v>48</v>
      </c>
      <c r="BE43" s="37">
        <v>49</v>
      </c>
      <c r="BF43" s="37">
        <v>50</v>
      </c>
      <c r="BG43" s="37">
        <v>51</v>
      </c>
      <c r="BH43" s="37">
        <v>52</v>
      </c>
      <c r="BI43" s="37">
        <v>53</v>
      </c>
      <c r="BJ43" s="37">
        <v>54</v>
      </c>
      <c r="BK43" s="37">
        <v>55</v>
      </c>
      <c r="BL43" s="37">
        <v>56</v>
      </c>
      <c r="BM43" s="37">
        <v>57</v>
      </c>
      <c r="BN43" s="37">
        <v>58</v>
      </c>
      <c r="BO43" s="37">
        <v>59</v>
      </c>
      <c r="BP43" s="37">
        <v>60</v>
      </c>
      <c r="BQ43" s="37">
        <v>61</v>
      </c>
      <c r="BR43" s="37">
        <v>62</v>
      </c>
      <c r="BS43" s="37">
        <v>63</v>
      </c>
      <c r="BT43" s="37">
        <v>64</v>
      </c>
      <c r="BU43" s="37">
        <v>65</v>
      </c>
      <c r="BV43" s="37">
        <v>66</v>
      </c>
      <c r="BW43" s="37">
        <v>67</v>
      </c>
      <c r="BX43" s="37">
        <v>68</v>
      </c>
      <c r="BY43" s="37">
        <v>69</v>
      </c>
      <c r="BZ43" s="37">
        <v>70</v>
      </c>
      <c r="CA43" s="37">
        <v>71</v>
      </c>
      <c r="CB43" s="37">
        <v>72</v>
      </c>
      <c r="CC43" s="37">
        <v>73</v>
      </c>
      <c r="CD43" s="37">
        <v>74</v>
      </c>
      <c r="CE43" s="37">
        <v>75</v>
      </c>
      <c r="CF43" s="37">
        <v>76</v>
      </c>
      <c r="CG43" s="37">
        <v>77</v>
      </c>
      <c r="CH43" s="37">
        <v>78</v>
      </c>
      <c r="CI43" s="37">
        <v>79</v>
      </c>
      <c r="CJ43" s="37">
        <v>80</v>
      </c>
      <c r="CK43" s="37">
        <v>81</v>
      </c>
      <c r="CL43" s="37">
        <v>82</v>
      </c>
      <c r="CM43" s="37">
        <v>83</v>
      </c>
      <c r="CN43" s="37">
        <v>84</v>
      </c>
      <c r="CO43" s="37">
        <v>85</v>
      </c>
      <c r="CP43" s="37">
        <v>86</v>
      </c>
      <c r="CQ43" s="37">
        <v>87</v>
      </c>
      <c r="CR43" s="37">
        <v>88</v>
      </c>
      <c r="CS43" s="37">
        <v>89</v>
      </c>
      <c r="CT43" s="37">
        <v>90</v>
      </c>
      <c r="CU43" s="37">
        <v>91</v>
      </c>
      <c r="CV43" s="37">
        <v>92</v>
      </c>
      <c r="CW43" s="37">
        <v>93</v>
      </c>
      <c r="CX43" s="37">
        <v>94</v>
      </c>
      <c r="CY43" s="37">
        <v>95</v>
      </c>
      <c r="CZ43" s="37">
        <v>96</v>
      </c>
      <c r="DA43" s="37">
        <v>97</v>
      </c>
      <c r="DB43" s="37">
        <v>98</v>
      </c>
      <c r="DC43" s="37">
        <v>99</v>
      </c>
      <c r="DD43" s="37">
        <v>100</v>
      </c>
    </row>
    <row r="44" spans="2:108" x14ac:dyDescent="0.25"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</row>
    <row r="55" spans="1:14" x14ac:dyDescent="0.25">
      <c r="A55" s="128" t="s">
        <v>6</v>
      </c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</row>
  </sheetData>
  <autoFilter ref="B10:F10" xr:uid="{9C312F55-2C0F-4E37-BE66-6FD32CCAD304}">
    <sortState ref="B11:F42">
      <sortCondition ref="F10"/>
    </sortState>
  </autoFilter>
  <mergeCells count="115">
    <mergeCell ref="A1:U1"/>
    <mergeCell ref="DD36:DD42"/>
    <mergeCell ref="CX36:CX42"/>
    <mergeCell ref="CY36:CY42"/>
    <mergeCell ref="CZ36:CZ42"/>
    <mergeCell ref="DA36:DA42"/>
    <mergeCell ref="DB36:DB42"/>
    <mergeCell ref="DC36:DC42"/>
    <mergeCell ref="CR36:CR42"/>
    <mergeCell ref="CS36:CS42"/>
    <mergeCell ref="CT36:CT42"/>
    <mergeCell ref="CU36:CU42"/>
    <mergeCell ref="CV36:CV42"/>
    <mergeCell ref="CW36:CW42"/>
    <mergeCell ref="CL36:CL42"/>
    <mergeCell ref="CM36:CM42"/>
    <mergeCell ref="CN36:CN42"/>
    <mergeCell ref="CO36:CO42"/>
    <mergeCell ref="CP36:CP42"/>
    <mergeCell ref="CQ36:CQ42"/>
    <mergeCell ref="CF36:CF42"/>
    <mergeCell ref="CG36:CG42"/>
    <mergeCell ref="CH36:CH42"/>
    <mergeCell ref="CI36:CI42"/>
    <mergeCell ref="CJ36:CJ42"/>
    <mergeCell ref="CK36:CK42"/>
    <mergeCell ref="BZ36:BZ42"/>
    <mergeCell ref="CA36:CA42"/>
    <mergeCell ref="CB36:CB42"/>
    <mergeCell ref="CC36:CC42"/>
    <mergeCell ref="CD36:CD42"/>
    <mergeCell ref="CE36:CE42"/>
    <mergeCell ref="BT36:BT42"/>
    <mergeCell ref="BU36:BU42"/>
    <mergeCell ref="BV36:BV42"/>
    <mergeCell ref="BW36:BW42"/>
    <mergeCell ref="BX36:BX42"/>
    <mergeCell ref="BY36:BY42"/>
    <mergeCell ref="BN36:BN42"/>
    <mergeCell ref="BO36:BO42"/>
    <mergeCell ref="BP36:BP42"/>
    <mergeCell ref="BQ36:BQ42"/>
    <mergeCell ref="BR36:BR42"/>
    <mergeCell ref="BS36:BS42"/>
    <mergeCell ref="BH36:BH42"/>
    <mergeCell ref="BI36:BI42"/>
    <mergeCell ref="BJ36:BJ42"/>
    <mergeCell ref="BK36:BK42"/>
    <mergeCell ref="BL36:BL42"/>
    <mergeCell ref="BM36:BM42"/>
    <mergeCell ref="BB36:BB42"/>
    <mergeCell ref="BC36:BC42"/>
    <mergeCell ref="BD36:BD42"/>
    <mergeCell ref="BE36:BE42"/>
    <mergeCell ref="BF36:BF42"/>
    <mergeCell ref="BG36:BG42"/>
    <mergeCell ref="AV36:AV42"/>
    <mergeCell ref="AW36:AW42"/>
    <mergeCell ref="AX36:AX42"/>
    <mergeCell ref="AY36:AY42"/>
    <mergeCell ref="AZ36:AZ42"/>
    <mergeCell ref="BA36:BA42"/>
    <mergeCell ref="AQ36:AQ42"/>
    <mergeCell ref="AR36:AR42"/>
    <mergeCell ref="AS36:AS42"/>
    <mergeCell ref="AT36:AT42"/>
    <mergeCell ref="AU36:AU42"/>
    <mergeCell ref="AJ36:AJ42"/>
    <mergeCell ref="AK36:AK42"/>
    <mergeCell ref="AL36:AL42"/>
    <mergeCell ref="AM36:AM42"/>
    <mergeCell ref="AN36:AN42"/>
    <mergeCell ref="AO36:AO42"/>
    <mergeCell ref="AH36:AH42"/>
    <mergeCell ref="AI36:AI42"/>
    <mergeCell ref="X36:X42"/>
    <mergeCell ref="Y36:Y42"/>
    <mergeCell ref="Z36:Z42"/>
    <mergeCell ref="AA36:AA42"/>
    <mergeCell ref="AB36:AB42"/>
    <mergeCell ref="AC36:AC42"/>
    <mergeCell ref="AP36:AP42"/>
    <mergeCell ref="V36:V42"/>
    <mergeCell ref="W36:W42"/>
    <mergeCell ref="O36:O42"/>
    <mergeCell ref="P36:P42"/>
    <mergeCell ref="Q36:Q42"/>
    <mergeCell ref="AD36:AD42"/>
    <mergeCell ref="AE36:AE42"/>
    <mergeCell ref="AF36:AF42"/>
    <mergeCell ref="AG36:AG42"/>
    <mergeCell ref="A55:N55"/>
    <mergeCell ref="C7:N7"/>
    <mergeCell ref="C8:N8"/>
    <mergeCell ref="H36:H42"/>
    <mergeCell ref="I36:I42"/>
    <mergeCell ref="J36:J42"/>
    <mergeCell ref="K36:K42"/>
    <mergeCell ref="A5:N5"/>
    <mergeCell ref="J10:K10"/>
    <mergeCell ref="M10:N10"/>
    <mergeCell ref="B2:K2"/>
    <mergeCell ref="B3:K3"/>
    <mergeCell ref="L2:N2"/>
    <mergeCell ref="L3:N3"/>
    <mergeCell ref="L36:L42"/>
    <mergeCell ref="M36:M42"/>
    <mergeCell ref="N36:N42"/>
    <mergeCell ref="B4:U4"/>
    <mergeCell ref="O2:U2"/>
    <mergeCell ref="O3:U3"/>
    <mergeCell ref="R36:R42"/>
    <mergeCell ref="S36:S42"/>
    <mergeCell ref="T36:T42"/>
    <mergeCell ref="U36:U42"/>
  </mergeCells>
  <pageMargins left="0.25" right="0.25" top="0.75" bottom="0.75" header="0.3" footer="0.3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35E8-159B-493F-8E98-056EDBF63880}">
  <dimension ref="A1:S51"/>
  <sheetViews>
    <sheetView zoomScaleNormal="100" workbookViewId="0">
      <selection activeCell="F19" sqref="F19"/>
    </sheetView>
  </sheetViews>
  <sheetFormatPr defaultColWidth="8.88671875" defaultRowHeight="13.8" x14ac:dyDescent="0.25"/>
  <cols>
    <col min="1" max="1" width="3.109375" style="1" bestFit="1" customWidth="1"/>
    <col min="2" max="16" width="12.6640625" style="1" customWidth="1"/>
    <col min="17" max="17" width="7.33203125" style="1" bestFit="1" customWidth="1"/>
    <col min="18" max="16384" width="8.88671875" style="1"/>
  </cols>
  <sheetData>
    <row r="1" spans="1:19" ht="15" thickTop="1" thickBo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S1" s="1" t="s">
        <v>238</v>
      </c>
    </row>
    <row r="2" spans="1:19" ht="15.6" customHeight="1" thickTop="1" thickBot="1" x14ac:dyDescent="0.3">
      <c r="A2" s="4" t="s">
        <v>1</v>
      </c>
      <c r="B2" s="140" t="s">
        <v>7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  <c r="O2" s="4" t="s">
        <v>3</v>
      </c>
      <c r="P2" s="106">
        <f>Charter!K2</f>
        <v>45261</v>
      </c>
      <c r="Q2" s="106"/>
      <c r="S2" s="1" t="s">
        <v>239</v>
      </c>
    </row>
    <row r="3" spans="1:19" ht="15.6" customHeight="1" thickTop="1" thickBot="1" x14ac:dyDescent="0.3">
      <c r="A3" s="4" t="s">
        <v>2</v>
      </c>
      <c r="B3" s="140" t="s">
        <v>8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2"/>
      <c r="O3" s="4" t="s">
        <v>4</v>
      </c>
      <c r="P3" s="107" t="str">
        <f>Charter!$K$3</f>
        <v>Ahmed Yasser</v>
      </c>
      <c r="Q3" s="107"/>
    </row>
    <row r="4" spans="1:19" ht="15" thickTop="1" thickBot="1" x14ac:dyDescent="0.3">
      <c r="A4" s="4" t="s">
        <v>5</v>
      </c>
      <c r="B4" s="60" t="str">
        <f>_xlfn.CONCAT(B9," ", C9," White Box Testing")</f>
        <v xml:space="preserve">  White Box Testing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9" ht="14.4" thickTop="1" x14ac:dyDescent="0.25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8"/>
    </row>
    <row r="6" spans="1:19" ht="14.4" customHeight="1" x14ac:dyDescent="0.25">
      <c r="A6" s="41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2"/>
    </row>
    <row r="7" spans="1:19" ht="14.4" customHeight="1" thickBot="1" x14ac:dyDescent="0.3">
      <c r="A7" s="41"/>
      <c r="B7" s="40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42"/>
    </row>
    <row r="8" spans="1:19" ht="14.4" customHeight="1" thickTop="1" thickBot="1" x14ac:dyDescent="0.3">
      <c r="A8" s="41"/>
      <c r="B8" s="16" t="s">
        <v>235</v>
      </c>
      <c r="C8" s="44" t="s">
        <v>228</v>
      </c>
      <c r="D8" s="44" t="s">
        <v>229</v>
      </c>
      <c r="E8" s="44" t="s">
        <v>230</v>
      </c>
      <c r="F8" s="44" t="s">
        <v>231</v>
      </c>
      <c r="G8" s="44" t="s">
        <v>232</v>
      </c>
      <c r="H8" s="44" t="s">
        <v>233</v>
      </c>
      <c r="I8" s="45" t="s">
        <v>234</v>
      </c>
      <c r="J8" s="45" t="s">
        <v>236</v>
      </c>
      <c r="K8" s="135" t="s">
        <v>160</v>
      </c>
      <c r="L8" s="135"/>
      <c r="M8" s="135"/>
      <c r="N8" s="135" t="s">
        <v>161</v>
      </c>
      <c r="O8" s="135"/>
      <c r="P8" s="135"/>
      <c r="Q8" s="44" t="s">
        <v>237</v>
      </c>
    </row>
    <row r="9" spans="1:19" ht="14.4" customHeight="1" thickTop="1" thickBot="1" x14ac:dyDescent="0.3">
      <c r="A9" s="41"/>
      <c r="B9" s="47"/>
      <c r="C9" s="47"/>
      <c r="D9" s="47"/>
      <c r="E9" s="47"/>
      <c r="F9" s="48"/>
      <c r="G9" s="48"/>
      <c r="H9" s="48"/>
      <c r="I9" s="48"/>
      <c r="J9" s="48"/>
      <c r="K9" s="139"/>
      <c r="L9" s="139"/>
      <c r="M9" s="139"/>
      <c r="N9" s="139"/>
      <c r="O9" s="139"/>
      <c r="P9" s="139"/>
      <c r="Q9" s="49"/>
    </row>
    <row r="10" spans="1:19" ht="14.4" customHeight="1" thickTop="1" thickBot="1" x14ac:dyDescent="0.3">
      <c r="A10" s="41"/>
      <c r="B10" s="43"/>
      <c r="C10" s="43"/>
      <c r="D10" s="43"/>
      <c r="E10" s="43"/>
      <c r="F10" s="43"/>
      <c r="G10" s="43"/>
      <c r="H10" s="43"/>
      <c r="I10" s="43"/>
      <c r="J10" s="43"/>
      <c r="K10" s="139"/>
      <c r="L10" s="139"/>
      <c r="M10" s="139"/>
      <c r="N10" s="139"/>
      <c r="O10" s="139"/>
      <c r="P10" s="139"/>
      <c r="Q10" s="49"/>
    </row>
    <row r="11" spans="1:19" ht="14.4" customHeight="1" thickTop="1" thickBot="1" x14ac:dyDescent="0.3">
      <c r="A11" s="41"/>
      <c r="B11" s="43" t="s">
        <v>159</v>
      </c>
      <c r="C11" s="43"/>
      <c r="D11" s="43"/>
      <c r="E11" s="43"/>
      <c r="F11" s="43"/>
      <c r="G11" s="43"/>
      <c r="H11" s="43"/>
      <c r="I11" s="43"/>
      <c r="J11" s="43"/>
      <c r="K11" s="139"/>
      <c r="L11" s="139"/>
      <c r="M11" s="139"/>
      <c r="N11" s="139"/>
      <c r="O11" s="139"/>
      <c r="P11" s="139"/>
      <c r="Q11" s="49"/>
    </row>
    <row r="12" spans="1:19" ht="14.4" customHeight="1" thickTop="1" thickBot="1" x14ac:dyDescent="0.3">
      <c r="A12" s="41"/>
      <c r="B12" s="40"/>
      <c r="C12" s="40"/>
      <c r="D12" s="40"/>
      <c r="E12" s="40"/>
      <c r="F12" s="40"/>
      <c r="G12" s="40"/>
      <c r="H12" s="40"/>
      <c r="I12" s="40"/>
      <c r="J12" s="40"/>
      <c r="K12" s="139"/>
      <c r="L12" s="139"/>
      <c r="M12" s="139"/>
      <c r="N12" s="139"/>
      <c r="O12" s="139"/>
      <c r="P12" s="139"/>
      <c r="Q12" s="49"/>
    </row>
    <row r="13" spans="1:19" ht="14.4" customHeight="1" thickTop="1" thickBot="1" x14ac:dyDescent="0.3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139"/>
      <c r="L13" s="139"/>
      <c r="M13" s="139"/>
      <c r="N13" s="139"/>
      <c r="O13" s="139"/>
      <c r="P13" s="139"/>
      <c r="Q13" s="49"/>
    </row>
    <row r="14" spans="1:19" ht="14.4" customHeight="1" thickTop="1" thickBot="1" x14ac:dyDescent="0.3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139"/>
      <c r="L14" s="139"/>
      <c r="M14" s="139"/>
      <c r="N14" s="139"/>
      <c r="O14" s="139"/>
      <c r="P14" s="139"/>
      <c r="Q14" s="49"/>
    </row>
    <row r="15" spans="1:19" ht="14.4" customHeight="1" thickTop="1" thickBot="1" x14ac:dyDescent="0.3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139"/>
      <c r="L15" s="139"/>
      <c r="M15" s="139"/>
      <c r="N15" s="139"/>
      <c r="O15" s="139"/>
      <c r="P15" s="139"/>
      <c r="Q15" s="49"/>
    </row>
    <row r="16" spans="1:19" ht="14.4" customHeight="1" thickTop="1" thickBot="1" x14ac:dyDescent="0.3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139"/>
      <c r="L16" s="139"/>
      <c r="M16" s="139"/>
      <c r="N16" s="139"/>
      <c r="O16" s="139"/>
      <c r="P16" s="139"/>
      <c r="Q16" s="49"/>
    </row>
    <row r="17" spans="1:17" ht="14.4" customHeight="1" thickTop="1" thickBot="1" x14ac:dyDescent="0.3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139"/>
      <c r="L17" s="139"/>
      <c r="M17" s="139"/>
      <c r="N17" s="139"/>
      <c r="O17" s="139"/>
      <c r="P17" s="139"/>
      <c r="Q17" s="49"/>
    </row>
    <row r="18" spans="1:17" ht="14.4" customHeight="1" thickTop="1" thickBot="1" x14ac:dyDescent="0.3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139"/>
      <c r="L18" s="139"/>
      <c r="M18" s="139"/>
      <c r="N18" s="139"/>
      <c r="O18" s="139"/>
      <c r="P18" s="139"/>
      <c r="Q18" s="49"/>
    </row>
    <row r="19" spans="1:17" ht="15" customHeight="1" thickTop="1" thickBot="1" x14ac:dyDescent="0.3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139"/>
      <c r="L19" s="139"/>
      <c r="M19" s="139"/>
      <c r="N19" s="139"/>
      <c r="O19" s="139"/>
      <c r="P19" s="139"/>
      <c r="Q19" s="49"/>
    </row>
    <row r="20" spans="1:17" ht="14.4" customHeight="1" thickTop="1" thickBot="1" x14ac:dyDescent="0.3">
      <c r="A20" s="41"/>
      <c r="B20" s="40"/>
      <c r="C20" s="40"/>
      <c r="D20" s="40"/>
      <c r="E20" s="40"/>
      <c r="F20" s="40"/>
      <c r="G20" s="40"/>
      <c r="H20" s="40"/>
      <c r="I20" s="40"/>
      <c r="J20" s="40"/>
      <c r="K20" s="139"/>
      <c r="L20" s="139"/>
      <c r="M20" s="139"/>
      <c r="N20" s="139"/>
      <c r="O20" s="139"/>
      <c r="P20" s="139"/>
      <c r="Q20" s="49"/>
    </row>
    <row r="21" spans="1:17" ht="14.4" customHeight="1" thickTop="1" thickBot="1" x14ac:dyDescent="0.3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139"/>
      <c r="L21" s="139"/>
      <c r="M21" s="139"/>
      <c r="N21" s="139"/>
      <c r="O21" s="139"/>
      <c r="P21" s="139"/>
      <c r="Q21" s="49"/>
    </row>
    <row r="22" spans="1:17" ht="14.4" customHeight="1" thickTop="1" thickBot="1" x14ac:dyDescent="0.3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139"/>
      <c r="L22" s="139"/>
      <c r="M22" s="139"/>
      <c r="N22" s="139"/>
      <c r="O22" s="139"/>
      <c r="P22" s="139"/>
      <c r="Q22" s="49"/>
    </row>
    <row r="23" spans="1:17" ht="14.4" customHeight="1" thickTop="1" thickBot="1" x14ac:dyDescent="0.3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139"/>
      <c r="L23" s="139"/>
      <c r="M23" s="139"/>
      <c r="N23" s="139"/>
      <c r="O23" s="139"/>
      <c r="P23" s="139"/>
      <c r="Q23" s="49"/>
    </row>
    <row r="24" spans="1:17" ht="14.4" customHeight="1" thickTop="1" thickBot="1" x14ac:dyDescent="0.3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139"/>
      <c r="L24" s="139"/>
      <c r="M24" s="139"/>
      <c r="N24" s="139"/>
      <c r="O24" s="139"/>
      <c r="P24" s="139"/>
      <c r="Q24" s="49"/>
    </row>
    <row r="25" spans="1:17" ht="14.4" customHeight="1" thickTop="1" thickBot="1" x14ac:dyDescent="0.3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139"/>
      <c r="L25" s="139"/>
      <c r="M25" s="139"/>
      <c r="N25" s="139"/>
      <c r="O25" s="139"/>
      <c r="P25" s="139"/>
      <c r="Q25" s="49"/>
    </row>
    <row r="26" spans="1:17" ht="15" customHeight="1" thickTop="1" thickBot="1" x14ac:dyDescent="0.3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139"/>
      <c r="L26" s="139"/>
      <c r="M26" s="139"/>
      <c r="N26" s="139"/>
      <c r="O26" s="139"/>
      <c r="P26" s="139"/>
      <c r="Q26" s="49"/>
    </row>
    <row r="27" spans="1:17" ht="14.4" customHeight="1" thickTop="1" thickBot="1" x14ac:dyDescent="0.3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139"/>
      <c r="L27" s="139"/>
      <c r="M27" s="139"/>
      <c r="N27" s="139"/>
      <c r="O27" s="139"/>
      <c r="P27" s="139"/>
      <c r="Q27" s="49"/>
    </row>
    <row r="28" spans="1:17" ht="14.4" customHeight="1" thickTop="1" thickBot="1" x14ac:dyDescent="0.3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139"/>
      <c r="L28" s="139"/>
      <c r="M28" s="139"/>
      <c r="N28" s="139"/>
      <c r="O28" s="139"/>
      <c r="P28" s="139"/>
      <c r="Q28" s="49"/>
    </row>
    <row r="29" spans="1:17" ht="14.4" customHeight="1" thickTop="1" thickBot="1" x14ac:dyDescent="0.3">
      <c r="A29" s="41"/>
      <c r="B29" s="40"/>
      <c r="C29" s="40"/>
      <c r="D29" s="40"/>
      <c r="E29" s="40"/>
      <c r="F29" s="40"/>
      <c r="G29" s="40"/>
      <c r="H29" s="40"/>
      <c r="I29" s="40"/>
      <c r="J29" s="40"/>
      <c r="K29" s="139"/>
      <c r="L29" s="139"/>
      <c r="M29" s="139"/>
      <c r="N29" s="139"/>
      <c r="O29" s="139"/>
      <c r="P29" s="139"/>
      <c r="Q29" s="49"/>
    </row>
    <row r="30" spans="1:17" ht="14.4" customHeight="1" thickTop="1" x14ac:dyDescent="0.25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2"/>
    </row>
    <row r="31" spans="1:17" ht="14.4" customHeight="1" x14ac:dyDescent="0.25">
      <c r="A31" s="41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2"/>
    </row>
    <row r="32" spans="1:17" ht="14.4" customHeight="1" x14ac:dyDescent="0.25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2"/>
    </row>
    <row r="33" spans="1:17" ht="14.4" customHeight="1" x14ac:dyDescent="0.25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2"/>
    </row>
    <row r="34" spans="1:17" ht="14.4" customHeight="1" x14ac:dyDescent="0.25">
      <c r="A34" s="41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2"/>
    </row>
    <row r="35" spans="1:17" ht="14.4" customHeight="1" x14ac:dyDescent="0.2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2"/>
    </row>
    <row r="36" spans="1:17" ht="14.4" customHeight="1" x14ac:dyDescent="0.25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2"/>
    </row>
    <row r="37" spans="1:17" ht="14.4" customHeight="1" x14ac:dyDescent="0.25">
      <c r="A37" s="4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2"/>
    </row>
    <row r="38" spans="1:17" ht="14.4" customHeight="1" x14ac:dyDescent="0.2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2"/>
    </row>
    <row r="39" spans="1:17" ht="14.4" customHeight="1" x14ac:dyDescent="0.25">
      <c r="A39" s="4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2"/>
    </row>
    <row r="40" spans="1:17" ht="14.4" customHeight="1" x14ac:dyDescent="0.25">
      <c r="A40" s="4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2"/>
    </row>
    <row r="41" spans="1:17" ht="14.4" customHeight="1" x14ac:dyDescent="0.25">
      <c r="A41" s="4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2"/>
    </row>
    <row r="42" spans="1:17" ht="14.4" customHeight="1" x14ac:dyDescent="0.25">
      <c r="A42" s="4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2"/>
    </row>
    <row r="43" spans="1:17" ht="14.4" customHeight="1" x14ac:dyDescent="0.25">
      <c r="A43" s="4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2"/>
    </row>
    <row r="44" spans="1:17" ht="14.4" customHeight="1" x14ac:dyDescent="0.25">
      <c r="A44" s="4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2"/>
    </row>
    <row r="45" spans="1:17" ht="14.4" customHeight="1" thickBot="1" x14ac:dyDescent="0.3">
      <c r="A45" s="4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2"/>
    </row>
    <row r="46" spans="1:17" ht="14.4" customHeight="1" thickTop="1" thickBot="1" x14ac:dyDescent="0.3">
      <c r="A46" s="4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6" t="s">
        <v>240</v>
      </c>
      <c r="P46" s="49"/>
      <c r="Q46" s="42"/>
    </row>
    <row r="47" spans="1:17" ht="14.4" customHeight="1" thickTop="1" thickBot="1" x14ac:dyDescent="0.3">
      <c r="A47" s="4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6" t="s">
        <v>241</v>
      </c>
      <c r="P47" s="50"/>
      <c r="Q47" s="42"/>
    </row>
    <row r="48" spans="1:17" ht="14.4" customHeight="1" thickTop="1" x14ac:dyDescent="0.25">
      <c r="A48" s="4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2"/>
    </row>
    <row r="49" spans="1:17" ht="14.4" customHeight="1" thickBot="1" x14ac:dyDescent="0.3">
      <c r="A49" s="4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2"/>
    </row>
    <row r="50" spans="1:17" ht="15" thickTop="1" thickBot="1" x14ac:dyDescent="0.3">
      <c r="A50" s="85" t="s">
        <v>6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7"/>
    </row>
    <row r="51" spans="1:17" ht="14.4" thickTop="1" x14ac:dyDescent="0.25"/>
  </sheetData>
  <mergeCells count="53">
    <mergeCell ref="K29:M29"/>
    <mergeCell ref="N29:P29"/>
    <mergeCell ref="K26:M26"/>
    <mergeCell ref="N26:P26"/>
    <mergeCell ref="K27:M27"/>
    <mergeCell ref="N27:P27"/>
    <mergeCell ref="K28:M28"/>
    <mergeCell ref="N28:P28"/>
    <mergeCell ref="K23:M23"/>
    <mergeCell ref="N23:P23"/>
    <mergeCell ref="K24:M24"/>
    <mergeCell ref="N24:P24"/>
    <mergeCell ref="K25:M25"/>
    <mergeCell ref="N25:P25"/>
    <mergeCell ref="K20:M20"/>
    <mergeCell ref="N20:P20"/>
    <mergeCell ref="K21:M21"/>
    <mergeCell ref="N21:P21"/>
    <mergeCell ref="K22:M22"/>
    <mergeCell ref="N22:P22"/>
    <mergeCell ref="K17:M17"/>
    <mergeCell ref="N17:P17"/>
    <mergeCell ref="K18:M18"/>
    <mergeCell ref="N18:P18"/>
    <mergeCell ref="K19:M19"/>
    <mergeCell ref="N19:P19"/>
    <mergeCell ref="K14:M14"/>
    <mergeCell ref="N14:P14"/>
    <mergeCell ref="K15:M15"/>
    <mergeCell ref="N15:P15"/>
    <mergeCell ref="K16:M16"/>
    <mergeCell ref="N16:P16"/>
    <mergeCell ref="A1:Q1"/>
    <mergeCell ref="P2:Q2"/>
    <mergeCell ref="P3:Q3"/>
    <mergeCell ref="B2:N2"/>
    <mergeCell ref="B3:N3"/>
    <mergeCell ref="A50:Q50"/>
    <mergeCell ref="B4:Q4"/>
    <mergeCell ref="C7:P7"/>
    <mergeCell ref="K8:M8"/>
    <mergeCell ref="N8:P8"/>
    <mergeCell ref="A5:Q5"/>
    <mergeCell ref="N9:P9"/>
    <mergeCell ref="K9:M9"/>
    <mergeCell ref="K10:M10"/>
    <mergeCell ref="N10:P10"/>
    <mergeCell ref="K11:M11"/>
    <mergeCell ref="N11:P11"/>
    <mergeCell ref="K12:M12"/>
    <mergeCell ref="N12:P12"/>
    <mergeCell ref="K13:M13"/>
    <mergeCell ref="N13:P13"/>
  </mergeCells>
  <dataValidations count="1">
    <dataValidation type="list" allowBlank="1" showInputMessage="1" showErrorMessage="1" sqref="F9:J9 Q9:Q29 P46" xr:uid="{B26D8A0D-6C0E-4A9F-BDA9-4B9FBFDC4E90}">
      <formula1>$S$1:$S$2</formula1>
    </dataValidation>
  </dataValidations>
  <pageMargins left="0.25" right="0.25" top="0.75" bottom="0.75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57F1-EAB3-4760-8B9A-9D148079A1A7}">
  <dimension ref="A1:S51"/>
  <sheetViews>
    <sheetView zoomScaleNormal="100" workbookViewId="0">
      <selection activeCell="P52" sqref="P52"/>
    </sheetView>
  </sheetViews>
  <sheetFormatPr defaultColWidth="8.88671875" defaultRowHeight="13.8" x14ac:dyDescent="0.25"/>
  <cols>
    <col min="1" max="1" width="3.5546875" style="1" bestFit="1" customWidth="1"/>
    <col min="2" max="16" width="12.6640625" style="1" customWidth="1"/>
    <col min="17" max="17" width="7.33203125" style="1" bestFit="1" customWidth="1"/>
    <col min="18" max="16384" width="8.88671875" style="1"/>
  </cols>
  <sheetData>
    <row r="1" spans="1:19" ht="15" thickTop="1" thickBo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S1" s="1" t="s">
        <v>238</v>
      </c>
    </row>
    <row r="2" spans="1:19" ht="15.6" customHeight="1" thickTop="1" thickBot="1" x14ac:dyDescent="0.3">
      <c r="A2" s="4" t="s">
        <v>1</v>
      </c>
      <c r="B2" s="140" t="s">
        <v>7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  <c r="O2" s="4" t="s">
        <v>3</v>
      </c>
      <c r="P2" s="106">
        <f>Charter!K2</f>
        <v>45261</v>
      </c>
      <c r="Q2" s="106"/>
      <c r="S2" s="1" t="s">
        <v>239</v>
      </c>
    </row>
    <row r="3" spans="1:19" ht="15.6" customHeight="1" thickTop="1" thickBot="1" x14ac:dyDescent="0.3">
      <c r="A3" s="4" t="s">
        <v>2</v>
      </c>
      <c r="B3" s="140" t="s">
        <v>8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2"/>
      <c r="O3" s="4" t="s">
        <v>4</v>
      </c>
      <c r="P3" s="107" t="str">
        <f>Charter!$K$3</f>
        <v>Ahmed Yasser</v>
      </c>
      <c r="Q3" s="107"/>
    </row>
    <row r="4" spans="1:19" ht="15" thickTop="1" thickBot="1" x14ac:dyDescent="0.3">
      <c r="A4" s="4" t="s">
        <v>5</v>
      </c>
      <c r="B4" s="60" t="str">
        <f>_xlfn.CONCAT(Charter!$E$10," Black Testing")</f>
        <v>LCD Black Testing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9" ht="14.4" thickTop="1" x14ac:dyDescent="0.25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8"/>
    </row>
    <row r="6" spans="1:19" ht="14.4" customHeight="1" x14ac:dyDescent="0.25">
      <c r="A6" s="41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2"/>
    </row>
    <row r="7" spans="1:19" ht="14.4" customHeight="1" thickBot="1" x14ac:dyDescent="0.3">
      <c r="A7" s="41"/>
      <c r="B7" s="40" t="s">
        <v>242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42"/>
    </row>
    <row r="8" spans="1:19" ht="14.4" customHeight="1" thickTop="1" thickBot="1" x14ac:dyDescent="0.3">
      <c r="A8" s="41"/>
      <c r="B8" s="143" t="s">
        <v>160</v>
      </c>
      <c r="C8" s="143"/>
      <c r="D8" s="143"/>
      <c r="E8" s="143"/>
      <c r="F8" s="143"/>
      <c r="G8" s="143" t="s">
        <v>161</v>
      </c>
      <c r="H8" s="143"/>
      <c r="I8" s="143"/>
      <c r="J8" s="143"/>
      <c r="K8" s="143"/>
      <c r="L8" s="143"/>
      <c r="M8" s="143"/>
      <c r="N8" s="143"/>
      <c r="O8" s="143"/>
      <c r="P8" s="143"/>
      <c r="Q8" s="51" t="s">
        <v>237</v>
      </c>
    </row>
    <row r="9" spans="1:19" ht="14.4" customHeight="1" thickTop="1" thickBot="1" x14ac:dyDescent="0.3">
      <c r="A9" s="41">
        <v>1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48"/>
    </row>
    <row r="10" spans="1:19" ht="14.4" customHeight="1" thickTop="1" thickBot="1" x14ac:dyDescent="0.3">
      <c r="A10" s="41">
        <v>2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48"/>
    </row>
    <row r="11" spans="1:19" ht="14.4" customHeight="1" thickTop="1" thickBot="1" x14ac:dyDescent="0.3">
      <c r="A11" s="41">
        <v>3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48"/>
    </row>
    <row r="12" spans="1:19" ht="14.4" customHeight="1" thickTop="1" thickBot="1" x14ac:dyDescent="0.3">
      <c r="A12" s="41">
        <v>4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48"/>
    </row>
    <row r="13" spans="1:19" ht="14.4" customHeight="1" thickTop="1" thickBot="1" x14ac:dyDescent="0.3">
      <c r="A13" s="41">
        <v>5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48"/>
    </row>
    <row r="14" spans="1:19" ht="14.4" customHeight="1" thickTop="1" thickBot="1" x14ac:dyDescent="0.3">
      <c r="A14" s="41">
        <v>6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48"/>
    </row>
    <row r="15" spans="1:19" ht="14.4" customHeight="1" thickTop="1" thickBot="1" x14ac:dyDescent="0.3">
      <c r="A15" s="41">
        <v>7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48"/>
    </row>
    <row r="16" spans="1:19" ht="14.4" customHeight="1" thickTop="1" thickBot="1" x14ac:dyDescent="0.3">
      <c r="A16" s="41">
        <v>8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48"/>
    </row>
    <row r="17" spans="1:17" ht="14.4" customHeight="1" thickTop="1" thickBot="1" x14ac:dyDescent="0.3">
      <c r="A17" s="41">
        <v>9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48"/>
    </row>
    <row r="18" spans="1:17" ht="14.4" customHeight="1" thickTop="1" thickBot="1" x14ac:dyDescent="0.3">
      <c r="A18" s="41">
        <v>10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48"/>
    </row>
    <row r="19" spans="1:17" ht="15" customHeight="1" thickTop="1" thickBot="1" x14ac:dyDescent="0.3">
      <c r="A19" s="41">
        <v>11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48"/>
    </row>
    <row r="20" spans="1:17" ht="14.4" customHeight="1" thickTop="1" thickBot="1" x14ac:dyDescent="0.3">
      <c r="A20" s="41">
        <v>12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48"/>
    </row>
    <row r="21" spans="1:17" ht="14.4" customHeight="1" thickTop="1" thickBot="1" x14ac:dyDescent="0.3">
      <c r="A21" s="41">
        <v>13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48"/>
    </row>
    <row r="22" spans="1:17" ht="14.4" customHeight="1" thickTop="1" thickBot="1" x14ac:dyDescent="0.3">
      <c r="A22" s="41">
        <v>14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48"/>
    </row>
    <row r="23" spans="1:17" ht="14.4" customHeight="1" thickTop="1" thickBot="1" x14ac:dyDescent="0.3">
      <c r="A23" s="41">
        <v>15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48"/>
    </row>
    <row r="24" spans="1:17" ht="14.4" customHeight="1" thickTop="1" thickBot="1" x14ac:dyDescent="0.3">
      <c r="A24" s="41">
        <v>16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48"/>
    </row>
    <row r="25" spans="1:17" ht="14.4" customHeight="1" thickTop="1" thickBot="1" x14ac:dyDescent="0.3">
      <c r="A25" s="41"/>
      <c r="B25" s="40" t="s">
        <v>243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42"/>
    </row>
    <row r="26" spans="1:17" ht="15" customHeight="1" thickTop="1" thickBot="1" x14ac:dyDescent="0.3">
      <c r="A26" s="41"/>
      <c r="B26" s="143" t="s">
        <v>160</v>
      </c>
      <c r="C26" s="143"/>
      <c r="D26" s="143"/>
      <c r="E26" s="143"/>
      <c r="F26" s="143"/>
      <c r="G26" s="143" t="s">
        <v>161</v>
      </c>
      <c r="H26" s="143"/>
      <c r="I26" s="143"/>
      <c r="J26" s="143"/>
      <c r="K26" s="143"/>
      <c r="L26" s="143"/>
      <c r="M26" s="143"/>
      <c r="N26" s="143"/>
      <c r="O26" s="143"/>
      <c r="P26" s="143"/>
      <c r="Q26" s="51" t="s">
        <v>237</v>
      </c>
    </row>
    <row r="27" spans="1:17" ht="14.4" customHeight="1" thickTop="1" thickBot="1" x14ac:dyDescent="0.3">
      <c r="A27" s="41">
        <v>1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48"/>
    </row>
    <row r="28" spans="1:17" ht="14.4" customHeight="1" thickTop="1" thickBot="1" x14ac:dyDescent="0.3">
      <c r="A28" s="41">
        <v>2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48"/>
    </row>
    <row r="29" spans="1:17" ht="14.4" customHeight="1" thickTop="1" thickBot="1" x14ac:dyDescent="0.3">
      <c r="A29" s="41">
        <v>3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48"/>
    </row>
    <row r="30" spans="1:17" ht="14.4" customHeight="1" thickTop="1" thickBot="1" x14ac:dyDescent="0.3">
      <c r="A30" s="41">
        <v>4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48"/>
    </row>
    <row r="31" spans="1:17" ht="14.4" customHeight="1" thickTop="1" thickBot="1" x14ac:dyDescent="0.3">
      <c r="A31" s="41">
        <v>5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48"/>
    </row>
    <row r="32" spans="1:17" ht="14.4" customHeight="1" thickTop="1" thickBot="1" x14ac:dyDescent="0.3">
      <c r="A32" s="41">
        <v>6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48"/>
    </row>
    <row r="33" spans="1:17" ht="14.4" customHeight="1" thickTop="1" thickBot="1" x14ac:dyDescent="0.3">
      <c r="A33" s="41">
        <v>7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48"/>
    </row>
    <row r="34" spans="1:17" ht="14.4" customHeight="1" thickTop="1" thickBot="1" x14ac:dyDescent="0.3">
      <c r="A34" s="41">
        <v>8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48"/>
    </row>
    <row r="35" spans="1:17" ht="14.4" customHeight="1" thickTop="1" thickBot="1" x14ac:dyDescent="0.3">
      <c r="A35" s="41">
        <v>9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48"/>
    </row>
    <row r="36" spans="1:17" ht="14.4" customHeight="1" thickTop="1" thickBot="1" x14ac:dyDescent="0.3">
      <c r="A36" s="41">
        <v>10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48"/>
    </row>
    <row r="37" spans="1:17" ht="14.4" customHeight="1" thickTop="1" thickBot="1" x14ac:dyDescent="0.3">
      <c r="A37" s="41"/>
      <c r="B37" s="40" t="s">
        <v>244</v>
      </c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42"/>
    </row>
    <row r="38" spans="1:17" ht="14.4" customHeight="1" thickTop="1" thickBot="1" x14ac:dyDescent="0.3">
      <c r="A38" s="41"/>
      <c r="B38" s="143" t="s">
        <v>160</v>
      </c>
      <c r="C38" s="143"/>
      <c r="D38" s="143"/>
      <c r="E38" s="143"/>
      <c r="F38" s="143"/>
      <c r="G38" s="143" t="s">
        <v>161</v>
      </c>
      <c r="H38" s="143"/>
      <c r="I38" s="143"/>
      <c r="J38" s="143"/>
      <c r="K38" s="143"/>
      <c r="L38" s="143"/>
      <c r="M38" s="143"/>
      <c r="N38" s="143"/>
      <c r="O38" s="143"/>
      <c r="P38" s="143"/>
      <c r="Q38" s="51" t="s">
        <v>237</v>
      </c>
    </row>
    <row r="39" spans="1:17" ht="14.4" customHeight="1" thickTop="1" thickBot="1" x14ac:dyDescent="0.3">
      <c r="A39" s="41">
        <v>1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48"/>
    </row>
    <row r="40" spans="1:17" ht="14.4" customHeight="1" thickTop="1" thickBot="1" x14ac:dyDescent="0.3">
      <c r="A40" s="41">
        <v>2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48"/>
    </row>
    <row r="41" spans="1:17" ht="14.4" customHeight="1" thickTop="1" thickBot="1" x14ac:dyDescent="0.3">
      <c r="A41" s="41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48"/>
    </row>
    <row r="42" spans="1:17" ht="14.4" customHeight="1" thickTop="1" thickBot="1" x14ac:dyDescent="0.3">
      <c r="A42" s="41">
        <v>4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48"/>
    </row>
    <row r="43" spans="1:17" ht="14.4" customHeight="1" thickTop="1" thickBot="1" x14ac:dyDescent="0.3">
      <c r="A43" s="41"/>
      <c r="B43" s="40" t="s">
        <v>245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42"/>
    </row>
    <row r="44" spans="1:17" ht="14.4" customHeight="1" thickTop="1" thickBot="1" x14ac:dyDescent="0.3">
      <c r="A44" s="41"/>
      <c r="B44" s="143" t="s">
        <v>160</v>
      </c>
      <c r="C44" s="143"/>
      <c r="D44" s="143"/>
      <c r="E44" s="143"/>
      <c r="F44" s="143"/>
      <c r="G44" s="143" t="s">
        <v>161</v>
      </c>
      <c r="H44" s="143"/>
      <c r="I44" s="143"/>
      <c r="J44" s="143"/>
      <c r="K44" s="143"/>
      <c r="L44" s="143"/>
      <c r="M44" s="143"/>
      <c r="N44" s="143"/>
      <c r="O44" s="143"/>
      <c r="P44" s="143"/>
      <c r="Q44" s="51" t="s">
        <v>237</v>
      </c>
    </row>
    <row r="45" spans="1:17" ht="14.4" customHeight="1" thickTop="1" thickBot="1" x14ac:dyDescent="0.3">
      <c r="A45" s="41">
        <v>1</v>
      </c>
      <c r="B45" s="59" t="s">
        <v>247</v>
      </c>
      <c r="C45" s="59"/>
      <c r="D45" s="59"/>
      <c r="E45" s="59"/>
      <c r="F45" s="5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48"/>
    </row>
    <row r="46" spans="1:17" ht="14.4" customHeight="1" thickTop="1" thickBot="1" x14ac:dyDescent="0.3">
      <c r="A46" s="41">
        <v>2</v>
      </c>
      <c r="B46" s="59" t="s">
        <v>246</v>
      </c>
      <c r="C46" s="59"/>
      <c r="D46" s="59"/>
      <c r="E46" s="59"/>
      <c r="F46" s="5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48"/>
    </row>
    <row r="47" spans="1:17" ht="14.4" customHeight="1" thickTop="1" thickBot="1" x14ac:dyDescent="0.3">
      <c r="A47" s="41">
        <v>3</v>
      </c>
      <c r="B47" s="144" t="s">
        <v>248</v>
      </c>
      <c r="C47" s="145"/>
      <c r="D47" s="145"/>
      <c r="E47" s="145"/>
      <c r="F47" s="146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48"/>
    </row>
    <row r="48" spans="1:17" ht="14.4" customHeight="1" thickTop="1" thickBot="1" x14ac:dyDescent="0.3">
      <c r="A48" s="4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Q48" s="42"/>
    </row>
    <row r="49" spans="1:17" ht="14.4" customHeight="1" thickTop="1" thickBot="1" x14ac:dyDescent="0.3">
      <c r="A49" s="4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6" t="s">
        <v>241</v>
      </c>
      <c r="P49" s="50"/>
      <c r="Q49" s="48"/>
    </row>
    <row r="50" spans="1:17" ht="15" thickTop="1" thickBot="1" x14ac:dyDescent="0.3">
      <c r="A50" s="85" t="s">
        <v>6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7"/>
    </row>
    <row r="51" spans="1:17" ht="14.4" thickTop="1" x14ac:dyDescent="0.25"/>
  </sheetData>
  <mergeCells count="85">
    <mergeCell ref="B42:F42"/>
    <mergeCell ref="G42:P42"/>
    <mergeCell ref="B40:F40"/>
    <mergeCell ref="G40:P40"/>
    <mergeCell ref="B41:F41"/>
    <mergeCell ref="G41:P41"/>
    <mergeCell ref="C37:P37"/>
    <mergeCell ref="B38:F38"/>
    <mergeCell ref="G38:P38"/>
    <mergeCell ref="B39:F39"/>
    <mergeCell ref="G39:P39"/>
    <mergeCell ref="B35:F35"/>
    <mergeCell ref="G35:P35"/>
    <mergeCell ref="B36:F36"/>
    <mergeCell ref="G36:P36"/>
    <mergeCell ref="B32:F32"/>
    <mergeCell ref="G32:P32"/>
    <mergeCell ref="B33:F33"/>
    <mergeCell ref="G33:P33"/>
    <mergeCell ref="B34:F34"/>
    <mergeCell ref="G34:P34"/>
    <mergeCell ref="B29:F29"/>
    <mergeCell ref="G29:P29"/>
    <mergeCell ref="B30:F30"/>
    <mergeCell ref="G30:P30"/>
    <mergeCell ref="B31:F31"/>
    <mergeCell ref="G31:P31"/>
    <mergeCell ref="B21:F21"/>
    <mergeCell ref="G21:P21"/>
    <mergeCell ref="B28:F28"/>
    <mergeCell ref="G28:P28"/>
    <mergeCell ref="B22:F22"/>
    <mergeCell ref="G22:P22"/>
    <mergeCell ref="B23:F23"/>
    <mergeCell ref="G23:P23"/>
    <mergeCell ref="B24:F24"/>
    <mergeCell ref="G24:P24"/>
    <mergeCell ref="C25:P25"/>
    <mergeCell ref="B26:F26"/>
    <mergeCell ref="G26:P26"/>
    <mergeCell ref="B27:F27"/>
    <mergeCell ref="G27:P27"/>
    <mergeCell ref="G18:P18"/>
    <mergeCell ref="B19:F19"/>
    <mergeCell ref="G19:P19"/>
    <mergeCell ref="B20:F20"/>
    <mergeCell ref="G20:P20"/>
    <mergeCell ref="G11:P11"/>
    <mergeCell ref="B13:F13"/>
    <mergeCell ref="G13:P13"/>
    <mergeCell ref="B12:F12"/>
    <mergeCell ref="G12:P12"/>
    <mergeCell ref="A50:Q50"/>
    <mergeCell ref="B44:F44"/>
    <mergeCell ref="G44:P44"/>
    <mergeCell ref="G46:P46"/>
    <mergeCell ref="B46:F46"/>
    <mergeCell ref="B45:F45"/>
    <mergeCell ref="G45:P45"/>
    <mergeCell ref="B47:F47"/>
    <mergeCell ref="G47:P47"/>
    <mergeCell ref="B17:F17"/>
    <mergeCell ref="G17:P17"/>
    <mergeCell ref="B18:F18"/>
    <mergeCell ref="C7:P7"/>
    <mergeCell ref="B8:F8"/>
    <mergeCell ref="G8:P8"/>
    <mergeCell ref="B9:F9"/>
    <mergeCell ref="B14:F14"/>
    <mergeCell ref="G14:P14"/>
    <mergeCell ref="B15:F15"/>
    <mergeCell ref="G15:P15"/>
    <mergeCell ref="B16:F16"/>
    <mergeCell ref="G16:P16"/>
    <mergeCell ref="B10:F10"/>
    <mergeCell ref="G10:P10"/>
    <mergeCell ref="B11:F11"/>
    <mergeCell ref="A5:Q5"/>
    <mergeCell ref="G9:P9"/>
    <mergeCell ref="B4:Q4"/>
    <mergeCell ref="A1:Q1"/>
    <mergeCell ref="B2:N2"/>
    <mergeCell ref="P2:Q2"/>
    <mergeCell ref="B3:N3"/>
    <mergeCell ref="P3:Q3"/>
  </mergeCells>
  <dataValidations count="1">
    <dataValidation type="list" allowBlank="1" showInputMessage="1" showErrorMessage="1" sqref="Q39:Q42 Q45:Q47 Q9:Q24 Q27:Q36 Q49" xr:uid="{2CA68820-F98E-4BD3-96E4-FE203176743F}">
      <formula1>$S$1:$S$2</formula1>
    </dataValidation>
  </dataValidation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Charter</vt:lpstr>
      <vt:lpstr>1.1_Receive Requirements</vt:lpstr>
      <vt:lpstr>1.4_Static Design</vt:lpstr>
      <vt:lpstr>1.4_Dynamic Design </vt:lpstr>
      <vt:lpstr>2.1.2_White Testing</vt:lpstr>
      <vt:lpstr>3.1_Black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Abdelfatah Roshdy</dc:creator>
  <cp:lastModifiedBy>Ahmed Yaser Moastafa Mohamed</cp:lastModifiedBy>
  <cp:lastPrinted>2023-11-05T20:26:22Z</cp:lastPrinted>
  <dcterms:created xsi:type="dcterms:W3CDTF">2015-06-05T18:17:20Z</dcterms:created>
  <dcterms:modified xsi:type="dcterms:W3CDTF">2023-12-06T13:54:28Z</dcterms:modified>
</cp:coreProperties>
</file>