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 (Langille Lab)\IMR_Shared\Docs_and_Protocols\MetaG-tax-tests\"/>
    </mc:Choice>
  </mc:AlternateContent>
  <xr:revisionPtr revIDLastSave="0" documentId="13_ncr:1_{ABD09D72-05D4-40C8-B9D3-6421D3C8856A}" xr6:coauthVersionLast="46" xr6:coauthVersionMax="46" xr10:uidLastSave="{00000000-0000-0000-0000-000000000000}"/>
  <bookViews>
    <workbookView xWindow="-120" yWindow="-120" windowWidth="29040" windowHeight="15840" xr2:uid="{0D6C13B0-5146-4E19-B4B1-BBE14E6ED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J12" i="1" s="1"/>
  <c r="F3" i="1"/>
  <c r="F4" i="1"/>
  <c r="F5" i="1"/>
  <c r="F6" i="1"/>
  <c r="F7" i="1"/>
  <c r="F8" i="1"/>
  <c r="F9" i="1"/>
  <c r="F2" i="1"/>
  <c r="K4" i="1" l="1"/>
  <c r="K6" i="1"/>
  <c r="K2" i="1"/>
  <c r="K9" i="1"/>
  <c r="K5" i="1"/>
  <c r="K8" i="1"/>
  <c r="K7" i="1"/>
  <c r="K3" i="1"/>
  <c r="F12" i="1"/>
  <c r="G2" i="1" s="1"/>
  <c r="G7" i="1" l="1"/>
  <c r="G3" i="1"/>
  <c r="G5" i="1"/>
  <c r="G9" i="1"/>
  <c r="G4" i="1"/>
  <c r="G6" i="1"/>
  <c r="G8" i="1"/>
</calcChain>
</file>

<file path=xl/sharedStrings.xml><?xml version="1.0" encoding="utf-8"?>
<sst xmlns="http://schemas.openxmlformats.org/spreadsheetml/2006/main" count="42" uniqueCount="34">
  <si>
    <t>Pseudomonas</t>
  </si>
  <si>
    <t>aeruginosa</t>
  </si>
  <si>
    <t>Escherichia</t>
  </si>
  <si>
    <t>coli</t>
  </si>
  <si>
    <t>Salmonella</t>
  </si>
  <si>
    <t>enterica</t>
  </si>
  <si>
    <t>Lactobacillus</t>
  </si>
  <si>
    <t>fermentum</t>
  </si>
  <si>
    <t>Enterococcus</t>
  </si>
  <si>
    <t>faecalis</t>
  </si>
  <si>
    <t>Staphylococcus</t>
  </si>
  <si>
    <t>aureus</t>
  </si>
  <si>
    <t>Listeria</t>
  </si>
  <si>
    <t>monocytogenes</t>
  </si>
  <si>
    <t>Bacillus</t>
  </si>
  <si>
    <t>subtilis</t>
  </si>
  <si>
    <t>* Zymo expected 16S is from manual</t>
  </si>
  <si>
    <t>Saccharomyces</t>
  </si>
  <si>
    <t>cerevisiae</t>
  </si>
  <si>
    <t>Cryptococcus</t>
  </si>
  <si>
    <t>neoformans</t>
  </si>
  <si>
    <t>* lot abundance is from the lot PDF from Zymo</t>
  </si>
  <si>
    <t>Strain 16S copy#</t>
  </si>
  <si>
    <t>-</t>
  </si>
  <si>
    <t>Genome Size Mb</t>
  </si>
  <si>
    <t>* 1 ug of 1 Mb of dsDNA is 9.91x10^14 molecules</t>
  </si>
  <si>
    <t>Lot DNA adundance (% or ug)</t>
  </si>
  <si>
    <t>Expected DNA adundance (% or ug)</t>
  </si>
  <si>
    <t>SUM=</t>
  </si>
  <si>
    <t>Zymo expected 16S %</t>
  </si>
  <si>
    <t>Lot 16S copies</t>
  </si>
  <si>
    <t>Lot 16S %</t>
  </si>
  <si>
    <t>Expected 16S copies</t>
  </si>
  <si>
    <t>Calculated Expected 16S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</si>
</sst>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DFD5-8D8D-46A5-835F-1F7AFC98BF31}">
  <dimension ref="A1:N14"/>
  <sheetViews>
    <sheetView tabSelected="1" workbookViewId="0">
      <selection activeCell="J14" sqref="J14"/>
    </sheetView>
  </sheetViews>
  <sheetFormatPr defaultRowHeight="15" x14ac:dyDescent="0.25"/>
  <cols>
    <col min="1" max="1" width="14.5703125" bestFit="1" customWidth="1"/>
    <col min="2" max="2" width="15.28515625" bestFit="1" customWidth="1"/>
    <col min="3" max="3" width="10.7109375" customWidth="1"/>
    <col min="4" max="4" width="10" style="5" customWidth="1"/>
    <col min="5" max="11" width="15.7109375" customWidth="1"/>
  </cols>
  <sheetData>
    <row r="1" spans="1:14" ht="45" x14ac:dyDescent="0.25">
      <c r="C1" s="9" t="s">
        <v>24</v>
      </c>
      <c r="D1" s="9" t="s">
        <v>22</v>
      </c>
      <c r="E1" s="9" t="s">
        <v>27</v>
      </c>
      <c r="F1" s="9" t="s">
        <v>32</v>
      </c>
      <c r="G1" s="9" t="s">
        <v>33</v>
      </c>
      <c r="H1" s="9" t="s">
        <v>29</v>
      </c>
      <c r="I1" s="9" t="s">
        <v>26</v>
      </c>
      <c r="J1" s="3" t="s">
        <v>30</v>
      </c>
      <c r="K1" s="3" t="s">
        <v>31</v>
      </c>
    </row>
    <row r="2" spans="1:14" x14ac:dyDescent="0.25">
      <c r="A2" t="s">
        <v>0</v>
      </c>
      <c r="B2" t="s">
        <v>1</v>
      </c>
      <c r="C2" s="5">
        <v>6.7919999999999998</v>
      </c>
      <c r="D2" s="5">
        <v>4</v>
      </c>
      <c r="E2" s="13">
        <v>12</v>
      </c>
      <c r="F2" s="5">
        <f>E2*9.91^14/C2*D2</f>
        <v>622694060017337.75</v>
      </c>
      <c r="G2" s="12">
        <f>F2/$F$12*100</f>
        <v>4.1469728341608167</v>
      </c>
      <c r="H2" s="5">
        <v>4.2</v>
      </c>
      <c r="I2" s="5">
        <v>14.7</v>
      </c>
      <c r="J2" s="5">
        <f>I2*9.91^14/C2*D2</f>
        <v>762800223521238.88</v>
      </c>
      <c r="K2" s="12">
        <f>J2/$J$12*100</f>
        <v>5.237728865233839</v>
      </c>
      <c r="N2" s="2"/>
    </row>
    <row r="3" spans="1:14" x14ac:dyDescent="0.25">
      <c r="A3" t="s">
        <v>2</v>
      </c>
      <c r="B3" t="s">
        <v>3</v>
      </c>
      <c r="C3" s="5">
        <v>4.875</v>
      </c>
      <c r="D3" s="5">
        <v>7</v>
      </c>
      <c r="E3" s="13">
        <v>12</v>
      </c>
      <c r="F3" s="5">
        <f>E3*9.91^14/C3*D3</f>
        <v>1518223917408426</v>
      </c>
      <c r="G3" s="12">
        <f t="shared" ref="G3:G9" si="0">F3/$F$12*100</f>
        <v>10.110957765504711</v>
      </c>
      <c r="H3" s="5">
        <v>10.1</v>
      </c>
      <c r="I3" s="5">
        <v>12.6</v>
      </c>
      <c r="J3" s="5">
        <f t="shared" ref="J3:J9" si="1">I3*9.91^14/C3*D3</f>
        <v>1594135113278847.3</v>
      </c>
      <c r="K3" s="12">
        <f t="shared" ref="K3:K9" si="2">J3/$J$12*100</f>
        <v>10.946047523897915</v>
      </c>
      <c r="N3" s="2"/>
    </row>
    <row r="4" spans="1:14" x14ac:dyDescent="0.25">
      <c r="A4" t="s">
        <v>4</v>
      </c>
      <c r="B4" t="s">
        <v>5</v>
      </c>
      <c r="C4" s="10">
        <v>4.76</v>
      </c>
      <c r="D4" s="5">
        <v>7</v>
      </c>
      <c r="E4" s="13">
        <v>12</v>
      </c>
      <c r="F4" s="5">
        <f>E4*9.91^14/C4*D4</f>
        <v>1554903696925646.5</v>
      </c>
      <c r="G4" s="12">
        <f t="shared" si="0"/>
        <v>10.355235106478041</v>
      </c>
      <c r="H4" s="5">
        <v>10.4</v>
      </c>
      <c r="I4" s="5">
        <v>12.1</v>
      </c>
      <c r="J4" s="5">
        <f t="shared" si="1"/>
        <v>1567861227733360.3</v>
      </c>
      <c r="K4" s="12">
        <f t="shared" si="2"/>
        <v>10.765639227623188</v>
      </c>
      <c r="N4" s="2"/>
    </row>
    <row r="5" spans="1:14" x14ac:dyDescent="0.25">
      <c r="A5" t="s">
        <v>6</v>
      </c>
      <c r="B5" t="s">
        <v>7</v>
      </c>
      <c r="C5" s="5">
        <v>1.905</v>
      </c>
      <c r="D5" s="5">
        <v>5</v>
      </c>
      <c r="E5" s="13">
        <v>12</v>
      </c>
      <c r="F5" s="5">
        <f>E5*9.91^14/C5*D5</f>
        <v>2775156204486718</v>
      </c>
      <c r="G5" s="12">
        <f t="shared" si="0"/>
        <v>18.481784442008049</v>
      </c>
      <c r="H5" s="5">
        <v>18.399999999999999</v>
      </c>
      <c r="I5" s="5">
        <v>9.5</v>
      </c>
      <c r="J5" s="5">
        <f t="shared" si="1"/>
        <v>2196998661885318.5</v>
      </c>
      <c r="K5" s="12">
        <f t="shared" si="2"/>
        <v>15.085579360631179</v>
      </c>
      <c r="N5" s="2"/>
    </row>
    <row r="6" spans="1:14" x14ac:dyDescent="0.25">
      <c r="A6" t="s">
        <v>8</v>
      </c>
      <c r="B6" t="s">
        <v>9</v>
      </c>
      <c r="C6" s="5">
        <v>2.8450000000000002</v>
      </c>
      <c r="D6" s="5">
        <v>4</v>
      </c>
      <c r="E6" s="13">
        <v>12</v>
      </c>
      <c r="F6" s="5">
        <f>E6*9.91^14/C6*D6</f>
        <v>1486586311296224.3</v>
      </c>
      <c r="G6" s="12">
        <f t="shared" si="0"/>
        <v>9.9002599260528186</v>
      </c>
      <c r="H6" s="5">
        <v>9.9</v>
      </c>
      <c r="I6" s="5">
        <v>12.6</v>
      </c>
      <c r="J6" s="5">
        <f t="shared" si="1"/>
        <v>1560915626861035.5</v>
      </c>
      <c r="K6" s="12">
        <f t="shared" si="2"/>
        <v>10.717947613156383</v>
      </c>
      <c r="N6" s="2"/>
    </row>
    <row r="7" spans="1:14" x14ac:dyDescent="0.25">
      <c r="A7" t="s">
        <v>10</v>
      </c>
      <c r="B7" t="s">
        <v>11</v>
      </c>
      <c r="C7" s="10">
        <v>2.73</v>
      </c>
      <c r="D7" s="5">
        <v>6</v>
      </c>
      <c r="E7" s="13">
        <v>12</v>
      </c>
      <c r="F7" s="5">
        <f>E7*9.91^14/C7*D7</f>
        <v>2323812118482284.5</v>
      </c>
      <c r="G7" s="12">
        <f t="shared" si="0"/>
        <v>15.475955763527619</v>
      </c>
      <c r="H7" s="5">
        <v>15.5</v>
      </c>
      <c r="I7" s="5">
        <v>10.199999999999999</v>
      </c>
      <c r="J7" s="5">
        <f t="shared" si="1"/>
        <v>1975240300709942</v>
      </c>
      <c r="K7" s="12">
        <f t="shared" si="2"/>
        <v>13.562886873634444</v>
      </c>
      <c r="N7" s="2"/>
    </row>
    <row r="8" spans="1:14" x14ac:dyDescent="0.25">
      <c r="A8" t="s">
        <v>12</v>
      </c>
      <c r="B8" t="s">
        <v>13</v>
      </c>
      <c r="C8" s="5">
        <v>2.992</v>
      </c>
      <c r="D8" s="5">
        <v>6</v>
      </c>
      <c r="E8" s="13">
        <v>12</v>
      </c>
      <c r="F8" s="5">
        <f>E8*9.91^14/C8*D8</f>
        <v>2120323223080427</v>
      </c>
      <c r="G8" s="12">
        <f t="shared" si="0"/>
        <v>14.120775145197328</v>
      </c>
      <c r="H8" s="5">
        <v>14.1</v>
      </c>
      <c r="I8" s="5">
        <v>12.6</v>
      </c>
      <c r="J8" s="5">
        <f t="shared" si="1"/>
        <v>2226339384234448</v>
      </c>
      <c r="K8" s="12">
        <f t="shared" si="2"/>
        <v>15.287045935543068</v>
      </c>
      <c r="N8" s="2"/>
    </row>
    <row r="9" spans="1:14" x14ac:dyDescent="0.25">
      <c r="A9" t="s">
        <v>14</v>
      </c>
      <c r="B9" t="s">
        <v>15</v>
      </c>
      <c r="C9" s="5">
        <v>4.0449999999999999</v>
      </c>
      <c r="D9" s="5">
        <v>10</v>
      </c>
      <c r="E9" s="13">
        <v>12</v>
      </c>
      <c r="F9" s="5">
        <f>E9*9.91^14/C9*D9</f>
        <v>2613929577031989</v>
      </c>
      <c r="G9" s="12">
        <f t="shared" si="0"/>
        <v>17.408059017070624</v>
      </c>
      <c r="H9" s="5">
        <v>17.399999999999999</v>
      </c>
      <c r="I9" s="5">
        <v>12.3</v>
      </c>
      <c r="J9" s="5">
        <f t="shared" si="1"/>
        <v>2679277816457789</v>
      </c>
      <c r="K9" s="12">
        <f t="shared" si="2"/>
        <v>18.397124600279984</v>
      </c>
      <c r="N9" s="2"/>
    </row>
    <row r="10" spans="1:14" x14ac:dyDescent="0.25">
      <c r="A10" s="1" t="s">
        <v>17</v>
      </c>
      <c r="B10" s="1" t="s">
        <v>18</v>
      </c>
      <c r="C10" s="6" t="s">
        <v>23</v>
      </c>
      <c r="D10" s="6" t="s">
        <v>23</v>
      </c>
      <c r="E10" s="6">
        <v>2</v>
      </c>
      <c r="F10" s="6"/>
      <c r="G10" s="6"/>
      <c r="H10" s="11"/>
      <c r="I10" s="11">
        <v>1.9</v>
      </c>
      <c r="J10" s="6" t="s">
        <v>23</v>
      </c>
      <c r="K10" s="6" t="s">
        <v>23</v>
      </c>
    </row>
    <row r="11" spans="1:14" x14ac:dyDescent="0.25">
      <c r="A11" s="1" t="s">
        <v>19</v>
      </c>
      <c r="B11" s="1" t="s">
        <v>20</v>
      </c>
      <c r="C11" s="6" t="s">
        <v>23</v>
      </c>
      <c r="D11" s="6" t="s">
        <v>23</v>
      </c>
      <c r="E11" s="6">
        <v>2</v>
      </c>
      <c r="F11" s="6"/>
      <c r="G11" s="6"/>
      <c r="H11" s="11"/>
      <c r="I11" s="11">
        <v>1.6</v>
      </c>
      <c r="J11" s="6" t="s">
        <v>23</v>
      </c>
      <c r="K11" s="6" t="s">
        <v>23</v>
      </c>
    </row>
    <row r="12" spans="1:14" x14ac:dyDescent="0.25">
      <c r="E12" s="14" t="s">
        <v>28</v>
      </c>
      <c r="F12" s="15">
        <f>SUM(F2:F9)</f>
        <v>1.5015629108729052E+16</v>
      </c>
      <c r="I12" s="14" t="s">
        <v>28</v>
      </c>
      <c r="J12" s="15">
        <f>SUM(J2:J9)</f>
        <v>1.456356835468198E+16</v>
      </c>
    </row>
    <row r="13" spans="1:14" x14ac:dyDescent="0.25">
      <c r="E13" s="16"/>
      <c r="F13" s="17"/>
      <c r="I13" s="16"/>
      <c r="J13" s="17"/>
    </row>
    <row r="14" spans="1:14" ht="60" x14ac:dyDescent="0.25">
      <c r="C14" s="4"/>
      <c r="D14" s="7"/>
      <c r="F14" s="4" t="s">
        <v>25</v>
      </c>
      <c r="G14" s="4"/>
      <c r="H14" s="4" t="s">
        <v>16</v>
      </c>
      <c r="I14" s="4" t="s">
        <v>21</v>
      </c>
      <c r="K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2018-05-31T17:31:30Z</dcterms:created>
  <dcterms:modified xsi:type="dcterms:W3CDTF">2021-01-15T23:02:02Z</dcterms:modified>
</cp:coreProperties>
</file>