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1405"/>
  <workbookPr autoCompressPictures="0"/>
  <bookViews>
    <workbookView xWindow="0" yWindow="0" windowWidth="25600" windowHeight="14740" activeTab="1"/>
  </bookViews>
  <sheets>
    <sheet name="Hoja1" sheetId="1" r:id="rId1"/>
    <sheet name="112" sheetId="2" r:id="rId2"/>
    <sheet name="441" sheetId="3" r:id="rId3"/>
  </sheets>
  <externalReferences>
    <externalReference r:id="rId4"/>
    <externalReference r:id="rId5"/>
    <externalReference r:id="rId6"/>
  </externalReferenc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2" l="1"/>
  <c r="D12" i="2"/>
  <c r="D34" i="2"/>
  <c r="D27" i="2"/>
  <c r="B38" i="2"/>
  <c r="C38" i="2"/>
  <c r="D38" i="2"/>
  <c r="B37" i="2"/>
  <c r="C37" i="2"/>
  <c r="D37" i="2"/>
  <c r="B36" i="2"/>
  <c r="C36" i="2"/>
  <c r="D36" i="2"/>
  <c r="B33" i="2"/>
  <c r="C33" i="2"/>
  <c r="D33" i="2"/>
  <c r="B32" i="2"/>
  <c r="C32" i="2"/>
  <c r="D32" i="2"/>
  <c r="B31" i="2"/>
  <c r="C31" i="2"/>
  <c r="D31" i="2"/>
  <c r="B30" i="2"/>
  <c r="C30" i="2"/>
  <c r="D30" i="2"/>
  <c r="B29" i="2"/>
  <c r="C29" i="2"/>
  <c r="D29" i="2"/>
  <c r="B26" i="2"/>
  <c r="C26" i="2"/>
  <c r="D26" i="2"/>
  <c r="B23" i="2"/>
  <c r="B25" i="2"/>
  <c r="C23" i="2"/>
  <c r="C25" i="2"/>
  <c r="D25" i="2"/>
  <c r="B22" i="2"/>
  <c r="B24" i="2"/>
  <c r="C22" i="2"/>
  <c r="C24" i="2"/>
  <c r="D24" i="2"/>
  <c r="D23" i="2"/>
  <c r="D22" i="2"/>
  <c r="B21" i="2"/>
  <c r="C21" i="2"/>
  <c r="D21" i="2"/>
  <c r="B20" i="2"/>
  <c r="C20" i="2"/>
  <c r="D20" i="2"/>
  <c r="B17" i="2"/>
  <c r="C17" i="2"/>
  <c r="D17" i="2"/>
  <c r="B16" i="2"/>
  <c r="C16" i="2"/>
  <c r="D16" i="2"/>
  <c r="B15" i="2"/>
  <c r="C15" i="2"/>
  <c r="D15" i="2"/>
  <c r="B14" i="2"/>
  <c r="C14" i="2"/>
  <c r="D14" i="2"/>
  <c r="B11" i="2"/>
  <c r="C11" i="2"/>
  <c r="D11" i="2"/>
  <c r="B10" i="2"/>
  <c r="C10" i="2"/>
  <c r="D10" i="2"/>
  <c r="B9" i="2"/>
  <c r="C9" i="2"/>
  <c r="D9" i="2"/>
  <c r="B8" i="2"/>
  <c r="C8" i="2"/>
  <c r="D8" i="2"/>
  <c r="B7" i="2"/>
  <c r="C7" i="2"/>
  <c r="D7" i="2"/>
  <c r="C12" i="2"/>
  <c r="C6" i="2"/>
  <c r="B6" i="2"/>
  <c r="D6" i="2"/>
  <c r="D7" i="3"/>
  <c r="D8" i="3"/>
  <c r="D9" i="3"/>
  <c r="D10" i="3"/>
  <c r="D11" i="3"/>
  <c r="D13" i="3"/>
  <c r="D14" i="3"/>
  <c r="D15" i="3"/>
  <c r="D16" i="3"/>
  <c r="D17" i="3"/>
  <c r="D19" i="3"/>
  <c r="D20" i="3"/>
  <c r="D21" i="3"/>
  <c r="D22" i="3"/>
  <c r="D23" i="3"/>
  <c r="D24" i="3"/>
  <c r="D25" i="3"/>
  <c r="D26" i="3"/>
  <c r="D28" i="3"/>
  <c r="D29" i="3"/>
  <c r="D30" i="3"/>
  <c r="D31" i="3"/>
  <c r="D32" i="3"/>
  <c r="D33" i="3"/>
  <c r="D35" i="3"/>
  <c r="D36" i="3"/>
  <c r="D37" i="3"/>
  <c r="D6" i="3"/>
  <c r="C33" i="3"/>
  <c r="C32" i="3"/>
  <c r="C31" i="3"/>
  <c r="C30" i="3"/>
  <c r="C29" i="3"/>
  <c r="C28" i="3"/>
  <c r="C34" i="2"/>
  <c r="C27" i="2"/>
  <c r="C37" i="3"/>
  <c r="C36" i="3"/>
  <c r="C35" i="3"/>
  <c r="B36" i="3"/>
  <c r="B37" i="3"/>
  <c r="B35" i="3"/>
  <c r="B34" i="2"/>
  <c r="B29" i="3"/>
  <c r="B30" i="3"/>
  <c r="B33" i="3"/>
  <c r="B32" i="3"/>
  <c r="B31" i="3"/>
  <c r="B28" i="3"/>
  <c r="C6" i="3"/>
  <c r="B6" i="3"/>
  <c r="B21" i="3"/>
  <c r="B23" i="3"/>
  <c r="B22" i="3"/>
  <c r="B24" i="3"/>
  <c r="B26" i="3"/>
  <c r="B25" i="3"/>
  <c r="B27" i="2"/>
  <c r="B13" i="3"/>
  <c r="B11" i="3"/>
  <c r="B10" i="3"/>
  <c r="B9" i="3"/>
  <c r="B8" i="3"/>
  <c r="B7" i="3"/>
  <c r="B14" i="3"/>
  <c r="B18" i="2"/>
  <c r="B19" i="3"/>
  <c r="B20" i="3"/>
  <c r="B15" i="3"/>
  <c r="B16" i="3"/>
  <c r="B17" i="3"/>
  <c r="B3" i="3"/>
  <c r="B3" i="2"/>
  <c r="C26" i="3"/>
  <c r="C25" i="3"/>
  <c r="C13" i="3"/>
  <c r="C14" i="3"/>
  <c r="C18" i="2"/>
  <c r="C10" i="3"/>
  <c r="C8" i="3"/>
  <c r="C11" i="3"/>
  <c r="C9" i="3"/>
  <c r="C7" i="3"/>
  <c r="C21" i="3"/>
  <c r="C23" i="3"/>
  <c r="C22" i="3"/>
  <c r="C24" i="3"/>
  <c r="C16" i="3"/>
  <c r="C17" i="3"/>
  <c r="C19" i="3"/>
  <c r="C20" i="3"/>
  <c r="C15" i="3"/>
</calcChain>
</file>

<file path=xl/sharedStrings.xml><?xml version="1.0" encoding="utf-8"?>
<sst xmlns="http://schemas.openxmlformats.org/spreadsheetml/2006/main" count="92" uniqueCount="52">
  <si>
    <t>Favorita</t>
  </si>
  <si>
    <t>Max peso</t>
  </si>
  <si>
    <t>Max volumen</t>
  </si>
  <si>
    <t>Subnave</t>
  </si>
  <si>
    <t>SmartBP 1</t>
  </si>
  <si>
    <t>Sin límite</t>
  </si>
  <si>
    <t>Limite distancia (dentro de la nave)</t>
  </si>
  <si>
    <t>Términos generales</t>
  </si>
  <si>
    <t>Número total de tareas</t>
  </si>
  <si>
    <t>Número tareas Nave 1</t>
  </si>
  <si>
    <t>Número tareas Nave 2</t>
  </si>
  <si>
    <t>Número tareas Nave 3</t>
  </si>
  <si>
    <t>Número tareas Nave 4</t>
  </si>
  <si>
    <t>Número tareas Nave 5</t>
  </si>
  <si>
    <t>Promedio códgio de barras por tarea</t>
  </si>
  <si>
    <t>Promedio bultos por tarea</t>
  </si>
  <si>
    <t>Promedio peso por tarea</t>
  </si>
  <si>
    <t>Promedio volumen por tarea</t>
  </si>
  <si>
    <t>Mínimo peso por tarea</t>
  </si>
  <si>
    <t>Máximo peso por tarea</t>
  </si>
  <si>
    <t>Mínimo volumen por tarea</t>
  </si>
  <si>
    <t>Máximo volumen por tarea</t>
  </si>
  <si>
    <t>Mínimo altura esperada por tarea</t>
  </si>
  <si>
    <t>Máximo altura esperada por tarea</t>
  </si>
  <si>
    <t>Mínimo número de bultos por tarea</t>
  </si>
  <si>
    <t>Máximo número de bultos por tarea</t>
  </si>
  <si>
    <t>Promedio altura esperada por tarea</t>
  </si>
  <si>
    <t>Local</t>
  </si>
  <si>
    <t>Fecha despacho</t>
  </si>
  <si>
    <t xml:space="preserve">Peso </t>
  </si>
  <si>
    <t>Distancia total recorrida</t>
  </si>
  <si>
    <t>Distacancia promedio en Nave 1</t>
  </si>
  <si>
    <t>Distacancia promedio en Nave 2</t>
  </si>
  <si>
    <t>Distacancia promedio en Nave 3</t>
  </si>
  <si>
    <t>Distacancia promedio en Nave 4</t>
  </si>
  <si>
    <t>Distacancia promedio en Nave 5</t>
  </si>
  <si>
    <t>Promedio pasillos recorridos por tarea</t>
  </si>
  <si>
    <t>Mínimo num pasillos</t>
  </si>
  <si>
    <t>Máximo num pasillos</t>
  </si>
  <si>
    <t>Tiempo total estimado de recorrido</t>
  </si>
  <si>
    <t>Promedio bultos cargados por hora</t>
  </si>
  <si>
    <t>Tiempo recorrido en Nave 1</t>
  </si>
  <si>
    <t>Tiempo recorrido en Nave 2</t>
  </si>
  <si>
    <t>Tiempo recorrido en Nave 3</t>
  </si>
  <si>
    <t>Tiempo recorrido en Nave 4</t>
  </si>
  <si>
    <t>Tiempo recorrido en Nave 5</t>
  </si>
  <si>
    <t>Pallets combinados (contaminable y contaminante)</t>
  </si>
  <si>
    <t>Distancia promedio en Nave 1</t>
  </si>
  <si>
    <t>Distancia promedio en Nave 2</t>
  </si>
  <si>
    <t>Distancia promedio en Nave 3</t>
  </si>
  <si>
    <t>Distancia promedio en Nave 4</t>
  </si>
  <si>
    <t>Distancia promedio en Nave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</si>
</sst>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5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1" xfId="0" applyBorder="1" applyAlignment="1">
      <alignment horizontal="center"/>
    </xf>
    <xf numFmtId="0" fontId="0" fillId="3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LUCION%20oct%2026%20112%20Y%20441%20100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areas26-Oct-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lilia/OneDrive/Escritorio/SOLUCION%20oct%2026%20112%20Y%20441%20PASIL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LUCION112"/>
      <sheetName val="Resumen 112"/>
      <sheetName val="SOLUCION441"/>
      <sheetName val="Resumen 441"/>
    </sheetNames>
    <sheetDataSet>
      <sheetData sheetId="0"/>
      <sheetData sheetId="1">
        <row r="1">
          <cell r="B1">
            <v>16</v>
          </cell>
        </row>
        <row r="28">
          <cell r="D28">
            <v>9577.65</v>
          </cell>
        </row>
      </sheetData>
      <sheetData sheetId="2"/>
      <sheetData sheetId="3">
        <row r="1">
          <cell r="B1">
            <v>14</v>
          </cell>
        </row>
        <row r="3">
          <cell r="I3">
            <v>20</v>
          </cell>
        </row>
        <row r="4">
          <cell r="I4">
            <v>12</v>
          </cell>
        </row>
        <row r="5">
          <cell r="I5">
            <v>24</v>
          </cell>
        </row>
        <row r="6">
          <cell r="I6">
            <v>19</v>
          </cell>
        </row>
        <row r="7">
          <cell r="I7">
            <v>9</v>
          </cell>
        </row>
        <row r="8">
          <cell r="I8">
            <v>9</v>
          </cell>
        </row>
        <row r="9">
          <cell r="I9">
            <v>20</v>
          </cell>
        </row>
        <row r="10">
          <cell r="I10">
            <v>11</v>
          </cell>
        </row>
        <row r="11">
          <cell r="I11">
            <v>7</v>
          </cell>
        </row>
        <row r="12">
          <cell r="I12">
            <v>17</v>
          </cell>
        </row>
        <row r="13">
          <cell r="I13">
            <v>8</v>
          </cell>
        </row>
        <row r="14">
          <cell r="I14">
            <v>1</v>
          </cell>
        </row>
        <row r="15">
          <cell r="I15">
            <v>3</v>
          </cell>
        </row>
        <row r="16">
          <cell r="I16">
            <v>10</v>
          </cell>
        </row>
        <row r="26">
          <cell r="D26">
            <v>7435.7000000000007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12"/>
      <sheetName val="Resumen 112"/>
      <sheetName val="441"/>
      <sheetName val="Resumen 441"/>
      <sheetName val="Hoja4"/>
    </sheetNames>
    <sheetDataSet>
      <sheetData sheetId="0" refreshError="1"/>
      <sheetData sheetId="1" refreshError="1">
        <row r="1">
          <cell r="B1">
            <v>26</v>
          </cell>
        </row>
        <row r="3">
          <cell r="C3">
            <v>21</v>
          </cell>
          <cell r="E3">
            <v>0.61350712000000007</v>
          </cell>
          <cell r="I3">
            <v>4</v>
          </cell>
          <cell r="J3">
            <v>259.55</v>
          </cell>
          <cell r="M3">
            <v>4</v>
          </cell>
          <cell r="N3">
            <v>122.64</v>
          </cell>
          <cell r="O3">
            <v>663.82</v>
          </cell>
        </row>
        <row r="4">
          <cell r="C4">
            <v>17</v>
          </cell>
          <cell r="E4">
            <v>0.28747882000000002</v>
          </cell>
          <cell r="I4">
            <v>4</v>
          </cell>
          <cell r="J4">
            <v>259.55</v>
          </cell>
          <cell r="M4">
            <v>9</v>
          </cell>
          <cell r="N4">
            <v>368.09999999999997</v>
          </cell>
          <cell r="O4">
            <v>1063.6400000000001</v>
          </cell>
        </row>
        <row r="5">
          <cell r="C5">
            <v>19</v>
          </cell>
          <cell r="E5">
            <v>0.42849050999999999</v>
          </cell>
          <cell r="I5">
            <v>3</v>
          </cell>
          <cell r="J5">
            <v>193.2</v>
          </cell>
          <cell r="M5">
            <v>7</v>
          </cell>
          <cell r="N5">
            <v>0.96</v>
          </cell>
          <cell r="O5">
            <v>165.24</v>
          </cell>
        </row>
        <row r="6">
          <cell r="C6">
            <v>96</v>
          </cell>
          <cell r="E6">
            <v>1.2125630399999996</v>
          </cell>
          <cell r="I6">
            <v>12</v>
          </cell>
          <cell r="J6">
            <v>790.35</v>
          </cell>
          <cell r="M6">
            <v>4</v>
          </cell>
          <cell r="N6">
            <v>80</v>
          </cell>
          <cell r="O6">
            <v>728.0400000000003</v>
          </cell>
        </row>
        <row r="7">
          <cell r="C7">
            <v>55</v>
          </cell>
          <cell r="E7">
            <v>0.62240346000000002</v>
          </cell>
          <cell r="I7">
            <v>4</v>
          </cell>
          <cell r="J7">
            <v>259.55</v>
          </cell>
          <cell r="M7">
            <v>2</v>
          </cell>
          <cell r="N7">
            <v>199</v>
          </cell>
          <cell r="O7">
            <v>227.23999999999998</v>
          </cell>
        </row>
        <row r="8">
          <cell r="C8">
            <v>39</v>
          </cell>
          <cell r="E8">
            <v>0.52891603999999992</v>
          </cell>
          <cell r="I8">
            <v>4</v>
          </cell>
          <cell r="J8">
            <v>259.55</v>
          </cell>
        </row>
        <row r="9">
          <cell r="C9">
            <v>140</v>
          </cell>
          <cell r="E9">
            <v>1.2805815</v>
          </cell>
          <cell r="I9">
            <v>1</v>
          </cell>
          <cell r="J9">
            <v>60.5</v>
          </cell>
        </row>
        <row r="10">
          <cell r="C10">
            <v>15</v>
          </cell>
          <cell r="E10">
            <v>0.56135040000000003</v>
          </cell>
          <cell r="I10">
            <v>1</v>
          </cell>
          <cell r="J10">
            <v>60.5</v>
          </cell>
        </row>
        <row r="11">
          <cell r="C11">
            <v>124</v>
          </cell>
          <cell r="E11">
            <v>1.2881233899999993</v>
          </cell>
          <cell r="I11">
            <v>3</v>
          </cell>
          <cell r="J11">
            <v>193.2</v>
          </cell>
        </row>
        <row r="12">
          <cell r="C12">
            <v>154</v>
          </cell>
          <cell r="E12">
            <v>1.1069592100000003</v>
          </cell>
          <cell r="I12">
            <v>1</v>
          </cell>
          <cell r="J12">
            <v>60.5</v>
          </cell>
        </row>
        <row r="13">
          <cell r="C13">
            <v>32</v>
          </cell>
          <cell r="E13">
            <v>0.96771651000000014</v>
          </cell>
          <cell r="I13">
            <v>1</v>
          </cell>
          <cell r="J13">
            <v>60.5</v>
          </cell>
        </row>
        <row r="14">
          <cell r="C14">
            <v>49</v>
          </cell>
          <cell r="E14">
            <v>1.29113794</v>
          </cell>
          <cell r="I14">
            <v>11</v>
          </cell>
          <cell r="J14">
            <v>724</v>
          </cell>
        </row>
        <row r="15">
          <cell r="C15">
            <v>108</v>
          </cell>
          <cell r="E15">
            <v>1.7597431899999996</v>
          </cell>
          <cell r="I15">
            <v>2</v>
          </cell>
          <cell r="J15">
            <v>126.85</v>
          </cell>
        </row>
        <row r="16">
          <cell r="C16">
            <v>26</v>
          </cell>
          <cell r="E16">
            <v>1.24680094</v>
          </cell>
          <cell r="I16">
            <v>5</v>
          </cell>
        </row>
        <row r="17">
          <cell r="C17">
            <v>14</v>
          </cell>
          <cell r="E17">
            <v>0.19881079000000001</v>
          </cell>
          <cell r="I17">
            <v>4</v>
          </cell>
        </row>
        <row r="18">
          <cell r="C18">
            <v>1</v>
          </cell>
          <cell r="E18">
            <v>5.5249899999999996E-3</v>
          </cell>
          <cell r="I18">
            <v>1</v>
          </cell>
        </row>
        <row r="19">
          <cell r="C19">
            <v>9</v>
          </cell>
          <cell r="E19">
            <v>0.12474285</v>
          </cell>
          <cell r="I19">
            <v>4</v>
          </cell>
        </row>
        <row r="20">
          <cell r="C20">
            <v>3</v>
          </cell>
          <cell r="E20">
            <v>0.14071355999999999</v>
          </cell>
          <cell r="I20">
            <v>1</v>
          </cell>
        </row>
        <row r="21">
          <cell r="C21">
            <v>2</v>
          </cell>
          <cell r="E21">
            <v>3.6410900000000003E-2</v>
          </cell>
          <cell r="I21">
            <v>2</v>
          </cell>
        </row>
        <row r="22">
          <cell r="C22">
            <v>28</v>
          </cell>
          <cell r="E22">
            <v>2.0887233700000003</v>
          </cell>
          <cell r="I22">
            <v>4</v>
          </cell>
        </row>
        <row r="23">
          <cell r="C23">
            <v>61</v>
          </cell>
          <cell r="E23">
            <v>1.9494168000000001</v>
          </cell>
          <cell r="I23">
            <v>8</v>
          </cell>
        </row>
        <row r="24">
          <cell r="C24">
            <v>47</v>
          </cell>
          <cell r="E24">
            <v>2.0938837799999996</v>
          </cell>
          <cell r="I24">
            <v>4</v>
          </cell>
        </row>
        <row r="25">
          <cell r="C25">
            <v>1</v>
          </cell>
          <cell r="E25">
            <v>8.0000000000000002E-3</v>
          </cell>
          <cell r="I25">
            <v>1</v>
          </cell>
        </row>
        <row r="26">
          <cell r="C26">
            <v>70</v>
          </cell>
          <cell r="E26">
            <v>2.0901495099999998</v>
          </cell>
          <cell r="I26">
            <v>9</v>
          </cell>
        </row>
        <row r="27">
          <cell r="C27">
            <v>17</v>
          </cell>
          <cell r="E27">
            <v>0.46668452999999993</v>
          </cell>
          <cell r="I27">
            <v>5</v>
          </cell>
        </row>
        <row r="28">
          <cell r="C28">
            <v>22</v>
          </cell>
          <cell r="E28">
            <v>0.46388718000000001</v>
          </cell>
          <cell r="I28">
            <v>5</v>
          </cell>
        </row>
        <row r="29">
          <cell r="B29">
            <v>23.38</v>
          </cell>
          <cell r="C29">
            <v>45</v>
          </cell>
          <cell r="D29">
            <v>352.02</v>
          </cell>
          <cell r="E29">
            <v>0.88</v>
          </cell>
        </row>
        <row r="30">
          <cell r="J30">
            <v>6748.3</v>
          </cell>
        </row>
      </sheetData>
      <sheetData sheetId="2" refreshError="1"/>
      <sheetData sheetId="3" refreshError="1">
        <row r="1">
          <cell r="B1">
            <v>23</v>
          </cell>
        </row>
        <row r="3">
          <cell r="C3">
            <v>10</v>
          </cell>
          <cell r="E3">
            <v>0.43066460000000006</v>
          </cell>
          <cell r="I3">
            <v>3</v>
          </cell>
          <cell r="J3">
            <v>193.2</v>
          </cell>
          <cell r="M3">
            <v>4</v>
          </cell>
          <cell r="N3">
            <v>283.10000000000002</v>
          </cell>
          <cell r="O3">
            <v>763.56000000000006</v>
          </cell>
        </row>
        <row r="4">
          <cell r="C4">
            <v>110</v>
          </cell>
          <cell r="E4">
            <v>1.3586670600000001</v>
          </cell>
          <cell r="I4">
            <v>13</v>
          </cell>
          <cell r="J4">
            <v>856.7</v>
          </cell>
          <cell r="M4">
            <v>7</v>
          </cell>
          <cell r="N4">
            <v>157.73999999999998</v>
          </cell>
          <cell r="O4">
            <v>1040.6599999999999</v>
          </cell>
        </row>
        <row r="5">
          <cell r="C5">
            <v>29</v>
          </cell>
          <cell r="E5">
            <v>0.61347905000000025</v>
          </cell>
          <cell r="I5">
            <v>5</v>
          </cell>
          <cell r="J5">
            <v>325.89999999999998</v>
          </cell>
          <cell r="M5">
            <v>7</v>
          </cell>
          <cell r="N5">
            <v>7.8400000000000007</v>
          </cell>
          <cell r="O5">
            <v>250.66</v>
          </cell>
        </row>
        <row r="6">
          <cell r="C6">
            <v>19</v>
          </cell>
          <cell r="E6">
            <v>0.65821849999999993</v>
          </cell>
          <cell r="I6">
            <v>3</v>
          </cell>
          <cell r="J6">
            <v>193.2</v>
          </cell>
          <cell r="M6">
            <v>3</v>
          </cell>
          <cell r="N6">
            <v>181.33999999999995</v>
          </cell>
          <cell r="O6">
            <v>328.03999999999996</v>
          </cell>
        </row>
        <row r="7">
          <cell r="C7">
            <v>34</v>
          </cell>
          <cell r="E7">
            <v>0.63581942000000002</v>
          </cell>
          <cell r="I7">
            <v>11</v>
          </cell>
          <cell r="J7">
            <v>724</v>
          </cell>
          <cell r="M7">
            <v>2</v>
          </cell>
          <cell r="N7">
            <v>307.16000000000003</v>
          </cell>
          <cell r="O7">
            <v>484.72</v>
          </cell>
        </row>
        <row r="8">
          <cell r="C8">
            <v>37</v>
          </cell>
          <cell r="E8">
            <v>0.24737923000000001</v>
          </cell>
          <cell r="I8">
            <v>1</v>
          </cell>
          <cell r="J8">
            <v>60.5</v>
          </cell>
        </row>
        <row r="9">
          <cell r="C9">
            <v>43</v>
          </cell>
          <cell r="E9">
            <v>0.44392651999999999</v>
          </cell>
          <cell r="I9">
            <v>4</v>
          </cell>
          <cell r="J9">
            <v>259.55</v>
          </cell>
        </row>
        <row r="10">
          <cell r="C10">
            <v>47</v>
          </cell>
          <cell r="E10">
            <v>0.35979275999999993</v>
          </cell>
          <cell r="I10">
            <v>1</v>
          </cell>
          <cell r="J10">
            <v>60.5</v>
          </cell>
        </row>
        <row r="11">
          <cell r="C11">
            <v>102</v>
          </cell>
          <cell r="E11">
            <v>1.35842408</v>
          </cell>
          <cell r="I11">
            <v>4</v>
          </cell>
          <cell r="J11">
            <v>259.55</v>
          </cell>
        </row>
        <row r="12">
          <cell r="C12">
            <v>89</v>
          </cell>
          <cell r="E12">
            <v>1.3839801199999999</v>
          </cell>
          <cell r="I12">
            <v>4</v>
          </cell>
          <cell r="J12">
            <v>259.55</v>
          </cell>
        </row>
        <row r="13">
          <cell r="C13">
            <v>15</v>
          </cell>
          <cell r="E13">
            <v>0.29420364999999998</v>
          </cell>
          <cell r="I13">
            <v>1</v>
          </cell>
          <cell r="J13">
            <v>60.5</v>
          </cell>
        </row>
        <row r="14">
          <cell r="C14">
            <v>6</v>
          </cell>
          <cell r="E14">
            <v>4.21594E-2</v>
          </cell>
          <cell r="I14">
            <v>2</v>
          </cell>
          <cell r="J14">
            <v>126.85</v>
          </cell>
        </row>
        <row r="15">
          <cell r="C15">
            <v>21</v>
          </cell>
          <cell r="E15">
            <v>1.4199845900000001</v>
          </cell>
          <cell r="I15">
            <v>4</v>
          </cell>
          <cell r="J15">
            <v>259.55</v>
          </cell>
        </row>
        <row r="16">
          <cell r="C16">
            <v>46</v>
          </cell>
          <cell r="E16">
            <v>1.2583883300000001</v>
          </cell>
          <cell r="I16">
            <v>4</v>
          </cell>
          <cell r="J16">
            <v>259.55</v>
          </cell>
        </row>
        <row r="17">
          <cell r="C17">
            <v>11</v>
          </cell>
          <cell r="E17">
            <v>0.13298342999999999</v>
          </cell>
          <cell r="I17">
            <v>4</v>
          </cell>
          <cell r="J17">
            <v>259.55</v>
          </cell>
        </row>
        <row r="18">
          <cell r="C18">
            <v>8</v>
          </cell>
          <cell r="E18">
            <v>4.0526759999999995E-2</v>
          </cell>
          <cell r="I18">
            <v>1</v>
          </cell>
          <cell r="J18">
            <v>60.5</v>
          </cell>
        </row>
        <row r="19">
          <cell r="C19">
            <v>37</v>
          </cell>
          <cell r="E19">
            <v>0.59328623000000014</v>
          </cell>
          <cell r="I19">
            <v>9</v>
          </cell>
          <cell r="J19">
            <v>591.29999999999995</v>
          </cell>
        </row>
        <row r="20">
          <cell r="C20">
            <v>14</v>
          </cell>
          <cell r="E20">
            <v>1.1730981500000002</v>
          </cell>
          <cell r="I20">
            <v>1</v>
          </cell>
          <cell r="J20">
            <v>60.5</v>
          </cell>
        </row>
        <row r="21">
          <cell r="C21">
            <v>58</v>
          </cell>
          <cell r="E21">
            <v>1.5654431900000001</v>
          </cell>
          <cell r="I21">
            <v>7</v>
          </cell>
          <cell r="J21">
            <v>458.6</v>
          </cell>
        </row>
        <row r="22">
          <cell r="C22">
            <v>60</v>
          </cell>
          <cell r="E22">
            <v>2.6908938299999994</v>
          </cell>
          <cell r="I22">
            <v>5</v>
          </cell>
          <cell r="J22">
            <v>325.89999999999998</v>
          </cell>
        </row>
        <row r="23">
          <cell r="C23">
            <v>53</v>
          </cell>
          <cell r="E23">
            <v>1.0578851500000002</v>
          </cell>
          <cell r="I23">
            <v>9</v>
          </cell>
          <cell r="J23">
            <v>591.29999999999995</v>
          </cell>
        </row>
        <row r="24">
          <cell r="C24">
            <v>25</v>
          </cell>
          <cell r="E24">
            <v>0.63664557999999993</v>
          </cell>
          <cell r="I24">
            <v>5</v>
          </cell>
          <cell r="J24">
            <v>325.89999999999998</v>
          </cell>
        </row>
        <row r="25">
          <cell r="C25">
            <v>35</v>
          </cell>
          <cell r="E25">
            <v>0.94663370000000013</v>
          </cell>
          <cell r="I25">
            <v>5</v>
          </cell>
          <cell r="J25">
            <v>325.89999999999998</v>
          </cell>
        </row>
        <row r="26">
          <cell r="B26">
            <v>26.43</v>
          </cell>
          <cell r="C26">
            <v>39.520000000000003</v>
          </cell>
          <cell r="D26">
            <v>306.17</v>
          </cell>
          <cell r="E26">
            <v>0.84</v>
          </cell>
        </row>
        <row r="27">
          <cell r="J27">
            <v>6898.55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OLUCION112"/>
      <sheetName val="Resumen 112"/>
      <sheetName val="SOLUCION441"/>
      <sheetName val="Resumen 441"/>
    </sheetNames>
    <sheetDataSet>
      <sheetData sheetId="0"/>
      <sheetData sheetId="1">
        <row r="3">
          <cell r="D3">
            <v>651.78000000000009</v>
          </cell>
          <cell r="E3">
            <v>1.4736003099999999</v>
          </cell>
          <cell r="I3">
            <v>14</v>
          </cell>
          <cell r="M3">
            <v>2</v>
          </cell>
          <cell r="P3">
            <v>691</v>
          </cell>
        </row>
        <row r="4">
          <cell r="D4">
            <v>733.31999999999994</v>
          </cell>
          <cell r="E4">
            <v>0.96052683000000005</v>
          </cell>
          <cell r="I4">
            <v>7</v>
          </cell>
          <cell r="M4">
            <v>9</v>
          </cell>
          <cell r="P4">
            <v>211.11111111111111</v>
          </cell>
        </row>
        <row r="5">
          <cell r="D5">
            <v>643.84</v>
          </cell>
          <cell r="E5">
            <v>1.1310884700000001</v>
          </cell>
          <cell r="I5">
            <v>6</v>
          </cell>
          <cell r="M5">
            <v>6</v>
          </cell>
          <cell r="P5">
            <v>275.5</v>
          </cell>
        </row>
        <row r="6">
          <cell r="D6">
            <v>238.68</v>
          </cell>
          <cell r="E6">
            <v>0.44352360000000002</v>
          </cell>
          <cell r="I6">
            <v>1</v>
          </cell>
          <cell r="M6">
            <v>0</v>
          </cell>
          <cell r="P6" t="e">
            <v>#DIV/0!</v>
          </cell>
        </row>
        <row r="7">
          <cell r="D7">
            <v>198.6</v>
          </cell>
          <cell r="E7">
            <v>0.34172161000000001</v>
          </cell>
          <cell r="I7">
            <v>2</v>
          </cell>
          <cell r="M7">
            <v>1</v>
          </cell>
          <cell r="P7">
            <v>734</v>
          </cell>
        </row>
        <row r="8">
          <cell r="D8">
            <v>316.42</v>
          </cell>
          <cell r="E8">
            <v>0.44649788000000007</v>
          </cell>
          <cell r="I8">
            <v>2</v>
          </cell>
        </row>
        <row r="9">
          <cell r="D9">
            <v>996.42000000000019</v>
          </cell>
          <cell r="E9">
            <v>1.6515615400000001</v>
          </cell>
          <cell r="I9">
            <v>2</v>
          </cell>
        </row>
        <row r="10">
          <cell r="D10">
            <v>509.99999999999994</v>
          </cell>
          <cell r="E10">
            <v>0.8857749800000001</v>
          </cell>
          <cell r="I10">
            <v>3</v>
          </cell>
        </row>
        <row r="11">
          <cell r="D11">
            <v>917.12000000000023</v>
          </cell>
          <cell r="E11">
            <v>1.58110058</v>
          </cell>
          <cell r="I11">
            <v>4</v>
          </cell>
        </row>
        <row r="12">
          <cell r="D12">
            <v>889.04000000000008</v>
          </cell>
          <cell r="E12">
            <v>1.4492530500000003</v>
          </cell>
          <cell r="I12">
            <v>3</v>
          </cell>
        </row>
        <row r="13">
          <cell r="D13">
            <v>929.72</v>
          </cell>
          <cell r="E13">
            <v>1.5724521299999996</v>
          </cell>
          <cell r="I13">
            <v>6</v>
          </cell>
        </row>
        <row r="14">
          <cell r="D14">
            <v>513.81999999999994</v>
          </cell>
          <cell r="E14">
            <v>1.06410739</v>
          </cell>
          <cell r="I14">
            <v>8</v>
          </cell>
        </row>
        <row r="15">
          <cell r="D15">
            <v>99.66</v>
          </cell>
          <cell r="E15">
            <v>0.87568071000000025</v>
          </cell>
          <cell r="I15">
            <v>7</v>
          </cell>
        </row>
        <row r="16">
          <cell r="D16">
            <v>98.740000000000009</v>
          </cell>
          <cell r="E16">
            <v>1.1476512999999999</v>
          </cell>
          <cell r="I16">
            <v>4</v>
          </cell>
        </row>
        <row r="17">
          <cell r="D17">
            <v>99.859999999999985</v>
          </cell>
          <cell r="E17">
            <v>1.2641045899999999</v>
          </cell>
          <cell r="I17">
            <v>2</v>
          </cell>
        </row>
        <row r="18">
          <cell r="D18">
            <v>39.36</v>
          </cell>
          <cell r="E18">
            <v>0.42960346999999999</v>
          </cell>
          <cell r="I18">
            <v>4</v>
          </cell>
        </row>
        <row r="19">
          <cell r="D19">
            <v>29.7</v>
          </cell>
          <cell r="E19">
            <v>0.14741712000000001</v>
          </cell>
          <cell r="I19">
            <v>7</v>
          </cell>
        </row>
        <row r="20">
          <cell r="D20">
            <v>15.899999999999999</v>
          </cell>
          <cell r="E20">
            <v>0.15705781000000002</v>
          </cell>
          <cell r="I20">
            <v>1</v>
          </cell>
        </row>
        <row r="21">
          <cell r="D21">
            <v>426.24</v>
          </cell>
          <cell r="E21">
            <v>0.93057171000000016</v>
          </cell>
          <cell r="I21">
            <v>10</v>
          </cell>
        </row>
        <row r="27">
          <cell r="B27">
            <v>23.388888888888889</v>
          </cell>
          <cell r="C27">
            <v>51.833333333333336</v>
          </cell>
          <cell r="D27">
            <v>427.57999999999987</v>
          </cell>
          <cell r="E27">
            <v>0.9155385983333334</v>
          </cell>
          <cell r="I27">
            <v>4.3888888888888893</v>
          </cell>
        </row>
        <row r="28">
          <cell r="J28">
            <v>3781</v>
          </cell>
        </row>
      </sheetData>
      <sheetData sheetId="2"/>
      <sheetData sheetId="3">
        <row r="3">
          <cell r="C3">
            <v>92</v>
          </cell>
          <cell r="D3">
            <v>665.7800000000002</v>
          </cell>
          <cell r="E3">
            <v>1.3244914199999998</v>
          </cell>
          <cell r="M3">
            <v>3</v>
          </cell>
          <cell r="P3">
            <v>582.33333333333337</v>
          </cell>
        </row>
        <row r="4">
          <cell r="C4">
            <v>39</v>
          </cell>
          <cell r="D4">
            <v>769.32</v>
          </cell>
          <cell r="E4">
            <v>1.1936609199999999</v>
          </cell>
          <cell r="M4">
            <v>6</v>
          </cell>
          <cell r="P4">
            <v>356.16666666666669</v>
          </cell>
        </row>
        <row r="5">
          <cell r="C5">
            <v>23</v>
          </cell>
          <cell r="D5">
            <v>278.71999999999997</v>
          </cell>
          <cell r="E5">
            <v>0.46088563999999999</v>
          </cell>
          <cell r="M5">
            <v>0</v>
          </cell>
          <cell r="P5" t="e">
            <v>#DIV/0!</v>
          </cell>
        </row>
        <row r="6">
          <cell r="C6">
            <v>54</v>
          </cell>
          <cell r="D6">
            <v>467.7600000000001</v>
          </cell>
          <cell r="E6">
            <v>0.73319883000000019</v>
          </cell>
          <cell r="M6">
            <v>5</v>
          </cell>
          <cell r="P6">
            <v>201.2</v>
          </cell>
        </row>
        <row r="7">
          <cell r="C7">
            <v>81</v>
          </cell>
          <cell r="D7">
            <v>638.83999999999992</v>
          </cell>
          <cell r="E7">
            <v>1.23684043</v>
          </cell>
          <cell r="M7">
            <v>1</v>
          </cell>
          <cell r="P7">
            <v>688</v>
          </cell>
        </row>
        <row r="8">
          <cell r="C8">
            <v>38</v>
          </cell>
          <cell r="D8">
            <v>484.71999999999997</v>
          </cell>
          <cell r="E8">
            <v>0.61739371999999992</v>
          </cell>
        </row>
        <row r="9">
          <cell r="C9">
            <v>95</v>
          </cell>
          <cell r="D9">
            <v>703.04</v>
          </cell>
          <cell r="E9">
            <v>1.1553822799999998</v>
          </cell>
        </row>
        <row r="10">
          <cell r="C10">
            <v>57</v>
          </cell>
          <cell r="D10">
            <v>499.9</v>
          </cell>
          <cell r="E10">
            <v>0.75270064000000003</v>
          </cell>
        </row>
        <row r="11">
          <cell r="C11">
            <v>75</v>
          </cell>
          <cell r="D11">
            <v>455.84000000000003</v>
          </cell>
          <cell r="E11">
            <v>0.96011871999999976</v>
          </cell>
        </row>
        <row r="12">
          <cell r="C12">
            <v>3</v>
          </cell>
          <cell r="D12">
            <v>7.26</v>
          </cell>
          <cell r="E12">
            <v>0.1149876</v>
          </cell>
        </row>
        <row r="13">
          <cell r="C13">
            <v>62</v>
          </cell>
          <cell r="D13">
            <v>204.94</v>
          </cell>
          <cell r="E13">
            <v>1.3860721499999997</v>
          </cell>
        </row>
        <row r="14">
          <cell r="C14">
            <v>27</v>
          </cell>
          <cell r="D14">
            <v>136.5</v>
          </cell>
          <cell r="E14">
            <v>1.0171508799999998</v>
          </cell>
        </row>
        <row r="15">
          <cell r="C15">
            <v>21</v>
          </cell>
          <cell r="D15">
            <v>211.79999999999998</v>
          </cell>
          <cell r="E15">
            <v>0.47523515000000005</v>
          </cell>
        </row>
        <row r="16">
          <cell r="C16">
            <v>55</v>
          </cell>
          <cell r="D16">
            <v>215.85999999999999</v>
          </cell>
          <cell r="E16">
            <v>2.3772028799999996</v>
          </cell>
        </row>
        <row r="17">
          <cell r="C17">
            <v>63</v>
          </cell>
          <cell r="D17">
            <v>858.21999999999991</v>
          </cell>
          <cell r="E17">
            <v>1.7177537900000002</v>
          </cell>
        </row>
        <row r="25">
          <cell r="B25">
            <v>33</v>
          </cell>
          <cell r="C25">
            <v>52.333333333333336</v>
          </cell>
          <cell r="D25">
            <v>439.9</v>
          </cell>
          <cell r="E25">
            <v>1.0348716699999998</v>
          </cell>
        </row>
        <row r="26">
          <cell r="J26">
            <v>5578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3" sqref="E13"/>
    </sheetView>
  </sheetViews>
  <sheetFormatPr baseColWidth="10" defaultRowHeight="14" x14ac:dyDescent="0"/>
  <cols>
    <col min="1" max="1" width="29.6640625" bestFit="1" customWidth="1"/>
  </cols>
  <sheetData>
    <row r="1" spans="1:2">
      <c r="A1" t="s">
        <v>7</v>
      </c>
    </row>
    <row r="3" spans="1:2">
      <c r="A3" s="11" t="s">
        <v>0</v>
      </c>
      <c r="B3" s="11"/>
    </row>
    <row r="4" spans="1:2">
      <c r="A4" s="2" t="s">
        <v>1</v>
      </c>
      <c r="B4" s="3">
        <v>1000</v>
      </c>
    </row>
    <row r="5" spans="1:2">
      <c r="A5" s="2" t="s">
        <v>2</v>
      </c>
      <c r="B5" s="3">
        <v>2.4</v>
      </c>
    </row>
    <row r="6" spans="1:2">
      <c r="A6" s="2" t="s">
        <v>6</v>
      </c>
      <c r="B6" s="3" t="s">
        <v>3</v>
      </c>
    </row>
    <row r="7" spans="1:2">
      <c r="B7" s="1"/>
    </row>
    <row r="8" spans="1:2">
      <c r="A8" s="11" t="s">
        <v>4</v>
      </c>
      <c r="B8" s="11"/>
    </row>
    <row r="9" spans="1:2">
      <c r="A9" s="2" t="s">
        <v>1</v>
      </c>
      <c r="B9" s="3">
        <v>1000</v>
      </c>
    </row>
    <row r="10" spans="1:2">
      <c r="A10" s="2" t="s">
        <v>2</v>
      </c>
      <c r="B10" s="3">
        <v>2.4</v>
      </c>
    </row>
    <row r="11" spans="1:2">
      <c r="A11" s="2" t="s">
        <v>6</v>
      </c>
      <c r="B11" s="3" t="s">
        <v>5</v>
      </c>
    </row>
  </sheetData>
  <mergeCells count="2">
    <mergeCell ref="A3:B3"/>
    <mergeCell ref="A8:B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4" workbookViewId="0">
      <selection activeCell="A14" sqref="A14:A18"/>
    </sheetView>
  </sheetViews>
  <sheetFormatPr baseColWidth="10" defaultRowHeight="14" x14ac:dyDescent="0"/>
  <cols>
    <col min="1" max="1" width="43.1640625" bestFit="1" customWidth="1"/>
  </cols>
  <sheetData>
    <row r="1" spans="1:4">
      <c r="A1" t="s">
        <v>27</v>
      </c>
      <c r="B1">
        <v>112</v>
      </c>
    </row>
    <row r="2" spans="1:4">
      <c r="A2" t="s">
        <v>28</v>
      </c>
      <c r="B2" s="4">
        <v>43399</v>
      </c>
    </row>
    <row r="3" spans="1:4">
      <c r="A3" t="s">
        <v>29</v>
      </c>
      <c r="B3" s="5">
        <f>'[1]Resumen 112'!$D$28</f>
        <v>9577.65</v>
      </c>
    </row>
    <row r="5" spans="1:4">
      <c r="B5" t="s">
        <v>0</v>
      </c>
      <c r="C5" t="s">
        <v>4</v>
      </c>
    </row>
    <row r="6" spans="1:4">
      <c r="A6" s="12" t="s">
        <v>8</v>
      </c>
      <c r="B6" s="6">
        <f>'[2]Resumen 112'!$B$1</f>
        <v>26</v>
      </c>
      <c r="C6" s="6">
        <f>SUM(C7:C12)</f>
        <v>18</v>
      </c>
      <c r="D6" s="6">
        <f>B6-C6</f>
        <v>8</v>
      </c>
    </row>
    <row r="7" spans="1:4">
      <c r="A7" s="12" t="s">
        <v>9</v>
      </c>
      <c r="B7" s="6">
        <f>'[2]Resumen 112'!$M3</f>
        <v>4</v>
      </c>
      <c r="C7" s="6">
        <f>'[3]Resumen 112'!$M3</f>
        <v>2</v>
      </c>
      <c r="D7" s="6">
        <f t="shared" ref="D7:D38" si="0">B7-C7</f>
        <v>2</v>
      </c>
    </row>
    <row r="8" spans="1:4">
      <c r="A8" s="12" t="s">
        <v>10</v>
      </c>
      <c r="B8" s="6">
        <f>'[2]Resumen 112'!$M4</f>
        <v>9</v>
      </c>
      <c r="C8" s="6">
        <f>'[3]Resumen 112'!$M4</f>
        <v>9</v>
      </c>
      <c r="D8" s="6">
        <f t="shared" si="0"/>
        <v>0</v>
      </c>
    </row>
    <row r="9" spans="1:4">
      <c r="A9" s="12" t="s">
        <v>11</v>
      </c>
      <c r="B9" s="6">
        <f>'[2]Resumen 112'!$M5</f>
        <v>7</v>
      </c>
      <c r="C9" s="6">
        <f>'[3]Resumen 112'!$M5</f>
        <v>6</v>
      </c>
      <c r="D9" s="6">
        <f t="shared" si="0"/>
        <v>1</v>
      </c>
    </row>
    <row r="10" spans="1:4">
      <c r="A10" s="12" t="s">
        <v>12</v>
      </c>
      <c r="B10" s="10">
        <f>'[2]Resumen 112'!$M6</f>
        <v>4</v>
      </c>
      <c r="C10" s="10">
        <f>'[3]Resumen 112'!$M6</f>
        <v>0</v>
      </c>
      <c r="D10" s="10">
        <f t="shared" si="0"/>
        <v>4</v>
      </c>
    </row>
    <row r="11" spans="1:4">
      <c r="A11" s="12" t="s">
        <v>13</v>
      </c>
      <c r="B11" s="6">
        <f>'[2]Resumen 112'!$M7</f>
        <v>2</v>
      </c>
      <c r="C11" s="6">
        <f>'[3]Resumen 112'!$M7</f>
        <v>1</v>
      </c>
      <c r="D11" s="6">
        <f t="shared" si="0"/>
        <v>1</v>
      </c>
    </row>
    <row r="12" spans="1:4">
      <c r="A12" s="12" t="s">
        <v>46</v>
      </c>
      <c r="B12" s="6">
        <v>5</v>
      </c>
      <c r="C12" s="6">
        <f>'[3]Resumen 112'!$M8</f>
        <v>0</v>
      </c>
      <c r="D12" s="6">
        <f t="shared" si="0"/>
        <v>5</v>
      </c>
    </row>
    <row r="13" spans="1:4">
      <c r="B13" s="6"/>
      <c r="C13" s="6"/>
      <c r="D13" s="6"/>
    </row>
    <row r="14" spans="1:4">
      <c r="A14" t="s">
        <v>14</v>
      </c>
      <c r="B14" s="6">
        <f>'[2]Resumen 112'!$B$29</f>
        <v>23.38</v>
      </c>
      <c r="C14" s="6">
        <f>'[3]Resumen 112'!$B$27</f>
        <v>23.388888888888889</v>
      </c>
      <c r="D14" s="6">
        <f t="shared" si="0"/>
        <v>-8.8888888888902784E-3</v>
      </c>
    </row>
    <row r="15" spans="1:4">
      <c r="A15" t="s">
        <v>15</v>
      </c>
      <c r="B15" s="6">
        <f>'[2]Resumen 112'!$C$29</f>
        <v>45</v>
      </c>
      <c r="C15" s="6">
        <f>'[3]Resumen 112'!$C$27</f>
        <v>51.833333333333336</v>
      </c>
      <c r="D15" s="6">
        <f t="shared" si="0"/>
        <v>-6.8333333333333357</v>
      </c>
    </row>
    <row r="16" spans="1:4">
      <c r="A16" t="s">
        <v>16</v>
      </c>
      <c r="B16" s="6">
        <f>'[2]Resumen 112'!$D$29</f>
        <v>352.02</v>
      </c>
      <c r="C16" s="6">
        <f>'[3]Resumen 112'!$D$27</f>
        <v>427.57999999999987</v>
      </c>
      <c r="D16" s="6">
        <f t="shared" si="0"/>
        <v>-75.559999999999889</v>
      </c>
    </row>
    <row r="17" spans="1:4">
      <c r="A17" t="s">
        <v>17</v>
      </c>
      <c r="B17" s="6">
        <f>'[2]Resumen 112'!$E$29</f>
        <v>0.88</v>
      </c>
      <c r="C17" s="6">
        <f>'[3]Resumen 112'!$E$27</f>
        <v>0.9155385983333334</v>
      </c>
      <c r="D17" s="6">
        <f t="shared" si="0"/>
        <v>-3.5538598333333393E-2</v>
      </c>
    </row>
    <row r="18" spans="1:4">
      <c r="A18" t="s">
        <v>26</v>
      </c>
      <c r="B18" s="6">
        <f>B17/1.2</f>
        <v>0.73333333333333339</v>
      </c>
      <c r="C18" s="6">
        <f>C17/1.2</f>
        <v>0.76294883194444452</v>
      </c>
      <c r="D18" s="6">
        <f t="shared" si="0"/>
        <v>-2.9615498611111124E-2</v>
      </c>
    </row>
    <row r="19" spans="1:4">
      <c r="B19" s="6"/>
      <c r="C19" s="6"/>
      <c r="D19" s="6"/>
    </row>
    <row r="20" spans="1:4">
      <c r="A20" s="12" t="s">
        <v>18</v>
      </c>
      <c r="B20" s="6">
        <f>MIN('[2]Resumen 112'!$N$3:$N$7)</f>
        <v>0.96</v>
      </c>
      <c r="C20" s="6">
        <f>MIN('[3]Resumen 112'!$D$3:$D$21)</f>
        <v>15.899999999999999</v>
      </c>
      <c r="D20" s="6">
        <f t="shared" si="0"/>
        <v>-14.939999999999998</v>
      </c>
    </row>
    <row r="21" spans="1:4">
      <c r="A21" s="12" t="s">
        <v>19</v>
      </c>
      <c r="B21" s="8">
        <f>MAX('[2]Resumen 112'!$O$3:$O$7)</f>
        <v>1063.6400000000001</v>
      </c>
      <c r="C21" s="8">
        <f>MAX('[3]Resumen 112'!$D$3:$D$21)</f>
        <v>996.42000000000019</v>
      </c>
      <c r="D21" s="6">
        <f t="shared" si="0"/>
        <v>67.219999999999914</v>
      </c>
    </row>
    <row r="22" spans="1:4">
      <c r="A22" s="12" t="s">
        <v>20</v>
      </c>
      <c r="B22" s="8">
        <f>MIN('[2]Resumen 112'!$E$3:$E$28)</f>
        <v>5.5249899999999996E-3</v>
      </c>
      <c r="C22" s="8">
        <f>MIN('[3]Resumen 112'!$E$3:$E$21)</f>
        <v>0.14741712000000001</v>
      </c>
      <c r="D22" s="6">
        <f t="shared" si="0"/>
        <v>-0.14189213000000001</v>
      </c>
    </row>
    <row r="23" spans="1:4">
      <c r="A23" s="12" t="s">
        <v>21</v>
      </c>
      <c r="B23" s="8">
        <f>MAX('[2]Resumen 112'!$E$3:$E$28)</f>
        <v>2.0938837799999996</v>
      </c>
      <c r="C23" s="8">
        <f>MAX('[3]Resumen 112'!$E$3:$E$21)</f>
        <v>1.6515615400000001</v>
      </c>
      <c r="D23" s="6">
        <f t="shared" si="0"/>
        <v>0.44232223999999953</v>
      </c>
    </row>
    <row r="24" spans="1:4">
      <c r="A24" s="12" t="s">
        <v>22</v>
      </c>
      <c r="B24" s="7">
        <f>B22/1.2</f>
        <v>4.6041583333333328E-3</v>
      </c>
      <c r="C24" s="7">
        <f>C22/1.2</f>
        <v>0.12284760000000002</v>
      </c>
      <c r="D24" s="6">
        <f t="shared" si="0"/>
        <v>-0.11824344166666668</v>
      </c>
    </row>
    <row r="25" spans="1:4">
      <c r="A25" s="12" t="s">
        <v>23</v>
      </c>
      <c r="B25" s="5">
        <f>B23/1.2</f>
        <v>1.7449031499999998</v>
      </c>
      <c r="C25" s="5">
        <f>C23/1.2</f>
        <v>1.3763012833333335</v>
      </c>
      <c r="D25" s="6">
        <f t="shared" si="0"/>
        <v>0.36860186666666639</v>
      </c>
    </row>
    <row r="26" spans="1:4">
      <c r="A26" s="12" t="s">
        <v>24</v>
      </c>
      <c r="B26" s="5">
        <f>MIN('[2]Resumen 112'!$C$3:$C$28)</f>
        <v>1</v>
      </c>
      <c r="C26" s="5">
        <f>MIN('[2]Resumen 112'!$C$3:$C$28)</f>
        <v>1</v>
      </c>
      <c r="D26" s="6">
        <f t="shared" si="0"/>
        <v>0</v>
      </c>
    </row>
    <row r="27" spans="1:4">
      <c r="A27" s="12" t="s">
        <v>25</v>
      </c>
      <c r="B27" s="6">
        <f>MAX('[2]Resumen 112'!$C$3:$C$28)</f>
        <v>154</v>
      </c>
      <c r="C27" s="6">
        <f>MAX('[2]Resumen 112'!$C$3:$C$28)</f>
        <v>154</v>
      </c>
      <c r="D27" s="6">
        <f t="shared" si="0"/>
        <v>0</v>
      </c>
    </row>
    <row r="28" spans="1:4">
      <c r="B28" s="6"/>
      <c r="C28" s="6"/>
      <c r="D28" s="6"/>
    </row>
    <row r="29" spans="1:4">
      <c r="A29" s="12" t="s">
        <v>30</v>
      </c>
      <c r="B29" s="6">
        <f>'[2]Resumen 112'!$J$30</f>
        <v>6748.3</v>
      </c>
      <c r="C29" s="6">
        <f>'[3]Resumen 112'!$J$28</f>
        <v>3781</v>
      </c>
      <c r="D29" s="6">
        <f t="shared" si="0"/>
        <v>2967.3</v>
      </c>
    </row>
    <row r="30" spans="1:4">
      <c r="A30" s="12" t="s">
        <v>47</v>
      </c>
      <c r="B30" s="6">
        <f>AVERAGE('[2]Resumen 112'!$J$3:$J$6)</f>
        <v>375.66250000000002</v>
      </c>
      <c r="C30" s="6">
        <f>'[3]Resumen 112'!$P$3</f>
        <v>691</v>
      </c>
      <c r="D30" s="6">
        <f t="shared" si="0"/>
        <v>-315.33749999999998</v>
      </c>
    </row>
    <row r="31" spans="1:4">
      <c r="A31" s="12" t="s">
        <v>48</v>
      </c>
      <c r="B31" s="6">
        <f>AVERAGE('[2]Resumen 112'!$J$7:$J$15)</f>
        <v>200.57222222222219</v>
      </c>
      <c r="C31" s="6">
        <f>'[3]Resumen 112'!$P$4</f>
        <v>211.11111111111111</v>
      </c>
      <c r="D31" s="6">
        <f t="shared" si="0"/>
        <v>-10.53888888888892</v>
      </c>
    </row>
    <row r="32" spans="1:4">
      <c r="A32" s="12" t="s">
        <v>49</v>
      </c>
      <c r="B32" s="6">
        <f>AVERAGE('[2]Resumen 441'!$J$14:$J$20)</f>
        <v>231.1142857142857</v>
      </c>
      <c r="C32" s="6">
        <f>'[3]Resumen 112'!$P$5</f>
        <v>275.5</v>
      </c>
      <c r="D32" s="6">
        <f t="shared" si="0"/>
        <v>-44.3857142857143</v>
      </c>
    </row>
    <row r="33" spans="1:4">
      <c r="A33" s="12" t="s">
        <v>50</v>
      </c>
      <c r="B33" s="10">
        <f>AVERAGE('[2]Resumen 441'!$J$21:$J$23)</f>
        <v>458.59999999999997</v>
      </c>
      <c r="C33" s="10" t="e">
        <f>'[3]Resumen 112'!$P$6</f>
        <v>#DIV/0!</v>
      </c>
      <c r="D33" s="10" t="e">
        <f t="shared" si="0"/>
        <v>#DIV/0!</v>
      </c>
    </row>
    <row r="34" spans="1:4">
      <c r="A34" s="12" t="s">
        <v>51</v>
      </c>
      <c r="B34" s="6">
        <f>AVERAGE('[2]Resumen 441'!$J$24:$J$25)</f>
        <v>325.89999999999998</v>
      </c>
      <c r="C34" s="6">
        <f>'[3]Resumen 112'!$P$7</f>
        <v>734</v>
      </c>
      <c r="D34" s="6">
        <f t="shared" si="0"/>
        <v>-408.1</v>
      </c>
    </row>
    <row r="35" spans="1:4">
      <c r="A35" s="12"/>
      <c r="B35" s="6"/>
      <c r="C35" s="6"/>
      <c r="D35" s="6"/>
    </row>
    <row r="36" spans="1:4">
      <c r="A36" s="12" t="s">
        <v>36</v>
      </c>
      <c r="B36" s="6">
        <f>AVERAGE('[2]Resumen 112'!$I$3:$I$28)</f>
        <v>4</v>
      </c>
      <c r="C36" s="6">
        <f>'[3]Resumen 112'!$I$27</f>
        <v>4.3888888888888893</v>
      </c>
      <c r="D36" s="6">
        <f t="shared" si="0"/>
        <v>-0.38888888888888928</v>
      </c>
    </row>
    <row r="37" spans="1:4">
      <c r="A37" s="12" t="s">
        <v>37</v>
      </c>
      <c r="B37" s="6">
        <f>MIN('[2]Resumen 112'!$I$3:$I$28)</f>
        <v>1</v>
      </c>
      <c r="C37" s="6">
        <f>MIN('[3]Resumen 112'!$I$3:$I$21)</f>
        <v>1</v>
      </c>
      <c r="D37" s="6">
        <f t="shared" si="0"/>
        <v>0</v>
      </c>
    </row>
    <row r="38" spans="1:4">
      <c r="A38" s="12" t="s">
        <v>38</v>
      </c>
      <c r="B38">
        <f>MAX('[2]Resumen 112'!$I$3:$I$28)</f>
        <v>12</v>
      </c>
      <c r="C38">
        <f>MAX('[3]Resumen 112'!$I$3:$I$21)</f>
        <v>14</v>
      </c>
      <c r="D38" s="6">
        <f t="shared" si="0"/>
        <v>-2</v>
      </c>
    </row>
    <row r="40" spans="1:4">
      <c r="A40" t="s">
        <v>39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7" spans="1:4">
      <c r="A47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31" sqref="C31"/>
    </sheetView>
  </sheetViews>
  <sheetFormatPr baseColWidth="10" defaultRowHeight="14" x14ac:dyDescent="0"/>
  <cols>
    <col min="1" max="1" width="32.5" bestFit="1" customWidth="1"/>
    <col min="2" max="2" width="12" bestFit="1" customWidth="1"/>
  </cols>
  <sheetData>
    <row r="1" spans="1:4">
      <c r="A1" t="s">
        <v>27</v>
      </c>
      <c r="B1">
        <v>441</v>
      </c>
    </row>
    <row r="2" spans="1:4">
      <c r="A2" t="s">
        <v>28</v>
      </c>
      <c r="B2" s="4">
        <v>43399</v>
      </c>
    </row>
    <row r="3" spans="1:4">
      <c r="A3" t="s">
        <v>29</v>
      </c>
      <c r="B3" s="5">
        <f>'[1]Resumen 441'!$D$26</f>
        <v>7435.7000000000007</v>
      </c>
    </row>
    <row r="5" spans="1:4">
      <c r="B5" t="s">
        <v>0</v>
      </c>
      <c r="C5" t="s">
        <v>4</v>
      </c>
    </row>
    <row r="6" spans="1:4">
      <c r="A6" t="s">
        <v>8</v>
      </c>
      <c r="B6" s="6">
        <f>'[2]Resumen 441'!$B$1</f>
        <v>23</v>
      </c>
      <c r="C6" s="6">
        <f>'[1]Resumen 441'!$B$1</f>
        <v>14</v>
      </c>
      <c r="D6" s="6">
        <f>B6-C6</f>
        <v>9</v>
      </c>
    </row>
    <row r="7" spans="1:4">
      <c r="A7" t="s">
        <v>9</v>
      </c>
      <c r="B7" s="6">
        <f>'[2]Resumen 441'!$M3</f>
        <v>4</v>
      </c>
      <c r="C7" s="6">
        <f>'[3]Resumen 441'!$M3</f>
        <v>3</v>
      </c>
      <c r="D7" s="6">
        <f t="shared" ref="D7:D37" si="0">B7-C7</f>
        <v>1</v>
      </c>
    </row>
    <row r="8" spans="1:4">
      <c r="A8" t="s">
        <v>10</v>
      </c>
      <c r="B8" s="6">
        <f>'[2]Resumen 441'!$M4</f>
        <v>7</v>
      </c>
      <c r="C8" s="6">
        <f>'[3]Resumen 441'!$M4</f>
        <v>6</v>
      </c>
      <c r="D8" s="6">
        <f t="shared" si="0"/>
        <v>1</v>
      </c>
    </row>
    <row r="9" spans="1:4">
      <c r="A9" s="9" t="s">
        <v>11</v>
      </c>
      <c r="B9" s="10">
        <f>'[2]Resumen 441'!$M5</f>
        <v>7</v>
      </c>
      <c r="C9" s="10">
        <f>'[3]Resumen 441'!$M5</f>
        <v>0</v>
      </c>
      <c r="D9" s="10">
        <f t="shared" si="0"/>
        <v>7</v>
      </c>
    </row>
    <row r="10" spans="1:4">
      <c r="A10" t="s">
        <v>12</v>
      </c>
      <c r="B10" s="6">
        <f>'[2]Resumen 441'!$M6</f>
        <v>3</v>
      </c>
      <c r="C10" s="6">
        <f>'[3]Resumen 441'!$M6</f>
        <v>5</v>
      </c>
      <c r="D10" s="6">
        <f t="shared" si="0"/>
        <v>-2</v>
      </c>
    </row>
    <row r="11" spans="1:4">
      <c r="A11" t="s">
        <v>13</v>
      </c>
      <c r="B11" s="6">
        <f>'[2]Resumen 441'!$M7</f>
        <v>2</v>
      </c>
      <c r="C11" s="6">
        <f>'[3]Resumen 441'!$M7</f>
        <v>1</v>
      </c>
      <c r="D11" s="6">
        <f t="shared" si="0"/>
        <v>1</v>
      </c>
    </row>
    <row r="12" spans="1:4">
      <c r="B12" s="6"/>
      <c r="C12" s="6"/>
      <c r="D12" s="6"/>
    </row>
    <row r="13" spans="1:4">
      <c r="A13" t="s">
        <v>14</v>
      </c>
      <c r="B13" s="6">
        <f>'[2]Resumen 441'!$B$26</f>
        <v>26.43</v>
      </c>
      <c r="C13" s="6">
        <f>'[3]Resumen 441'!$B$25</f>
        <v>33</v>
      </c>
      <c r="D13" s="6">
        <f t="shared" si="0"/>
        <v>-6.57</v>
      </c>
    </row>
    <row r="14" spans="1:4">
      <c r="A14" t="s">
        <v>15</v>
      </c>
      <c r="B14" s="6">
        <f>'[2]Resumen 441'!$C$26</f>
        <v>39.520000000000003</v>
      </c>
      <c r="C14" s="6">
        <f>'[3]Resumen 441'!$C$25</f>
        <v>52.333333333333336</v>
      </c>
      <c r="D14" s="6">
        <f t="shared" si="0"/>
        <v>-12.813333333333333</v>
      </c>
    </row>
    <row r="15" spans="1:4">
      <c r="A15" t="s">
        <v>16</v>
      </c>
      <c r="B15" s="6">
        <f>'[2]Resumen 441'!$D$26</f>
        <v>306.17</v>
      </c>
      <c r="C15" s="6">
        <f>'[3]Resumen 441'!$D$25</f>
        <v>439.9</v>
      </c>
      <c r="D15" s="6">
        <f t="shared" si="0"/>
        <v>-133.72999999999996</v>
      </c>
    </row>
    <row r="16" spans="1:4">
      <c r="A16" t="s">
        <v>17</v>
      </c>
      <c r="B16" s="6">
        <f>'[2]Resumen 441'!$E$26</f>
        <v>0.84</v>
      </c>
      <c r="C16" s="6">
        <f>'[3]Resumen 441'!$E$25</f>
        <v>1.0348716699999998</v>
      </c>
      <c r="D16" s="6">
        <f t="shared" si="0"/>
        <v>-0.19487166999999983</v>
      </c>
    </row>
    <row r="17" spans="1:4">
      <c r="A17" t="s">
        <v>26</v>
      </c>
      <c r="B17" s="6">
        <f>B16/1.2</f>
        <v>0.7</v>
      </c>
      <c r="C17" s="6">
        <f t="shared" ref="C17" si="1">C16/1.2</f>
        <v>0.86239305833333324</v>
      </c>
      <c r="D17" s="6">
        <f t="shared" si="0"/>
        <v>-0.16239305833333328</v>
      </c>
    </row>
    <row r="18" spans="1:4">
      <c r="B18" s="6"/>
      <c r="C18" s="6"/>
      <c r="D18" s="6"/>
    </row>
    <row r="19" spans="1:4">
      <c r="A19" t="s">
        <v>18</v>
      </c>
      <c r="B19" s="6">
        <f>MIN('[2]Resumen 441'!$N$3:$N$7)</f>
        <v>7.8400000000000007</v>
      </c>
      <c r="C19" s="6">
        <f>MIN('[3]Resumen 441'!$D$3:$D$17)</f>
        <v>7.26</v>
      </c>
      <c r="D19" s="6">
        <f t="shared" si="0"/>
        <v>0.58000000000000096</v>
      </c>
    </row>
    <row r="20" spans="1:4">
      <c r="A20" t="s">
        <v>19</v>
      </c>
      <c r="B20" s="6">
        <f>MAX('[2]Resumen 441'!$O$3:$O$7)</f>
        <v>1040.6599999999999</v>
      </c>
      <c r="C20" s="6">
        <f>MAX('[3]Resumen 441'!$D$3:$D$17)</f>
        <v>858.21999999999991</v>
      </c>
      <c r="D20" s="6">
        <f t="shared" si="0"/>
        <v>182.43999999999994</v>
      </c>
    </row>
    <row r="21" spans="1:4">
      <c r="A21" t="s">
        <v>20</v>
      </c>
      <c r="B21" s="8">
        <f>MIN('[2]Resumen 441'!$E$3:$E$25)</f>
        <v>4.0526759999999995E-2</v>
      </c>
      <c r="C21" s="8">
        <f>MIN('[3]Resumen 441'!$E$3:$E$17)</f>
        <v>0.1149876</v>
      </c>
      <c r="D21" s="6">
        <f t="shared" si="0"/>
        <v>-7.446084E-2</v>
      </c>
    </row>
    <row r="22" spans="1:4">
      <c r="A22" t="s">
        <v>21</v>
      </c>
      <c r="B22" s="8">
        <f>MAX('[2]Resumen 441'!$E$3:$E$25)</f>
        <v>2.6908938299999994</v>
      </c>
      <c r="C22" s="8">
        <f>MAX('[3]Resumen 441'!$E$3:$E$17)</f>
        <v>2.3772028799999996</v>
      </c>
      <c r="D22" s="6">
        <f t="shared" si="0"/>
        <v>0.3136909499999998</v>
      </c>
    </row>
    <row r="23" spans="1:4">
      <c r="A23" t="s">
        <v>22</v>
      </c>
      <c r="B23" s="8">
        <f>B21/1.2</f>
        <v>3.3772299999999998E-2</v>
      </c>
      <c r="C23" s="8">
        <f>C21/1.2</f>
        <v>9.5823000000000005E-2</v>
      </c>
      <c r="D23" s="6">
        <f t="shared" si="0"/>
        <v>-6.2050700000000007E-2</v>
      </c>
    </row>
    <row r="24" spans="1:4">
      <c r="A24" t="s">
        <v>23</v>
      </c>
      <c r="B24" s="7">
        <f>B22/1.2</f>
        <v>2.2424115249999996</v>
      </c>
      <c r="C24" s="7">
        <f>C22/1.2</f>
        <v>1.9810023999999997</v>
      </c>
      <c r="D24" s="6">
        <f t="shared" si="0"/>
        <v>0.26140912499999991</v>
      </c>
    </row>
    <row r="25" spans="1:4">
      <c r="A25" t="s">
        <v>24</v>
      </c>
      <c r="B25" s="5">
        <f>MIN('[2]Resumen 441'!$C$3:$C$25)</f>
        <v>6</v>
      </c>
      <c r="C25" s="5">
        <f>MIN('[3]Resumen 441'!$C$3:$C$17)</f>
        <v>3</v>
      </c>
      <c r="D25" s="6">
        <f t="shared" si="0"/>
        <v>3</v>
      </c>
    </row>
    <row r="26" spans="1:4">
      <c r="A26" t="s">
        <v>25</v>
      </c>
      <c r="B26" s="5">
        <f>MAX('[2]Resumen 441'!$C$3:$C$25)</f>
        <v>110</v>
      </c>
      <c r="C26" s="5">
        <f>MAX('[3]Resumen 441'!$C$3:$C$17)</f>
        <v>95</v>
      </c>
      <c r="D26" s="6">
        <f t="shared" si="0"/>
        <v>15</v>
      </c>
    </row>
    <row r="27" spans="1:4">
      <c r="B27" s="6"/>
      <c r="C27" s="6"/>
      <c r="D27" s="6"/>
    </row>
    <row r="28" spans="1:4">
      <c r="A28" t="s">
        <v>30</v>
      </c>
      <c r="B28" s="6">
        <f>'[2]Resumen 441'!$J$27</f>
        <v>6898.55</v>
      </c>
      <c r="C28" s="6">
        <f>'[3]Resumen 441'!$J$26</f>
        <v>5578</v>
      </c>
      <c r="D28" s="6">
        <f t="shared" si="0"/>
        <v>1320.5500000000002</v>
      </c>
    </row>
    <row r="29" spans="1:4">
      <c r="A29" t="s">
        <v>31</v>
      </c>
      <c r="B29" s="6">
        <f>AVERAGE('[2]Resumen 441'!$J$3:$J$6)</f>
        <v>392.25000000000006</v>
      </c>
      <c r="C29" s="6">
        <f>'[3]Resumen 441'!$P$3</f>
        <v>582.33333333333337</v>
      </c>
      <c r="D29" s="6">
        <f t="shared" si="0"/>
        <v>-190.08333333333331</v>
      </c>
    </row>
    <row r="30" spans="1:4">
      <c r="A30" t="s">
        <v>32</v>
      </c>
      <c r="B30" s="6">
        <f>AVERAGE('[2]Resumen 441'!$J$7:$J$13)</f>
        <v>240.59285714285713</v>
      </c>
      <c r="C30" s="6">
        <f>'[3]Resumen 441'!$P$4</f>
        <v>356.16666666666669</v>
      </c>
      <c r="D30" s="6">
        <f t="shared" si="0"/>
        <v>-115.57380952380956</v>
      </c>
    </row>
    <row r="31" spans="1:4">
      <c r="A31" s="9" t="s">
        <v>33</v>
      </c>
      <c r="B31" s="10">
        <f>AVERAGE('[2]Resumen 441'!$J$14:$J$20)</f>
        <v>231.1142857142857</v>
      </c>
      <c r="C31" s="10" t="e">
        <f>'[3]Resumen 441'!$P$5</f>
        <v>#DIV/0!</v>
      </c>
      <c r="D31" s="10" t="e">
        <f t="shared" si="0"/>
        <v>#DIV/0!</v>
      </c>
    </row>
    <row r="32" spans="1:4">
      <c r="A32" t="s">
        <v>34</v>
      </c>
      <c r="B32" s="6">
        <f>AVERAGE('[2]Resumen 441'!$J$21:$J$23)</f>
        <v>458.59999999999997</v>
      </c>
      <c r="C32" s="6">
        <f>'[3]Resumen 441'!$P$6</f>
        <v>201.2</v>
      </c>
      <c r="D32" s="6">
        <f t="shared" si="0"/>
        <v>257.39999999999998</v>
      </c>
    </row>
    <row r="33" spans="1:4">
      <c r="A33" t="s">
        <v>35</v>
      </c>
      <c r="B33" s="6">
        <f>AVERAGE('[2]Resumen 441'!$J$24:$J$25)</f>
        <v>325.89999999999998</v>
      </c>
      <c r="C33" s="6">
        <f>'[3]Resumen 441'!$P$7</f>
        <v>688</v>
      </c>
      <c r="D33" s="6">
        <f t="shared" si="0"/>
        <v>-362.1</v>
      </c>
    </row>
    <row r="34" spans="1:4">
      <c r="B34" s="6"/>
      <c r="C34" s="6"/>
      <c r="D34" s="6"/>
    </row>
    <row r="35" spans="1:4">
      <c r="A35" t="s">
        <v>36</v>
      </c>
      <c r="B35" s="6">
        <f>AVERAGE('[2]Resumen 441'!$I$3:$I$25)</f>
        <v>4.6086956521739131</v>
      </c>
      <c r="C35" s="6">
        <f>AVERAGE('[1]Resumen 441'!$I$3:$I$16)</f>
        <v>12.142857142857142</v>
      </c>
      <c r="D35" s="6">
        <f t="shared" si="0"/>
        <v>-7.5341614906832293</v>
      </c>
    </row>
    <row r="36" spans="1:4">
      <c r="A36" t="s">
        <v>37</v>
      </c>
      <c r="B36" s="6">
        <f>MIN('[2]Resumen 441'!$I$3:$I$25)</f>
        <v>1</v>
      </c>
      <c r="C36" s="6">
        <f>MIN('[1]Resumen 441'!$I$3:$I$16)</f>
        <v>1</v>
      </c>
      <c r="D36" s="6">
        <f t="shared" si="0"/>
        <v>0</v>
      </c>
    </row>
    <row r="37" spans="1:4">
      <c r="A37" t="s">
        <v>38</v>
      </c>
      <c r="B37" s="6">
        <f>MAX('[2]Resumen 441'!$I$3:$I$25)</f>
        <v>13</v>
      </c>
      <c r="C37" s="6">
        <f>MAX('[1]Resumen 441'!$I$3:$I$16)</f>
        <v>24</v>
      </c>
      <c r="D37" s="6">
        <f t="shared" si="0"/>
        <v>-11</v>
      </c>
    </row>
    <row r="39" spans="1:4">
      <c r="A39" t="s">
        <v>39</v>
      </c>
    </row>
    <row r="40" spans="1:4">
      <c r="A40" t="s">
        <v>41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6" spans="1:4">
      <c r="A46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112</vt:lpstr>
      <vt:lpstr>441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Aponte</dc:creator>
  <cp:lastModifiedBy>Mario Socarras</cp:lastModifiedBy>
  <dcterms:created xsi:type="dcterms:W3CDTF">2018-10-31T13:10:15Z</dcterms:created>
  <dcterms:modified xsi:type="dcterms:W3CDTF">2018-11-15T00:51:09Z</dcterms:modified>
</cp:coreProperties>
</file>