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wood\Documents\OFS\SmartBP\Favorita\Consolidacion\"/>
    </mc:Choice>
  </mc:AlternateContent>
  <bookViews>
    <workbookView xWindow="0" yWindow="0" windowWidth="23040" windowHeight="9060" activeTab="6"/>
  </bookViews>
  <sheets>
    <sheet name="fulgones" sheetId="1" r:id="rId1"/>
    <sheet name="destinos" sheetId="2" r:id="rId2"/>
    <sheet name="costos por zona" sheetId="6" r:id="rId3"/>
    <sheet name="destinosSolos" sheetId="3" r:id="rId4"/>
    <sheet name="zonas" sheetId="4" r:id="rId5"/>
    <sheet name="incompatibles" sheetId="5" r:id="rId6"/>
    <sheet name="resultados" sheetId="7" r:id="rId7"/>
    <sheet name="resultados (2)" sheetId="8" r:id="rId8"/>
  </sheets>
  <definedNames>
    <definedName name="_xlnm._FilterDatabase" localSheetId="1" hidden="1">destinos!$A$1:$E$69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6" l="1"/>
  <c r="X8" i="6"/>
  <c r="X7" i="6"/>
  <c r="X6" i="6"/>
  <c r="X5" i="6"/>
  <c r="X4" i="6"/>
  <c r="X12" i="6" l="1"/>
  <c r="X11" i="6"/>
  <c r="X10" i="6"/>
  <c r="X9" i="6"/>
  <c r="AA3" i="6"/>
  <c r="AB3" i="6" s="1"/>
  <c r="Z3" i="6"/>
  <c r="X3" i="6"/>
  <c r="Z2" i="6"/>
  <c r="AA2" i="6" s="1"/>
  <c r="AB2" i="6" s="1"/>
  <c r="X2" i="6"/>
  <c r="AA1" i="6"/>
  <c r="AC1" i="6" l="1"/>
  <c r="F13" i="6"/>
  <c r="G10" i="6"/>
  <c r="F9" i="6"/>
  <c r="H10" i="6"/>
  <c r="I23" i="6"/>
  <c r="I22" i="6"/>
  <c r="H9" i="6"/>
  <c r="F12" i="6"/>
  <c r="G9" i="6"/>
  <c r="F8" i="6"/>
  <c r="G5" i="6"/>
  <c r="G4" i="6"/>
  <c r="G1" i="6"/>
  <c r="Q2" i="6"/>
  <c r="Q1" i="6"/>
  <c r="Q3" i="6"/>
  <c r="N12" i="6"/>
  <c r="N11" i="6"/>
  <c r="N10" i="6"/>
  <c r="N9" i="6"/>
  <c r="N8" i="6"/>
  <c r="N7" i="6"/>
  <c r="N6" i="6"/>
  <c r="N5" i="6"/>
  <c r="N4" i="6"/>
  <c r="N3" i="6"/>
  <c r="P2" i="6"/>
  <c r="P3" i="6" s="1"/>
  <c r="N2" i="6"/>
  <c r="D3" i="6"/>
  <c r="D4" i="6"/>
  <c r="D5" i="6"/>
  <c r="D6" i="6"/>
  <c r="D7" i="6"/>
  <c r="D8" i="6"/>
  <c r="D9" i="6"/>
  <c r="D10" i="6"/>
  <c r="D11" i="6"/>
  <c r="D12" i="6"/>
  <c r="D2" i="6"/>
  <c r="G3" i="6"/>
  <c r="H3" i="6" s="1"/>
  <c r="F3" i="6"/>
  <c r="G2" i="6"/>
  <c r="H2" i="6" s="1"/>
  <c r="F2" i="6"/>
  <c r="R3" i="6" l="1"/>
  <c r="R2" i="6"/>
  <c r="S1" i="6" s="1"/>
  <c r="I1" i="6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7" i="2"/>
  <c r="K6" i="2"/>
  <c r="K4" i="2"/>
  <c r="K3" i="2"/>
  <c r="K2" i="2"/>
</calcChain>
</file>

<file path=xl/sharedStrings.xml><?xml version="1.0" encoding="utf-8"?>
<sst xmlns="http://schemas.openxmlformats.org/spreadsheetml/2006/main" count="1307" uniqueCount="188">
  <si>
    <t>fulgon</t>
  </si>
  <si>
    <t>es frio</t>
  </si>
  <si>
    <t>capacidad</t>
  </si>
  <si>
    <t>destino</t>
  </si>
  <si>
    <t>codigo</t>
  </si>
  <si>
    <t>pallets frios</t>
  </si>
  <si>
    <t>zona</t>
  </si>
  <si>
    <t>costo zona</t>
  </si>
  <si>
    <t>zona1</t>
  </si>
  <si>
    <t>zona2</t>
  </si>
  <si>
    <t>Supermaxi Policentro</t>
  </si>
  <si>
    <t>Supermaxi Albán Borja</t>
  </si>
  <si>
    <t>Supermaxi La Garzota</t>
  </si>
  <si>
    <t>Supermaxi Salinas</t>
  </si>
  <si>
    <t>Supermaxi California</t>
  </si>
  <si>
    <t>Supermaxi La Joya</t>
  </si>
  <si>
    <t>Super Akí Mucho Lote</t>
  </si>
  <si>
    <t>Supermaxi Ciudad Colón</t>
  </si>
  <si>
    <t>Super Akí Sauces</t>
  </si>
  <si>
    <t>Akí Milagro</t>
  </si>
  <si>
    <t>Akí Quevedo</t>
  </si>
  <si>
    <t>Akí La Libertad</t>
  </si>
  <si>
    <t>Gran Akí Terminal Terrestre</t>
  </si>
  <si>
    <t>Gran Akí Mapasingue</t>
  </si>
  <si>
    <t>Gran Akí Astillero</t>
  </si>
  <si>
    <t>Gran Akí Domingo Comín</t>
  </si>
  <si>
    <t>Akí Playas</t>
  </si>
  <si>
    <t>Super Akí La Península</t>
  </si>
  <si>
    <t>Akí Daule</t>
  </si>
  <si>
    <t>Gran Akí Durán Centro</t>
  </si>
  <si>
    <t>Supermaxi Batán</t>
  </si>
  <si>
    <t>Megamaxi Mall Sol</t>
  </si>
  <si>
    <t>Megamaxi Mall Sur</t>
  </si>
  <si>
    <t>Megamaxi Los Ceibos</t>
  </si>
  <si>
    <t>Megamaxi Village</t>
  </si>
  <si>
    <t>Megamaxi City Mall</t>
  </si>
  <si>
    <t>Supermaxi El Vergel</t>
  </si>
  <si>
    <t>Supermaxi Plaza Américas</t>
  </si>
  <si>
    <t xml:space="preserve">Supermaxi Miraflores </t>
  </si>
  <si>
    <t>Supermaxi La Pradera</t>
  </si>
  <si>
    <t>Gran Akí Totoracocha</t>
  </si>
  <si>
    <t>Akí Pasaje</t>
  </si>
  <si>
    <t>Akí Santa Rosa</t>
  </si>
  <si>
    <t>Akí Machala</t>
  </si>
  <si>
    <t>Supermaxi Machala</t>
  </si>
  <si>
    <t>Supermaxi Don Bosco</t>
  </si>
  <si>
    <t>Gran Akí Loja</t>
  </si>
  <si>
    <t>Super Akí Palmeras</t>
  </si>
  <si>
    <t>Supermaxi Santo Domingo</t>
  </si>
  <si>
    <t>Akí Santo Domingo</t>
  </si>
  <si>
    <t>Gran Akí Santo Domingo</t>
  </si>
  <si>
    <t>Supermaxi Portoviejo</t>
  </si>
  <si>
    <t>Super Akí Del Salto</t>
  </si>
  <si>
    <t>Supermaxi La Campiña</t>
  </si>
  <si>
    <t>Akí San Marco</t>
  </si>
  <si>
    <t>Akí Jocay</t>
  </si>
  <si>
    <t>Akí Manta</t>
  </si>
  <si>
    <t>Super Akí Chone</t>
  </si>
  <si>
    <t>Akí El Carmen</t>
  </si>
  <si>
    <t>Akí Portoviejo</t>
  </si>
  <si>
    <t>Gran Akí Tarqui</t>
  </si>
  <si>
    <t>Megamaxi Mall del Pacífico</t>
  </si>
  <si>
    <t>Gran Akí Cayambe</t>
  </si>
  <si>
    <t>Gran Akí Esmeraldas</t>
  </si>
  <si>
    <t>Super Akí Puerto Green</t>
  </si>
  <si>
    <t>Super Akí Lago Agrio</t>
  </si>
  <si>
    <t>Supermaxi Ibarra</t>
  </si>
  <si>
    <t>Gran Akí San Francisco</t>
  </si>
  <si>
    <t>Akí Latacunga Norte</t>
  </si>
  <si>
    <t>Supermaxi El Caracol</t>
  </si>
  <si>
    <t>Gran Akí Tungurahua</t>
  </si>
  <si>
    <t>Supermaxi Riobamba</t>
  </si>
  <si>
    <t>Supermaxi Maltería</t>
  </si>
  <si>
    <t>Megamaxi Mall Andes</t>
  </si>
  <si>
    <t>Costa Centro</t>
  </si>
  <si>
    <t>Costa Sur y Austro</t>
  </si>
  <si>
    <t>Costa Norte</t>
  </si>
  <si>
    <t>Sierra Norte</t>
  </si>
  <si>
    <t>Sierro Centro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</si>
  <si>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</si>
  <si>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</si>
  <si>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</si>
  <si>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</si>
  <si>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</si>
  <si>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</si>
  <si>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</si>
  <si>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</si>
  <si>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</si>
  <si>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</si>
  <si>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</si>
  <si>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</si>
  <si>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</si>
  <si>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</si>
  <si>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</si>
  <si>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</si>
  <si>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</si>
  <si>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</si>
  <si>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</si>
  <si>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</si>
  <si>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</si>
  <si>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</si>
  <si>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</si>
  <si>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</si>
  <si>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</si>
  <si>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</si>
  <si>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</si>
  <si>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</si>
  <si>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</si>
  <si>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</si>
  <si>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</si>
  <si>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</si>
  <si>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</si>
  <si>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</si>
  <si>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</si>
  <si>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</si>
  <si>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</si>
  <si>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</si>
  <si>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</si>
  <si>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</si>
  <si>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</si>
  <si>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</si>
  <si>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</si>
  <si>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</si>
  <si>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</si>
  <si>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</si>
  <si>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</si>
  <si>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</si>
  <si>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</si>
  <si>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</si>
  <si>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</si>
  <si>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</si>
  <si>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</si>
  <si>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</si>
  <si>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</si>
  <si>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</si>
  <si>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</si>
  <si>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</si>
  <si>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</si>
  <si>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</si>
  <si>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</si>
  <si>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</si>
  <si>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</si>
  <si>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</si>
  <si>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</si>
  <si>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</si>
  <si>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</si>
  <si>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</si>
  <si>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</si>
  <si>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</si>
  <si>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</si>
  <si>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</si>
  <si>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</si>
  <si>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</si>
  <si>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</si>
  <si>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</si>
  <si>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sub-zona</t>
  </si>
  <si>
    <t>SZ1</t>
  </si>
  <si>
    <t>Indep</t>
  </si>
  <si>
    <t>SZ2</t>
  </si>
  <si>
    <t>SZ3</t>
  </si>
  <si>
    <t>SZ4</t>
  </si>
  <si>
    <t>SZ5</t>
  </si>
  <si>
    <t>SZ6</t>
  </si>
  <si>
    <t>SZ7</t>
  </si>
  <si>
    <t>SZ8</t>
  </si>
  <si>
    <t>SZ9</t>
  </si>
  <si>
    <t>SZ10</t>
  </si>
  <si>
    <t>pallets secos</t>
  </si>
  <si>
    <t>costo</t>
  </si>
  <si>
    <t>testCosto</t>
  </si>
  <si>
    <t>sz cost</t>
  </si>
  <si>
    <t>Sub Zona</t>
  </si>
  <si>
    <t>Independiente</t>
  </si>
  <si>
    <t>Costo</t>
  </si>
  <si>
    <t>Akí Azogues</t>
  </si>
  <si>
    <t>Akí Colón Tinoco</t>
  </si>
  <si>
    <t>Akí Jipijapa</t>
  </si>
  <si>
    <t>Akí Otavalo</t>
  </si>
  <si>
    <t>Akí Puyo</t>
  </si>
  <si>
    <t>local</t>
  </si>
  <si>
    <t>secos</t>
  </si>
  <si>
    <t>frios</t>
  </si>
  <si>
    <t>subzona</t>
  </si>
  <si>
    <t>esFrio</t>
  </si>
  <si>
    <t>mandados</t>
  </si>
  <si>
    <t>costo pallet</t>
  </si>
  <si>
    <t>pallets secos original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</si>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</sst>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&quot;$&quot;\ * #,##0.00_ ;_ &quot;$&quot;\ * \-#,##0.00_ ;_ &quot;$&quot;\ * &quot;-&quot;??_ ;_ @_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1" applyFont="1" applyBorder="1"/>
    <xf numFmtId="0" fontId="2" fillId="2" borderId="1" xfId="1" applyFont="1" applyFill="1" applyBorder="1"/>
    <xf numFmtId="0" fontId="0" fillId="0" borderId="0" xfId="0"/>
    <xf numFmtId="2" fontId="0" fillId="0" borderId="0" xfId="0" applyNumberFormat="1"/>
    <xf numFmtId="10" fontId="0" fillId="0" borderId="0" xfId="4" applyNumberFormat="1" applyFont="1"/>
  </cellXfs>
  <cellStyles count="5">
    <cellStyle name="Moneda 2" xfId="2"/>
    <cellStyle name="Normal" xfId="0" builtinId="0"/>
    <cellStyle name="Normal 2" xfId="1"/>
    <cellStyle name="Percent" xfId="4" builtinId="5"/>
    <cellStyle name="Porcentaje 2" xfId="3"/>
  </cellStyles>
  <dxfs count="5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7"/>
  <sheetViews>
    <sheetView topLeftCell="A61" workbookViewId="0">
      <selection activeCell="B15" sqref="B1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79</v>
      </c>
      <c r="B2">
        <v>1</v>
      </c>
      <c r="C2">
        <v>23</v>
      </c>
    </row>
    <row r="3" spans="1:3" x14ac:dyDescent="0.3">
      <c r="A3" t="s">
        <v>80</v>
      </c>
      <c r="B3" s="3">
        <v>0</v>
      </c>
      <c r="C3">
        <v>23</v>
      </c>
    </row>
    <row r="4" spans="1:3" x14ac:dyDescent="0.3">
      <c r="A4" t="s">
        <v>81</v>
      </c>
      <c r="B4" s="3">
        <v>1</v>
      </c>
      <c r="C4">
        <v>23</v>
      </c>
    </row>
    <row r="5" spans="1:3" x14ac:dyDescent="0.3">
      <c r="A5" t="s">
        <v>82</v>
      </c>
      <c r="B5" s="3">
        <v>0</v>
      </c>
      <c r="C5">
        <v>23</v>
      </c>
    </row>
    <row r="6" spans="1:3" x14ac:dyDescent="0.3">
      <c r="A6" t="s">
        <v>83</v>
      </c>
      <c r="B6" s="3">
        <v>1</v>
      </c>
      <c r="C6">
        <v>23</v>
      </c>
    </row>
    <row r="7" spans="1:3" x14ac:dyDescent="0.3">
      <c r="A7" t="s">
        <v>84</v>
      </c>
      <c r="B7" s="3">
        <v>1</v>
      </c>
      <c r="C7">
        <v>23</v>
      </c>
    </row>
    <row r="8" spans="1:3" x14ac:dyDescent="0.3">
      <c r="A8" t="s">
        <v>85</v>
      </c>
      <c r="B8" s="3">
        <v>1</v>
      </c>
      <c r="C8">
        <v>23</v>
      </c>
    </row>
    <row r="9" spans="1:3" x14ac:dyDescent="0.3">
      <c r="A9" t="s">
        <v>86</v>
      </c>
      <c r="B9" s="3">
        <v>1</v>
      </c>
      <c r="C9">
        <v>23</v>
      </c>
    </row>
    <row r="10" spans="1:3" x14ac:dyDescent="0.3">
      <c r="A10" t="s">
        <v>87</v>
      </c>
      <c r="B10" s="3">
        <v>1</v>
      </c>
      <c r="C10">
        <v>23</v>
      </c>
    </row>
    <row r="11" spans="1:3" x14ac:dyDescent="0.3">
      <c r="A11" t="s">
        <v>88</v>
      </c>
      <c r="B11" s="3">
        <v>1</v>
      </c>
      <c r="C11">
        <v>23</v>
      </c>
    </row>
    <row r="12" spans="1:3" x14ac:dyDescent="0.3">
      <c r="A12" t="s">
        <v>89</v>
      </c>
      <c r="B12" s="3">
        <v>1</v>
      </c>
      <c r="C12">
        <v>23</v>
      </c>
    </row>
    <row r="13" spans="1:3" x14ac:dyDescent="0.3">
      <c r="A13" t="s">
        <v>90</v>
      </c>
      <c r="B13" s="3">
        <v>1</v>
      </c>
      <c r="C13">
        <v>23</v>
      </c>
    </row>
    <row r="14" spans="1:3" x14ac:dyDescent="0.3">
      <c r="A14" t="s">
        <v>91</v>
      </c>
      <c r="B14" s="3">
        <v>1</v>
      </c>
      <c r="C14">
        <v>23</v>
      </c>
    </row>
    <row r="15" spans="1:3" x14ac:dyDescent="0.3">
      <c r="A15" t="s">
        <v>92</v>
      </c>
      <c r="B15" s="3">
        <v>1</v>
      </c>
      <c r="C15">
        <v>23</v>
      </c>
    </row>
    <row r="16" spans="1:3" x14ac:dyDescent="0.3">
      <c r="A16" t="s">
        <v>93</v>
      </c>
      <c r="B16" s="3">
        <v>1</v>
      </c>
      <c r="C16">
        <v>23</v>
      </c>
    </row>
    <row r="17" spans="1:3" x14ac:dyDescent="0.3">
      <c r="A17" t="s">
        <v>94</v>
      </c>
      <c r="B17" s="3">
        <v>1</v>
      </c>
      <c r="C17">
        <v>23</v>
      </c>
    </row>
    <row r="18" spans="1:3" x14ac:dyDescent="0.3">
      <c r="A18" t="s">
        <v>95</v>
      </c>
      <c r="B18" s="3">
        <v>1</v>
      </c>
      <c r="C18">
        <v>23</v>
      </c>
    </row>
    <row r="19" spans="1:3" x14ac:dyDescent="0.3">
      <c r="A19" t="s">
        <v>96</v>
      </c>
      <c r="B19" s="3">
        <v>1</v>
      </c>
      <c r="C19">
        <v>23</v>
      </c>
    </row>
    <row r="20" spans="1:3" x14ac:dyDescent="0.3">
      <c r="A20" t="s">
        <v>97</v>
      </c>
      <c r="B20" s="3">
        <v>1</v>
      </c>
      <c r="C20">
        <v>23</v>
      </c>
    </row>
    <row r="21" spans="1:3" x14ac:dyDescent="0.3">
      <c r="A21" t="s">
        <v>98</v>
      </c>
      <c r="B21" s="3">
        <v>1</v>
      </c>
      <c r="C21">
        <v>23</v>
      </c>
    </row>
    <row r="22" spans="1:3" x14ac:dyDescent="0.3">
      <c r="A22" t="s">
        <v>99</v>
      </c>
      <c r="B22" s="3">
        <v>1</v>
      </c>
      <c r="C22">
        <v>23</v>
      </c>
    </row>
    <row r="23" spans="1:3" x14ac:dyDescent="0.3">
      <c r="A23" t="s">
        <v>100</v>
      </c>
      <c r="B23" s="3">
        <v>1</v>
      </c>
      <c r="C23">
        <v>23</v>
      </c>
    </row>
    <row r="24" spans="1:3" x14ac:dyDescent="0.3">
      <c r="A24" t="s">
        <v>101</v>
      </c>
      <c r="B24" s="3">
        <v>0</v>
      </c>
      <c r="C24">
        <v>23</v>
      </c>
    </row>
    <row r="25" spans="1:3" x14ac:dyDescent="0.3">
      <c r="A25" t="s">
        <v>102</v>
      </c>
      <c r="B25" s="3">
        <v>1</v>
      </c>
      <c r="C25">
        <v>23</v>
      </c>
    </row>
    <row r="26" spans="1:3" x14ac:dyDescent="0.3">
      <c r="A26" t="s">
        <v>103</v>
      </c>
      <c r="B26" s="3">
        <v>0</v>
      </c>
      <c r="C26">
        <v>23</v>
      </c>
    </row>
    <row r="27" spans="1:3" x14ac:dyDescent="0.3">
      <c r="A27" t="s">
        <v>104</v>
      </c>
      <c r="B27" s="3">
        <v>1</v>
      </c>
      <c r="C27">
        <v>23</v>
      </c>
    </row>
    <row r="28" spans="1:3" x14ac:dyDescent="0.3">
      <c r="A28" t="s">
        <v>105</v>
      </c>
      <c r="B28" s="3">
        <v>0</v>
      </c>
      <c r="C28">
        <v>23</v>
      </c>
    </row>
    <row r="29" spans="1:3" x14ac:dyDescent="0.3">
      <c r="A29" t="s">
        <v>106</v>
      </c>
      <c r="B29" s="3">
        <v>1</v>
      </c>
      <c r="C29">
        <v>23</v>
      </c>
    </row>
    <row r="30" spans="1:3" x14ac:dyDescent="0.3">
      <c r="A30" t="s">
        <v>107</v>
      </c>
      <c r="B30" s="3">
        <v>0</v>
      </c>
      <c r="C30">
        <v>23</v>
      </c>
    </row>
    <row r="31" spans="1:3" x14ac:dyDescent="0.3">
      <c r="A31" t="s">
        <v>108</v>
      </c>
      <c r="B31" s="3">
        <v>1</v>
      </c>
      <c r="C31">
        <v>23</v>
      </c>
    </row>
    <row r="32" spans="1:3" x14ac:dyDescent="0.3">
      <c r="A32" t="s">
        <v>109</v>
      </c>
      <c r="B32" s="3">
        <v>0</v>
      </c>
      <c r="C32">
        <v>23</v>
      </c>
    </row>
    <row r="33" spans="1:3" x14ac:dyDescent="0.3">
      <c r="A33" t="s">
        <v>110</v>
      </c>
      <c r="B33" s="3">
        <v>1</v>
      </c>
      <c r="C33">
        <v>23</v>
      </c>
    </row>
    <row r="34" spans="1:3" x14ac:dyDescent="0.3">
      <c r="A34" t="s">
        <v>111</v>
      </c>
      <c r="B34" s="3">
        <v>0</v>
      </c>
      <c r="C34">
        <v>23</v>
      </c>
    </row>
    <row r="35" spans="1:3" x14ac:dyDescent="0.3">
      <c r="A35" t="s">
        <v>112</v>
      </c>
      <c r="B35" s="3">
        <v>1</v>
      </c>
      <c r="C35">
        <v>23</v>
      </c>
    </row>
    <row r="36" spans="1:3" x14ac:dyDescent="0.3">
      <c r="A36" t="s">
        <v>113</v>
      </c>
      <c r="B36" s="3">
        <v>1</v>
      </c>
      <c r="C36">
        <v>23</v>
      </c>
    </row>
    <row r="37" spans="1:3" x14ac:dyDescent="0.3">
      <c r="A37" t="s">
        <v>114</v>
      </c>
      <c r="B37" s="3">
        <v>1</v>
      </c>
      <c r="C37">
        <v>23</v>
      </c>
    </row>
    <row r="38" spans="1:3" x14ac:dyDescent="0.3">
      <c r="A38" t="s">
        <v>115</v>
      </c>
      <c r="B38" s="3">
        <v>1</v>
      </c>
      <c r="C38">
        <v>23</v>
      </c>
    </row>
    <row r="39" spans="1:3" x14ac:dyDescent="0.3">
      <c r="A39" t="s">
        <v>116</v>
      </c>
      <c r="B39" s="3">
        <v>1</v>
      </c>
      <c r="C39">
        <v>23</v>
      </c>
    </row>
    <row r="40" spans="1:3" x14ac:dyDescent="0.3">
      <c r="A40" t="s">
        <v>117</v>
      </c>
      <c r="B40" s="3">
        <v>1</v>
      </c>
      <c r="C40">
        <v>23</v>
      </c>
    </row>
    <row r="41" spans="1:3" x14ac:dyDescent="0.3">
      <c r="A41" t="s">
        <v>118</v>
      </c>
      <c r="B41" s="3">
        <v>1</v>
      </c>
      <c r="C41">
        <v>23</v>
      </c>
    </row>
    <row r="42" spans="1:3" x14ac:dyDescent="0.3">
      <c r="A42" t="s">
        <v>119</v>
      </c>
      <c r="B42" s="3">
        <v>1</v>
      </c>
      <c r="C42">
        <v>23</v>
      </c>
    </row>
    <row r="43" spans="1:3" x14ac:dyDescent="0.3">
      <c r="A43" t="s">
        <v>120</v>
      </c>
      <c r="B43" s="3">
        <v>1</v>
      </c>
      <c r="C43">
        <v>23</v>
      </c>
    </row>
    <row r="44" spans="1:3" x14ac:dyDescent="0.3">
      <c r="A44" t="s">
        <v>121</v>
      </c>
      <c r="B44" s="3">
        <v>1</v>
      </c>
      <c r="C44">
        <v>23</v>
      </c>
    </row>
    <row r="45" spans="1:3" x14ac:dyDescent="0.3">
      <c r="A45" t="s">
        <v>122</v>
      </c>
      <c r="B45" s="3">
        <v>1</v>
      </c>
      <c r="C45">
        <v>23</v>
      </c>
    </row>
    <row r="46" spans="1:3" x14ac:dyDescent="0.3">
      <c r="A46" t="s">
        <v>123</v>
      </c>
      <c r="B46" s="3">
        <v>1</v>
      </c>
      <c r="C46">
        <v>23</v>
      </c>
    </row>
    <row r="47" spans="1:3" x14ac:dyDescent="0.3">
      <c r="A47" t="s">
        <v>124</v>
      </c>
      <c r="B47" s="3">
        <v>1</v>
      </c>
      <c r="C47">
        <v>23</v>
      </c>
    </row>
    <row r="48" spans="1:3" x14ac:dyDescent="0.3">
      <c r="A48" t="s">
        <v>125</v>
      </c>
      <c r="B48" s="3">
        <v>1</v>
      </c>
      <c r="C48">
        <v>23</v>
      </c>
    </row>
    <row r="49" spans="1:3" x14ac:dyDescent="0.3">
      <c r="A49" t="s">
        <v>126</v>
      </c>
      <c r="B49" s="3">
        <v>1</v>
      </c>
      <c r="C49">
        <v>23</v>
      </c>
    </row>
    <row r="50" spans="1:3" x14ac:dyDescent="0.3">
      <c r="A50" t="s">
        <v>127</v>
      </c>
      <c r="B50" s="3">
        <v>1</v>
      </c>
      <c r="C50">
        <v>23</v>
      </c>
    </row>
    <row r="51" spans="1:3" x14ac:dyDescent="0.3">
      <c r="A51" t="s">
        <v>128</v>
      </c>
      <c r="B51" s="3">
        <v>1</v>
      </c>
      <c r="C51">
        <v>23</v>
      </c>
    </row>
    <row r="52" spans="1:3" x14ac:dyDescent="0.3">
      <c r="A52" t="s">
        <v>129</v>
      </c>
      <c r="B52" s="3">
        <v>0</v>
      </c>
      <c r="C52">
        <v>23</v>
      </c>
    </row>
    <row r="53" spans="1:3" x14ac:dyDescent="0.3">
      <c r="A53" t="s">
        <v>130</v>
      </c>
      <c r="B53" s="3">
        <v>1</v>
      </c>
      <c r="C53">
        <v>23</v>
      </c>
    </row>
    <row r="54" spans="1:3" x14ac:dyDescent="0.3">
      <c r="A54" t="s">
        <v>131</v>
      </c>
      <c r="B54" s="3">
        <v>1</v>
      </c>
      <c r="C54">
        <v>23</v>
      </c>
    </row>
    <row r="55" spans="1:3" x14ac:dyDescent="0.3">
      <c r="A55" t="s">
        <v>132</v>
      </c>
      <c r="B55" s="3">
        <v>1</v>
      </c>
      <c r="C55">
        <v>23</v>
      </c>
    </row>
    <row r="56" spans="1:3" x14ac:dyDescent="0.3">
      <c r="A56" t="s">
        <v>133</v>
      </c>
      <c r="B56" s="3">
        <v>1</v>
      </c>
      <c r="C56">
        <v>23</v>
      </c>
    </row>
    <row r="57" spans="1:3" x14ac:dyDescent="0.3">
      <c r="A57" t="s">
        <v>134</v>
      </c>
      <c r="B57" s="3">
        <v>1</v>
      </c>
      <c r="C57">
        <v>23</v>
      </c>
    </row>
    <row r="58" spans="1:3" x14ac:dyDescent="0.3">
      <c r="A58" t="s">
        <v>135</v>
      </c>
      <c r="B58" s="3">
        <v>1</v>
      </c>
      <c r="C58">
        <v>23</v>
      </c>
    </row>
    <row r="59" spans="1:3" x14ac:dyDescent="0.3">
      <c r="A59" t="s">
        <v>136</v>
      </c>
      <c r="B59" s="3">
        <v>1</v>
      </c>
      <c r="C59">
        <v>23</v>
      </c>
    </row>
    <row r="60" spans="1:3" x14ac:dyDescent="0.3">
      <c r="A60" t="s">
        <v>137</v>
      </c>
      <c r="B60" s="3">
        <v>1</v>
      </c>
      <c r="C60">
        <v>23</v>
      </c>
    </row>
    <row r="61" spans="1:3" x14ac:dyDescent="0.3">
      <c r="A61" t="s">
        <v>138</v>
      </c>
      <c r="B61" s="3">
        <v>1</v>
      </c>
      <c r="C61">
        <v>23</v>
      </c>
    </row>
    <row r="62" spans="1:3" x14ac:dyDescent="0.3">
      <c r="A62" t="s">
        <v>139</v>
      </c>
      <c r="B62" s="3">
        <v>1</v>
      </c>
      <c r="C62">
        <v>23</v>
      </c>
    </row>
    <row r="63" spans="1:3" x14ac:dyDescent="0.3">
      <c r="A63" t="s">
        <v>140</v>
      </c>
      <c r="B63" s="3">
        <v>1</v>
      </c>
      <c r="C63">
        <v>23</v>
      </c>
    </row>
    <row r="64" spans="1:3" x14ac:dyDescent="0.3">
      <c r="A64" t="s">
        <v>141</v>
      </c>
      <c r="B64" s="3">
        <v>1</v>
      </c>
      <c r="C64">
        <v>23</v>
      </c>
    </row>
    <row r="65" spans="1:3" x14ac:dyDescent="0.3">
      <c r="A65" t="s">
        <v>142</v>
      </c>
      <c r="B65" s="3">
        <v>1</v>
      </c>
      <c r="C65">
        <v>23</v>
      </c>
    </row>
    <row r="66" spans="1:3" x14ac:dyDescent="0.3">
      <c r="A66" t="s">
        <v>143</v>
      </c>
      <c r="B66" s="3">
        <v>1</v>
      </c>
      <c r="C66">
        <v>23</v>
      </c>
    </row>
    <row r="67" spans="1:3" x14ac:dyDescent="0.3">
      <c r="A67" t="s">
        <v>144</v>
      </c>
      <c r="B67" s="3">
        <v>1</v>
      </c>
      <c r="C67">
        <v>23</v>
      </c>
    </row>
    <row r="68" spans="1:3" x14ac:dyDescent="0.3">
      <c r="A68" t="s">
        <v>145</v>
      </c>
      <c r="B68" s="3">
        <v>1</v>
      </c>
      <c r="C68">
        <v>23</v>
      </c>
    </row>
    <row r="69" spans="1:3" x14ac:dyDescent="0.3">
      <c r="A69" t="s">
        <v>146</v>
      </c>
      <c r="B69" s="3">
        <v>0</v>
      </c>
      <c r="C69">
        <v>23</v>
      </c>
    </row>
    <row r="70" spans="1:3" x14ac:dyDescent="0.3">
      <c r="A70" t="s">
        <v>147</v>
      </c>
      <c r="B70" s="3">
        <v>1</v>
      </c>
      <c r="C70">
        <v>23</v>
      </c>
    </row>
    <row r="71" spans="1:3" x14ac:dyDescent="0.3">
      <c r="A71" t="s">
        <v>148</v>
      </c>
      <c r="B71" s="3">
        <v>1</v>
      </c>
      <c r="C71">
        <v>23</v>
      </c>
    </row>
    <row r="72" spans="1:3" x14ac:dyDescent="0.3">
      <c r="A72" t="s">
        <v>149</v>
      </c>
      <c r="B72" s="3">
        <v>1</v>
      </c>
      <c r="C72">
        <v>23</v>
      </c>
    </row>
    <row r="73" spans="1:3" x14ac:dyDescent="0.3">
      <c r="A73" t="s">
        <v>150</v>
      </c>
      <c r="B73" s="3">
        <v>1</v>
      </c>
      <c r="C73">
        <v>23</v>
      </c>
    </row>
    <row r="74" spans="1:3" x14ac:dyDescent="0.3">
      <c r="A74" t="s">
        <v>151</v>
      </c>
      <c r="B74" s="3">
        <v>1</v>
      </c>
      <c r="C74">
        <v>23</v>
      </c>
    </row>
    <row r="75" spans="1:3" x14ac:dyDescent="0.3">
      <c r="A75" t="s">
        <v>152</v>
      </c>
      <c r="B75" s="3">
        <v>1</v>
      </c>
      <c r="C75">
        <v>23</v>
      </c>
    </row>
    <row r="76" spans="1:3" x14ac:dyDescent="0.3">
      <c r="A76" t="s">
        <v>153</v>
      </c>
      <c r="B76" s="3">
        <v>1</v>
      </c>
      <c r="C76">
        <v>23</v>
      </c>
    </row>
    <row r="77" spans="1:3" x14ac:dyDescent="0.3">
      <c r="A77" t="s">
        <v>154</v>
      </c>
      <c r="B77" s="3">
        <v>0</v>
      </c>
      <c r="C77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70"/>
  <sheetViews>
    <sheetView workbookViewId="0">
      <pane ySplit="1" topLeftCell="A39" activePane="bottomLeft" state="frozen"/>
      <selection pane="bottomLeft" activeCell="C2" sqref="C2:D70"/>
    </sheetView>
  </sheetViews>
  <sheetFormatPr defaultRowHeight="14.4" x14ac:dyDescent="0.3"/>
  <cols>
    <col min="1" max="1" width="23.5546875" bestFit="1" customWidth="1"/>
    <col min="4" max="4" width="10.44140625" bestFit="1" customWidth="1"/>
    <col min="5" max="5" width="15.88671875" bestFit="1" customWidth="1"/>
    <col min="15" max="15" width="8.88671875" style="3"/>
  </cols>
  <sheetData>
    <row r="1" spans="1:15" x14ac:dyDescent="0.3">
      <c r="A1" t="s">
        <v>3</v>
      </c>
      <c r="B1" t="s">
        <v>4</v>
      </c>
      <c r="C1" t="s">
        <v>167</v>
      </c>
      <c r="D1" t="s">
        <v>5</v>
      </c>
      <c r="E1" t="s">
        <v>6</v>
      </c>
      <c r="F1" t="s">
        <v>155</v>
      </c>
      <c r="G1" t="s">
        <v>168</v>
      </c>
      <c r="H1" t="s">
        <v>169</v>
      </c>
      <c r="K1" t="s">
        <v>170</v>
      </c>
      <c r="O1" s="3" t="s">
        <v>186</v>
      </c>
    </row>
    <row r="2" spans="1:15" x14ac:dyDescent="0.3">
      <c r="A2" t="s">
        <v>174</v>
      </c>
      <c r="B2">
        <v>153</v>
      </c>
      <c r="C2">
        <v>7</v>
      </c>
      <c r="D2">
        <v>0</v>
      </c>
      <c r="E2" t="s">
        <v>75</v>
      </c>
      <c r="F2" t="s">
        <v>158</v>
      </c>
      <c r="G2">
        <v>785</v>
      </c>
      <c r="H2">
        <v>1</v>
      </c>
      <c r="K2" t="str">
        <f>CONCATENATE(F2,G2)</f>
        <v>SZ2785</v>
      </c>
      <c r="O2" s="3">
        <v>10</v>
      </c>
    </row>
    <row r="3" spans="1:15" x14ac:dyDescent="0.3">
      <c r="A3" t="s">
        <v>175</v>
      </c>
      <c r="B3">
        <v>457</v>
      </c>
      <c r="C3">
        <v>11</v>
      </c>
      <c r="D3">
        <v>0</v>
      </c>
      <c r="E3" t="s">
        <v>75</v>
      </c>
      <c r="F3" t="s">
        <v>159</v>
      </c>
      <c r="G3">
        <v>800</v>
      </c>
      <c r="H3">
        <v>1</v>
      </c>
      <c r="K3" t="str">
        <f t="shared" ref="K3:K69" si="0">CONCATENATE(F3,G3)</f>
        <v>SZ3800</v>
      </c>
      <c r="L3" s="3"/>
      <c r="O3" s="3">
        <v>10</v>
      </c>
    </row>
    <row r="4" spans="1:15" x14ac:dyDescent="0.3">
      <c r="A4" t="s">
        <v>28</v>
      </c>
      <c r="B4">
        <v>355</v>
      </c>
      <c r="C4">
        <v>10</v>
      </c>
      <c r="D4">
        <v>6</v>
      </c>
      <c r="E4" t="s">
        <v>74</v>
      </c>
      <c r="F4" t="s">
        <v>156</v>
      </c>
      <c r="G4">
        <v>610</v>
      </c>
      <c r="H4">
        <v>2</v>
      </c>
      <c r="K4" t="str">
        <f t="shared" si="0"/>
        <v>SZ1610</v>
      </c>
      <c r="L4" s="3"/>
      <c r="O4" s="3">
        <v>11</v>
      </c>
    </row>
    <row r="5" spans="1:15" s="3" customFormat="1" x14ac:dyDescent="0.3">
      <c r="A5" s="3" t="s">
        <v>58</v>
      </c>
      <c r="B5" s="3">
        <v>843</v>
      </c>
      <c r="C5" s="3">
        <v>11</v>
      </c>
      <c r="D5" s="3">
        <v>8</v>
      </c>
      <c r="E5" s="3" t="s">
        <v>76</v>
      </c>
      <c r="F5" s="3" t="s">
        <v>160</v>
      </c>
      <c r="G5" s="3">
        <v>265</v>
      </c>
      <c r="H5" s="3">
        <v>2</v>
      </c>
      <c r="O5" s="3">
        <v>12</v>
      </c>
    </row>
    <row r="6" spans="1:15" x14ac:dyDescent="0.3">
      <c r="A6" t="s">
        <v>176</v>
      </c>
      <c r="B6">
        <v>846</v>
      </c>
      <c r="C6">
        <v>10</v>
      </c>
      <c r="D6">
        <v>0</v>
      </c>
      <c r="E6" t="s">
        <v>76</v>
      </c>
      <c r="F6" t="s">
        <v>161</v>
      </c>
      <c r="G6">
        <v>610</v>
      </c>
      <c r="H6">
        <v>2</v>
      </c>
      <c r="K6" t="str">
        <f t="shared" si="0"/>
        <v>SZ5610</v>
      </c>
      <c r="L6" s="3"/>
      <c r="O6" s="3">
        <v>22</v>
      </c>
    </row>
    <row r="7" spans="1:15" x14ac:dyDescent="0.3">
      <c r="A7" t="s">
        <v>55</v>
      </c>
      <c r="B7">
        <v>809</v>
      </c>
      <c r="C7">
        <v>5</v>
      </c>
      <c r="D7">
        <v>6</v>
      </c>
      <c r="E7" t="s">
        <v>76</v>
      </c>
      <c r="F7" t="s">
        <v>161</v>
      </c>
      <c r="G7">
        <v>610</v>
      </c>
      <c r="H7">
        <v>2</v>
      </c>
      <c r="K7" t="str">
        <f t="shared" si="0"/>
        <v>SZ5610</v>
      </c>
      <c r="L7" s="3"/>
      <c r="O7" s="3">
        <v>22</v>
      </c>
    </row>
    <row r="8" spans="1:15" s="3" customFormat="1" x14ac:dyDescent="0.3">
      <c r="A8" s="3" t="s">
        <v>21</v>
      </c>
      <c r="B8" s="3">
        <v>346</v>
      </c>
      <c r="C8" s="3">
        <v>12</v>
      </c>
      <c r="D8" s="3">
        <v>10</v>
      </c>
      <c r="E8" s="3" t="s">
        <v>74</v>
      </c>
      <c r="F8" s="3" t="s">
        <v>156</v>
      </c>
      <c r="G8" s="3">
        <v>835</v>
      </c>
      <c r="H8" s="3">
        <v>5</v>
      </c>
      <c r="O8" s="3">
        <v>9</v>
      </c>
    </row>
    <row r="9" spans="1:15" x14ac:dyDescent="0.3">
      <c r="A9" t="s">
        <v>68</v>
      </c>
      <c r="B9">
        <v>148</v>
      </c>
      <c r="C9">
        <v>9</v>
      </c>
      <c r="D9">
        <v>6</v>
      </c>
      <c r="E9" t="s">
        <v>78</v>
      </c>
      <c r="F9" t="s">
        <v>164</v>
      </c>
      <c r="G9">
        <v>150</v>
      </c>
      <c r="H9">
        <v>2</v>
      </c>
      <c r="K9" t="str">
        <f t="shared" si="0"/>
        <v>SZ8150</v>
      </c>
      <c r="L9" s="3"/>
      <c r="O9" s="3">
        <v>17</v>
      </c>
    </row>
    <row r="10" spans="1:15" x14ac:dyDescent="0.3">
      <c r="A10" t="s">
        <v>43</v>
      </c>
      <c r="B10">
        <v>451</v>
      </c>
      <c r="C10">
        <v>12</v>
      </c>
      <c r="D10">
        <v>8</v>
      </c>
      <c r="E10" t="s">
        <v>75</v>
      </c>
      <c r="F10" t="s">
        <v>159</v>
      </c>
      <c r="G10">
        <v>775</v>
      </c>
      <c r="H10">
        <v>1</v>
      </c>
      <c r="K10" t="str">
        <f t="shared" si="0"/>
        <v>SZ3775</v>
      </c>
      <c r="L10" s="3"/>
      <c r="O10" s="3">
        <v>9</v>
      </c>
    </row>
    <row r="11" spans="1:15" x14ac:dyDescent="0.3">
      <c r="A11" t="s">
        <v>56</v>
      </c>
      <c r="B11">
        <v>841</v>
      </c>
      <c r="C11">
        <v>5</v>
      </c>
      <c r="D11">
        <v>8</v>
      </c>
      <c r="E11" t="s">
        <v>76</v>
      </c>
      <c r="F11" t="s">
        <v>161</v>
      </c>
      <c r="G11">
        <v>610</v>
      </c>
      <c r="H11">
        <v>2</v>
      </c>
      <c r="K11" t="str">
        <f t="shared" si="0"/>
        <v>SZ5610</v>
      </c>
      <c r="L11" s="3"/>
      <c r="O11" s="3">
        <v>11</v>
      </c>
    </row>
    <row r="12" spans="1:15" x14ac:dyDescent="0.3">
      <c r="A12" t="s">
        <v>19</v>
      </c>
      <c r="B12">
        <v>342</v>
      </c>
      <c r="C12">
        <v>6</v>
      </c>
      <c r="D12">
        <v>8</v>
      </c>
      <c r="E12" t="s">
        <v>74</v>
      </c>
      <c r="F12" t="s">
        <v>156</v>
      </c>
      <c r="G12">
        <v>585</v>
      </c>
      <c r="H12">
        <v>1</v>
      </c>
      <c r="K12" t="str">
        <f t="shared" si="0"/>
        <v>SZ1585</v>
      </c>
      <c r="L12" s="3"/>
      <c r="O12" s="3">
        <v>14</v>
      </c>
    </row>
    <row r="13" spans="1:15" x14ac:dyDescent="0.3">
      <c r="A13" t="s">
        <v>177</v>
      </c>
      <c r="B13">
        <v>541</v>
      </c>
      <c r="C13">
        <v>12</v>
      </c>
      <c r="D13">
        <v>0</v>
      </c>
      <c r="E13" t="s">
        <v>77</v>
      </c>
      <c r="F13" t="s">
        <v>162</v>
      </c>
      <c r="G13">
        <v>180</v>
      </c>
      <c r="H13">
        <v>1</v>
      </c>
      <c r="K13" t="str">
        <f t="shared" si="0"/>
        <v>SZ6180</v>
      </c>
      <c r="L13" s="3"/>
      <c r="O13" s="3">
        <v>8</v>
      </c>
    </row>
    <row r="14" spans="1:15" x14ac:dyDescent="0.3">
      <c r="A14" t="s">
        <v>41</v>
      </c>
      <c r="B14">
        <v>449</v>
      </c>
      <c r="C14">
        <v>10</v>
      </c>
      <c r="D14">
        <v>7</v>
      </c>
      <c r="E14" t="s">
        <v>75</v>
      </c>
      <c r="F14" t="s">
        <v>157</v>
      </c>
      <c r="G14">
        <v>800</v>
      </c>
      <c r="H14">
        <v>1</v>
      </c>
      <c r="K14" t="str">
        <f t="shared" si="0"/>
        <v>Indep800</v>
      </c>
      <c r="L14" s="3"/>
      <c r="O14" s="3">
        <v>10</v>
      </c>
    </row>
    <row r="15" spans="1:15" x14ac:dyDescent="0.3">
      <c r="A15" t="s">
        <v>26</v>
      </c>
      <c r="B15">
        <v>352</v>
      </c>
      <c r="C15">
        <v>0</v>
      </c>
      <c r="D15">
        <v>6</v>
      </c>
      <c r="E15" t="s">
        <v>74</v>
      </c>
      <c r="F15" t="s">
        <v>156</v>
      </c>
      <c r="G15">
        <v>750</v>
      </c>
      <c r="H15">
        <v>4</v>
      </c>
      <c r="K15" t="str">
        <f t="shared" si="0"/>
        <v>SZ1750</v>
      </c>
      <c r="L15" s="3"/>
      <c r="O15" s="3">
        <v>7</v>
      </c>
    </row>
    <row r="16" spans="1:15" x14ac:dyDescent="0.3">
      <c r="A16" t="s">
        <v>59</v>
      </c>
      <c r="B16">
        <v>844</v>
      </c>
      <c r="C16">
        <v>9</v>
      </c>
      <c r="D16">
        <v>9</v>
      </c>
      <c r="E16" t="s">
        <v>76</v>
      </c>
      <c r="F16" t="s">
        <v>161</v>
      </c>
      <c r="G16">
        <v>590</v>
      </c>
      <c r="H16">
        <v>1</v>
      </c>
      <c r="K16" t="str">
        <f t="shared" si="0"/>
        <v>SZ5590</v>
      </c>
      <c r="L16" s="3"/>
      <c r="O16" s="3">
        <v>13</v>
      </c>
    </row>
    <row r="17" spans="1:15" x14ac:dyDescent="0.3">
      <c r="A17" t="s">
        <v>178</v>
      </c>
      <c r="B17">
        <v>244</v>
      </c>
      <c r="C17">
        <v>8</v>
      </c>
      <c r="D17">
        <v>0</v>
      </c>
      <c r="E17" t="s">
        <v>78</v>
      </c>
      <c r="F17" t="s">
        <v>166</v>
      </c>
      <c r="G17">
        <v>210</v>
      </c>
      <c r="H17">
        <v>1</v>
      </c>
      <c r="K17" t="str">
        <f t="shared" si="0"/>
        <v>SZ10210</v>
      </c>
      <c r="L17" s="3"/>
      <c r="O17" s="3">
        <v>16</v>
      </c>
    </row>
    <row r="18" spans="1:15" x14ac:dyDescent="0.3">
      <c r="A18" t="s">
        <v>20</v>
      </c>
      <c r="B18">
        <v>345</v>
      </c>
      <c r="C18">
        <v>9</v>
      </c>
      <c r="D18">
        <v>9</v>
      </c>
      <c r="E18" t="s">
        <v>74</v>
      </c>
      <c r="F18" t="s">
        <v>157</v>
      </c>
      <c r="G18">
        <v>375</v>
      </c>
      <c r="H18">
        <v>1</v>
      </c>
      <c r="K18" t="str">
        <f t="shared" si="0"/>
        <v>Indep375</v>
      </c>
      <c r="L18" s="3"/>
      <c r="O18" s="3">
        <v>13</v>
      </c>
    </row>
    <row r="19" spans="1:15" x14ac:dyDescent="0.3">
      <c r="A19" t="s">
        <v>54</v>
      </c>
      <c r="B19">
        <v>807</v>
      </c>
      <c r="C19">
        <v>0</v>
      </c>
      <c r="D19">
        <v>7</v>
      </c>
      <c r="E19" t="s">
        <v>76</v>
      </c>
      <c r="F19" t="s">
        <v>161</v>
      </c>
      <c r="G19">
        <v>610</v>
      </c>
      <c r="H19">
        <v>2</v>
      </c>
      <c r="K19" t="str">
        <f t="shared" si="0"/>
        <v>SZ5610</v>
      </c>
      <c r="L19" s="3"/>
      <c r="O19" s="3">
        <v>12</v>
      </c>
    </row>
    <row r="20" spans="1:15" x14ac:dyDescent="0.3">
      <c r="A20" t="s">
        <v>42</v>
      </c>
      <c r="B20">
        <v>450</v>
      </c>
      <c r="C20">
        <v>0</v>
      </c>
      <c r="D20">
        <v>6</v>
      </c>
      <c r="E20" t="s">
        <v>75</v>
      </c>
      <c r="F20" t="s">
        <v>159</v>
      </c>
      <c r="G20">
        <v>800</v>
      </c>
      <c r="H20">
        <v>2</v>
      </c>
      <c r="K20" t="str">
        <f t="shared" si="0"/>
        <v>SZ3800</v>
      </c>
      <c r="L20" s="3"/>
      <c r="O20" s="3">
        <v>0</v>
      </c>
    </row>
    <row r="21" spans="1:15" x14ac:dyDescent="0.3">
      <c r="A21" t="s">
        <v>49</v>
      </c>
      <c r="B21">
        <v>155</v>
      </c>
      <c r="C21">
        <v>9</v>
      </c>
      <c r="D21">
        <v>6</v>
      </c>
      <c r="E21" t="s">
        <v>76</v>
      </c>
      <c r="F21" t="s">
        <v>160</v>
      </c>
      <c r="G21">
        <v>200</v>
      </c>
      <c r="H21">
        <v>1</v>
      </c>
      <c r="K21" t="str">
        <f t="shared" si="0"/>
        <v>SZ4200</v>
      </c>
      <c r="L21" s="3"/>
      <c r="O21" s="3">
        <v>12</v>
      </c>
    </row>
    <row r="22" spans="1:15" x14ac:dyDescent="0.3">
      <c r="A22" t="s">
        <v>24</v>
      </c>
      <c r="B22">
        <v>350</v>
      </c>
      <c r="C22">
        <v>9</v>
      </c>
      <c r="D22">
        <v>10</v>
      </c>
      <c r="E22" t="s">
        <v>74</v>
      </c>
      <c r="F22" t="s">
        <v>157</v>
      </c>
      <c r="G22">
        <v>660</v>
      </c>
      <c r="H22">
        <v>1</v>
      </c>
      <c r="K22" t="str">
        <f t="shared" si="0"/>
        <v>Indep660</v>
      </c>
      <c r="L22" s="3"/>
      <c r="O22" s="3">
        <v>11</v>
      </c>
    </row>
    <row r="23" spans="1:15" x14ac:dyDescent="0.3">
      <c r="A23" t="s">
        <v>62</v>
      </c>
      <c r="B23">
        <v>146</v>
      </c>
      <c r="C23">
        <v>15</v>
      </c>
      <c r="D23">
        <v>9</v>
      </c>
      <c r="E23" t="s">
        <v>77</v>
      </c>
      <c r="F23" t="s">
        <v>162</v>
      </c>
      <c r="G23">
        <v>180</v>
      </c>
      <c r="H23">
        <v>1</v>
      </c>
      <c r="K23" t="str">
        <f t="shared" si="0"/>
        <v>SZ6180</v>
      </c>
      <c r="L23" s="3"/>
      <c r="O23" s="3">
        <v>13</v>
      </c>
    </row>
    <row r="24" spans="1:15" x14ac:dyDescent="0.3">
      <c r="A24" t="s">
        <v>25</v>
      </c>
      <c r="B24">
        <v>351</v>
      </c>
      <c r="C24">
        <v>11</v>
      </c>
      <c r="D24">
        <v>11</v>
      </c>
      <c r="E24" t="s">
        <v>74</v>
      </c>
      <c r="F24" t="s">
        <v>156</v>
      </c>
      <c r="G24">
        <v>660</v>
      </c>
      <c r="H24">
        <v>3</v>
      </c>
      <c r="K24" t="str">
        <f t="shared" si="0"/>
        <v>SZ1660</v>
      </c>
      <c r="L24" s="3"/>
      <c r="O24" s="3">
        <v>23</v>
      </c>
    </row>
    <row r="25" spans="1:15" x14ac:dyDescent="0.3">
      <c r="A25" t="s">
        <v>29</v>
      </c>
      <c r="B25">
        <v>357</v>
      </c>
      <c r="C25">
        <v>12</v>
      </c>
      <c r="D25">
        <v>9</v>
      </c>
      <c r="E25" t="s">
        <v>74</v>
      </c>
      <c r="F25" t="s">
        <v>156</v>
      </c>
      <c r="G25">
        <v>660</v>
      </c>
      <c r="H25">
        <v>3</v>
      </c>
      <c r="K25" t="str">
        <f t="shared" si="0"/>
        <v>SZ1660</v>
      </c>
      <c r="L25" s="3"/>
      <c r="O25" s="3">
        <v>22</v>
      </c>
    </row>
    <row r="26" spans="1:15" x14ac:dyDescent="0.3">
      <c r="A26" t="s">
        <v>63</v>
      </c>
      <c r="B26">
        <v>543</v>
      </c>
      <c r="C26">
        <v>2</v>
      </c>
      <c r="D26">
        <v>24</v>
      </c>
      <c r="E26" t="s">
        <v>77</v>
      </c>
      <c r="F26" t="s">
        <v>163</v>
      </c>
      <c r="G26">
        <v>485</v>
      </c>
      <c r="H26">
        <v>1</v>
      </c>
      <c r="K26" t="str">
        <f t="shared" si="0"/>
        <v>SZ7485</v>
      </c>
      <c r="L26" s="3"/>
      <c r="O26" s="3">
        <v>31</v>
      </c>
    </row>
    <row r="27" spans="1:15" x14ac:dyDescent="0.3">
      <c r="A27" t="s">
        <v>46</v>
      </c>
      <c r="B27">
        <v>456</v>
      </c>
      <c r="C27">
        <v>9</v>
      </c>
      <c r="D27">
        <v>9</v>
      </c>
      <c r="E27" t="s">
        <v>75</v>
      </c>
      <c r="F27" t="s">
        <v>158</v>
      </c>
      <c r="G27">
        <v>1135</v>
      </c>
      <c r="H27">
        <v>2</v>
      </c>
      <c r="K27" t="str">
        <f t="shared" si="0"/>
        <v>SZ21135</v>
      </c>
      <c r="L27" s="3"/>
      <c r="O27" s="3">
        <v>23</v>
      </c>
    </row>
    <row r="28" spans="1:15" x14ac:dyDescent="0.3">
      <c r="A28" t="s">
        <v>23</v>
      </c>
      <c r="B28">
        <v>349</v>
      </c>
      <c r="C28">
        <v>12</v>
      </c>
      <c r="D28">
        <v>8</v>
      </c>
      <c r="E28" t="s">
        <v>74</v>
      </c>
      <c r="F28" t="s">
        <v>156</v>
      </c>
      <c r="G28">
        <v>660</v>
      </c>
      <c r="H28">
        <v>3</v>
      </c>
      <c r="K28" t="str">
        <f t="shared" si="0"/>
        <v>SZ1660</v>
      </c>
      <c r="L28" s="3"/>
      <c r="O28" s="3">
        <v>20</v>
      </c>
    </row>
    <row r="29" spans="1:15" x14ac:dyDescent="0.3">
      <c r="A29" t="s">
        <v>67</v>
      </c>
      <c r="B29">
        <v>552</v>
      </c>
      <c r="C29">
        <v>17</v>
      </c>
      <c r="D29">
        <v>12</v>
      </c>
      <c r="E29" t="s">
        <v>77</v>
      </c>
      <c r="F29" t="s">
        <v>162</v>
      </c>
      <c r="G29">
        <v>280</v>
      </c>
      <c r="H29">
        <v>2</v>
      </c>
      <c r="K29" t="str">
        <f t="shared" si="0"/>
        <v>SZ6280</v>
      </c>
      <c r="L29" s="3"/>
      <c r="O29" s="3">
        <v>27</v>
      </c>
    </row>
    <row r="30" spans="1:15" x14ac:dyDescent="0.3">
      <c r="A30" t="s">
        <v>50</v>
      </c>
      <c r="B30">
        <v>165</v>
      </c>
      <c r="C30">
        <v>15</v>
      </c>
      <c r="D30">
        <v>9</v>
      </c>
      <c r="E30" t="s">
        <v>76</v>
      </c>
      <c r="F30" t="s">
        <v>160</v>
      </c>
      <c r="G30">
        <v>200</v>
      </c>
      <c r="H30">
        <v>1</v>
      </c>
      <c r="K30" t="str">
        <f t="shared" si="0"/>
        <v>SZ4200</v>
      </c>
      <c r="L30" s="3"/>
      <c r="O30" s="3">
        <v>9</v>
      </c>
    </row>
    <row r="31" spans="1:15" x14ac:dyDescent="0.3">
      <c r="A31" t="s">
        <v>60</v>
      </c>
      <c r="B31">
        <v>845</v>
      </c>
      <c r="C31">
        <v>16</v>
      </c>
      <c r="D31">
        <v>9</v>
      </c>
      <c r="E31" t="s">
        <v>76</v>
      </c>
      <c r="F31" t="s">
        <v>161</v>
      </c>
      <c r="G31">
        <v>610</v>
      </c>
      <c r="H31">
        <v>2</v>
      </c>
      <c r="K31" t="str">
        <f t="shared" si="0"/>
        <v>SZ5610</v>
      </c>
      <c r="L31" s="3"/>
      <c r="O31" s="3">
        <v>11</v>
      </c>
    </row>
    <row r="32" spans="1:15" x14ac:dyDescent="0.3">
      <c r="A32" t="s">
        <v>22</v>
      </c>
      <c r="B32">
        <v>348</v>
      </c>
      <c r="C32">
        <v>14</v>
      </c>
      <c r="D32">
        <v>9</v>
      </c>
      <c r="E32" t="s">
        <v>74</v>
      </c>
      <c r="F32" t="s">
        <v>156</v>
      </c>
      <c r="G32">
        <v>660</v>
      </c>
      <c r="H32">
        <v>3</v>
      </c>
      <c r="K32" t="str">
        <f t="shared" si="0"/>
        <v>SZ1660</v>
      </c>
      <c r="L32" s="3"/>
      <c r="O32" s="3">
        <v>16</v>
      </c>
    </row>
    <row r="33" spans="1:15" x14ac:dyDescent="0.3">
      <c r="A33" t="s">
        <v>40</v>
      </c>
      <c r="B33">
        <v>448</v>
      </c>
      <c r="C33">
        <v>13</v>
      </c>
      <c r="D33">
        <v>8</v>
      </c>
      <c r="E33" t="s">
        <v>75</v>
      </c>
      <c r="F33" t="s">
        <v>158</v>
      </c>
      <c r="G33">
        <v>785</v>
      </c>
      <c r="H33">
        <v>1</v>
      </c>
      <c r="K33" t="str">
        <f t="shared" si="0"/>
        <v>SZ2785</v>
      </c>
      <c r="L33" s="3"/>
      <c r="O33" s="3">
        <v>48</v>
      </c>
    </row>
    <row r="34" spans="1:15" x14ac:dyDescent="0.3">
      <c r="A34" t="s">
        <v>70</v>
      </c>
      <c r="B34">
        <v>253</v>
      </c>
      <c r="C34">
        <v>14</v>
      </c>
      <c r="D34">
        <v>8</v>
      </c>
      <c r="E34" t="s">
        <v>78</v>
      </c>
      <c r="F34" t="s">
        <v>166</v>
      </c>
      <c r="G34">
        <v>210</v>
      </c>
      <c r="H34">
        <v>1</v>
      </c>
      <c r="K34" t="str">
        <f t="shared" si="0"/>
        <v>SZ10210</v>
      </c>
      <c r="L34" s="3"/>
      <c r="O34" s="3">
        <v>8</v>
      </c>
    </row>
    <row r="35" spans="1:15" x14ac:dyDescent="0.3">
      <c r="A35" t="s">
        <v>35</v>
      </c>
      <c r="B35">
        <v>736</v>
      </c>
      <c r="C35">
        <v>24</v>
      </c>
      <c r="D35">
        <v>17</v>
      </c>
      <c r="E35" t="s">
        <v>74</v>
      </c>
      <c r="F35" t="s">
        <v>156</v>
      </c>
      <c r="G35">
        <v>660</v>
      </c>
      <c r="H35">
        <v>3</v>
      </c>
      <c r="K35" t="str">
        <f t="shared" si="0"/>
        <v>SZ1660</v>
      </c>
      <c r="L35" s="3"/>
      <c r="O35" s="3">
        <v>15</v>
      </c>
    </row>
    <row r="36" spans="1:15" x14ac:dyDescent="0.3">
      <c r="A36" t="s">
        <v>33</v>
      </c>
      <c r="B36">
        <v>734</v>
      </c>
      <c r="C36">
        <v>21</v>
      </c>
      <c r="D36">
        <v>31</v>
      </c>
      <c r="E36" t="s">
        <v>74</v>
      </c>
      <c r="F36" t="s">
        <v>156</v>
      </c>
      <c r="G36">
        <v>660</v>
      </c>
      <c r="H36">
        <v>3</v>
      </c>
      <c r="K36" t="str">
        <f t="shared" si="0"/>
        <v>SZ1660</v>
      </c>
      <c r="L36" s="3"/>
      <c r="O36" s="3">
        <v>13</v>
      </c>
    </row>
    <row r="37" spans="1:15" x14ac:dyDescent="0.3">
      <c r="A37" t="s">
        <v>73</v>
      </c>
      <c r="B37">
        <v>721</v>
      </c>
      <c r="C37">
        <v>43</v>
      </c>
      <c r="D37">
        <v>17</v>
      </c>
      <c r="E37" t="s">
        <v>78</v>
      </c>
      <c r="F37" t="s">
        <v>166</v>
      </c>
      <c r="G37">
        <v>210</v>
      </c>
      <c r="H37">
        <v>1</v>
      </c>
      <c r="K37" t="str">
        <f t="shared" si="0"/>
        <v>SZ10210</v>
      </c>
      <c r="L37" s="3"/>
      <c r="O37" s="3">
        <v>16</v>
      </c>
    </row>
    <row r="38" spans="1:15" x14ac:dyDescent="0.3">
      <c r="A38" t="s">
        <v>61</v>
      </c>
      <c r="B38">
        <v>781</v>
      </c>
      <c r="C38">
        <v>18</v>
      </c>
      <c r="D38">
        <v>26</v>
      </c>
      <c r="E38" t="s">
        <v>76</v>
      </c>
      <c r="F38" t="s">
        <v>161</v>
      </c>
      <c r="G38">
        <v>610</v>
      </c>
      <c r="H38">
        <v>2</v>
      </c>
      <c r="K38" t="str">
        <f t="shared" si="0"/>
        <v>SZ5610</v>
      </c>
      <c r="L38" s="3"/>
      <c r="O38" s="3">
        <v>17</v>
      </c>
    </row>
    <row r="39" spans="1:15" x14ac:dyDescent="0.3">
      <c r="A39" t="s">
        <v>31</v>
      </c>
      <c r="B39">
        <v>731</v>
      </c>
      <c r="C39">
        <v>20</v>
      </c>
      <c r="D39">
        <v>26</v>
      </c>
      <c r="E39" t="s">
        <v>74</v>
      </c>
      <c r="F39" t="s">
        <v>156</v>
      </c>
      <c r="G39">
        <v>660</v>
      </c>
      <c r="H39">
        <v>3</v>
      </c>
      <c r="K39" t="str">
        <f t="shared" si="0"/>
        <v>SZ1660</v>
      </c>
      <c r="L39" s="3"/>
      <c r="O39" s="3">
        <v>14</v>
      </c>
    </row>
    <row r="40" spans="1:15" x14ac:dyDescent="0.3">
      <c r="A40" t="s">
        <v>32</v>
      </c>
      <c r="B40">
        <v>733</v>
      </c>
      <c r="C40">
        <v>28</v>
      </c>
      <c r="D40">
        <v>19</v>
      </c>
      <c r="E40" t="s">
        <v>74</v>
      </c>
      <c r="F40" t="s">
        <v>156</v>
      </c>
      <c r="G40">
        <v>660</v>
      </c>
      <c r="H40">
        <v>3</v>
      </c>
      <c r="K40" t="str">
        <f t="shared" si="0"/>
        <v>SZ1660</v>
      </c>
      <c r="L40" s="3"/>
      <c r="O40" s="3">
        <v>11</v>
      </c>
    </row>
    <row r="41" spans="1:15" x14ac:dyDescent="0.3">
      <c r="A41" t="s">
        <v>34</v>
      </c>
      <c r="B41">
        <v>735</v>
      </c>
      <c r="C41">
        <v>18</v>
      </c>
      <c r="D41">
        <v>27</v>
      </c>
      <c r="E41" t="s">
        <v>74</v>
      </c>
      <c r="F41" t="s">
        <v>156</v>
      </c>
      <c r="G41">
        <v>660</v>
      </c>
      <c r="H41">
        <v>3</v>
      </c>
      <c r="K41" t="str">
        <f t="shared" si="0"/>
        <v>SZ1660</v>
      </c>
      <c r="L41" s="3"/>
      <c r="O41" s="3">
        <v>10</v>
      </c>
    </row>
    <row r="42" spans="1:15" x14ac:dyDescent="0.3">
      <c r="A42" t="s">
        <v>57</v>
      </c>
      <c r="B42">
        <v>842</v>
      </c>
      <c r="C42">
        <v>12</v>
      </c>
      <c r="D42">
        <v>15</v>
      </c>
      <c r="E42" t="s">
        <v>76</v>
      </c>
      <c r="F42" t="s">
        <v>160</v>
      </c>
      <c r="G42">
        <v>470</v>
      </c>
      <c r="H42">
        <v>3</v>
      </c>
      <c r="K42" t="str">
        <f t="shared" si="0"/>
        <v>SZ4470</v>
      </c>
      <c r="L42" s="3"/>
      <c r="O42" s="3">
        <v>0</v>
      </c>
    </row>
    <row r="43" spans="1:15" x14ac:dyDescent="0.3">
      <c r="A43" t="s">
        <v>52</v>
      </c>
      <c r="B43">
        <v>805</v>
      </c>
      <c r="C43">
        <v>14</v>
      </c>
      <c r="D43">
        <v>12</v>
      </c>
      <c r="E43" t="s">
        <v>76</v>
      </c>
      <c r="F43" t="s">
        <v>161</v>
      </c>
      <c r="G43">
        <v>590</v>
      </c>
      <c r="H43">
        <v>1</v>
      </c>
      <c r="K43" t="str">
        <f t="shared" si="0"/>
        <v>SZ5590</v>
      </c>
      <c r="L43" s="3"/>
      <c r="O43" s="3">
        <v>13</v>
      </c>
    </row>
    <row r="44" spans="1:15" x14ac:dyDescent="0.3">
      <c r="A44" t="s">
        <v>27</v>
      </c>
      <c r="B44">
        <v>354</v>
      </c>
      <c r="C44">
        <v>11</v>
      </c>
      <c r="D44">
        <v>12</v>
      </c>
      <c r="E44" t="s">
        <v>74</v>
      </c>
      <c r="F44" t="s">
        <v>156</v>
      </c>
      <c r="G44">
        <v>835</v>
      </c>
      <c r="H44">
        <v>5</v>
      </c>
      <c r="K44" t="str">
        <f t="shared" si="0"/>
        <v>SZ1835</v>
      </c>
      <c r="L44" s="3"/>
      <c r="O44" s="3">
        <v>11</v>
      </c>
    </row>
    <row r="45" spans="1:15" s="3" customFormat="1" x14ac:dyDescent="0.3">
      <c r="A45" s="3" t="s">
        <v>65</v>
      </c>
      <c r="B45" s="3">
        <v>547</v>
      </c>
      <c r="C45" s="3">
        <v>11</v>
      </c>
      <c r="D45" s="3">
        <v>10</v>
      </c>
      <c r="E45" s="3" t="s">
        <v>77</v>
      </c>
      <c r="F45" s="3" t="s">
        <v>157</v>
      </c>
      <c r="G45" s="3">
        <v>390</v>
      </c>
      <c r="H45" s="3">
        <v>1</v>
      </c>
      <c r="O45" s="3">
        <v>12</v>
      </c>
    </row>
    <row r="46" spans="1:15" x14ac:dyDescent="0.3">
      <c r="A46" t="s">
        <v>16</v>
      </c>
      <c r="B46">
        <v>334</v>
      </c>
      <c r="C46">
        <v>13</v>
      </c>
      <c r="D46">
        <v>15</v>
      </c>
      <c r="E46" t="s">
        <v>74</v>
      </c>
      <c r="F46" t="s">
        <v>156</v>
      </c>
      <c r="G46">
        <v>660</v>
      </c>
      <c r="H46">
        <v>3</v>
      </c>
      <c r="K46" t="str">
        <f t="shared" si="0"/>
        <v>SZ1660</v>
      </c>
      <c r="L46" s="3"/>
      <c r="O46" s="3">
        <v>10</v>
      </c>
    </row>
    <row r="47" spans="1:15" s="3" customFormat="1" x14ac:dyDescent="0.3">
      <c r="A47" s="3" t="s">
        <v>47</v>
      </c>
      <c r="B47" s="3">
        <v>458</v>
      </c>
      <c r="C47" s="3">
        <v>9</v>
      </c>
      <c r="D47" s="3">
        <v>11</v>
      </c>
      <c r="E47" s="3" t="s">
        <v>75</v>
      </c>
      <c r="F47" s="3" t="s">
        <v>159</v>
      </c>
      <c r="G47" s="3">
        <v>775</v>
      </c>
      <c r="H47" s="3">
        <v>1</v>
      </c>
      <c r="O47" s="3">
        <v>12</v>
      </c>
    </row>
    <row r="48" spans="1:15" x14ac:dyDescent="0.3">
      <c r="A48" t="s">
        <v>64</v>
      </c>
      <c r="B48">
        <v>546</v>
      </c>
      <c r="C48">
        <v>14</v>
      </c>
      <c r="D48">
        <v>11</v>
      </c>
      <c r="E48" t="s">
        <v>77</v>
      </c>
      <c r="F48" t="s">
        <v>163</v>
      </c>
      <c r="G48">
        <v>485</v>
      </c>
      <c r="H48">
        <v>1</v>
      </c>
      <c r="K48" t="str">
        <f t="shared" si="0"/>
        <v>SZ7485</v>
      </c>
      <c r="L48" s="3"/>
      <c r="O48" s="3">
        <v>10</v>
      </c>
    </row>
    <row r="49" spans="1:15" x14ac:dyDescent="0.3">
      <c r="A49" t="s">
        <v>18</v>
      </c>
      <c r="B49">
        <v>338</v>
      </c>
      <c r="C49">
        <v>9</v>
      </c>
      <c r="D49">
        <v>6</v>
      </c>
      <c r="E49" t="s">
        <v>74</v>
      </c>
      <c r="F49" t="s">
        <v>156</v>
      </c>
      <c r="G49">
        <v>660</v>
      </c>
      <c r="H49">
        <v>3</v>
      </c>
      <c r="K49" t="str">
        <f t="shared" si="0"/>
        <v>SZ1660</v>
      </c>
      <c r="L49" s="3"/>
      <c r="O49" s="3">
        <v>17</v>
      </c>
    </row>
    <row r="50" spans="1:15" x14ac:dyDescent="0.3">
      <c r="A50" t="s">
        <v>11</v>
      </c>
      <c r="B50">
        <v>322</v>
      </c>
      <c r="C50">
        <v>20</v>
      </c>
      <c r="D50">
        <v>26</v>
      </c>
      <c r="E50" t="s">
        <v>74</v>
      </c>
      <c r="F50" t="s">
        <v>156</v>
      </c>
      <c r="G50">
        <v>660</v>
      </c>
      <c r="H50">
        <v>3</v>
      </c>
      <c r="K50" t="str">
        <f t="shared" si="0"/>
        <v>SZ1660</v>
      </c>
      <c r="L50" s="3"/>
      <c r="O50" s="3">
        <v>13</v>
      </c>
    </row>
    <row r="51" spans="1:15" x14ac:dyDescent="0.3">
      <c r="A51" t="s">
        <v>30</v>
      </c>
      <c r="B51">
        <v>358</v>
      </c>
      <c r="C51">
        <v>21</v>
      </c>
      <c r="D51">
        <v>24</v>
      </c>
      <c r="E51" t="s">
        <v>74</v>
      </c>
      <c r="F51" t="s">
        <v>156</v>
      </c>
      <c r="G51">
        <v>660</v>
      </c>
      <c r="H51">
        <v>3</v>
      </c>
      <c r="K51" t="str">
        <f t="shared" si="0"/>
        <v>SZ1660</v>
      </c>
      <c r="L51" s="3"/>
      <c r="O51" s="3">
        <v>12</v>
      </c>
    </row>
    <row r="52" spans="1:15" x14ac:dyDescent="0.3">
      <c r="A52" t="s">
        <v>14</v>
      </c>
      <c r="B52">
        <v>329</v>
      </c>
      <c r="C52">
        <v>8</v>
      </c>
      <c r="D52">
        <v>8</v>
      </c>
      <c r="E52" t="s">
        <v>74</v>
      </c>
      <c r="F52" t="s">
        <v>156</v>
      </c>
      <c r="G52">
        <v>660</v>
      </c>
      <c r="H52">
        <v>3</v>
      </c>
      <c r="K52" t="str">
        <f t="shared" si="0"/>
        <v>SZ1660</v>
      </c>
      <c r="L52" s="3"/>
      <c r="O52" s="3">
        <v>20</v>
      </c>
    </row>
    <row r="53" spans="1:15" x14ac:dyDescent="0.3">
      <c r="A53" t="s">
        <v>17</v>
      </c>
      <c r="B53">
        <v>337</v>
      </c>
      <c r="C53">
        <v>7</v>
      </c>
      <c r="D53">
        <v>15</v>
      </c>
      <c r="E53" t="s">
        <v>74</v>
      </c>
      <c r="F53" t="s">
        <v>156</v>
      </c>
      <c r="G53">
        <v>660</v>
      </c>
      <c r="H53">
        <v>3</v>
      </c>
      <c r="K53" t="str">
        <f t="shared" si="0"/>
        <v>SZ1660</v>
      </c>
      <c r="L53" s="3"/>
      <c r="O53" s="3">
        <v>11</v>
      </c>
    </row>
    <row r="54" spans="1:15" x14ac:dyDescent="0.3">
      <c r="A54" t="s">
        <v>45</v>
      </c>
      <c r="B54">
        <v>455</v>
      </c>
      <c r="C54">
        <v>10</v>
      </c>
      <c r="D54">
        <v>13</v>
      </c>
      <c r="E54" t="s">
        <v>75</v>
      </c>
      <c r="F54" t="s">
        <v>158</v>
      </c>
      <c r="G54">
        <v>785</v>
      </c>
      <c r="H54">
        <v>1</v>
      </c>
      <c r="K54" t="str">
        <f t="shared" si="0"/>
        <v>SZ2785</v>
      </c>
      <c r="L54" s="3"/>
      <c r="O54" s="3">
        <v>16</v>
      </c>
    </row>
    <row r="55" spans="1:15" x14ac:dyDescent="0.3">
      <c r="A55" t="s">
        <v>69</v>
      </c>
      <c r="B55">
        <v>252</v>
      </c>
      <c r="C55">
        <v>10</v>
      </c>
      <c r="D55">
        <v>11</v>
      </c>
      <c r="E55" t="s">
        <v>78</v>
      </c>
      <c r="F55" t="s">
        <v>166</v>
      </c>
      <c r="G55">
        <v>210</v>
      </c>
      <c r="H55">
        <v>1</v>
      </c>
      <c r="K55" t="str">
        <f t="shared" si="0"/>
        <v>SZ10210</v>
      </c>
      <c r="L55" s="3"/>
      <c r="O55" s="3">
        <v>9</v>
      </c>
    </row>
    <row r="56" spans="1:15" x14ac:dyDescent="0.3">
      <c r="A56" t="s">
        <v>36</v>
      </c>
      <c r="B56">
        <v>441</v>
      </c>
      <c r="C56">
        <v>14</v>
      </c>
      <c r="D56">
        <v>15</v>
      </c>
      <c r="E56" t="s">
        <v>75</v>
      </c>
      <c r="F56" t="s">
        <v>158</v>
      </c>
      <c r="G56">
        <v>785</v>
      </c>
      <c r="H56">
        <v>1</v>
      </c>
      <c r="K56" t="str">
        <f t="shared" si="0"/>
        <v>SZ2785</v>
      </c>
      <c r="L56" s="3"/>
      <c r="O56" s="3">
        <v>0</v>
      </c>
    </row>
    <row r="57" spans="1:15" x14ac:dyDescent="0.3">
      <c r="A57" t="s">
        <v>66</v>
      </c>
      <c r="B57">
        <v>550</v>
      </c>
      <c r="C57">
        <v>11</v>
      </c>
      <c r="D57">
        <v>15</v>
      </c>
      <c r="E57" t="s">
        <v>77</v>
      </c>
      <c r="F57" t="s">
        <v>162</v>
      </c>
      <c r="G57">
        <v>280</v>
      </c>
      <c r="H57">
        <v>2</v>
      </c>
      <c r="K57" t="str">
        <f t="shared" si="0"/>
        <v>SZ6280</v>
      </c>
      <c r="L57" s="3"/>
      <c r="O57" s="3">
        <v>5</v>
      </c>
    </row>
    <row r="58" spans="1:15" x14ac:dyDescent="0.3">
      <c r="A58" t="s">
        <v>53</v>
      </c>
      <c r="B58">
        <v>806</v>
      </c>
      <c r="C58">
        <v>8</v>
      </c>
      <c r="D58">
        <v>14</v>
      </c>
      <c r="E58" t="s">
        <v>76</v>
      </c>
      <c r="F58" t="s">
        <v>161</v>
      </c>
      <c r="G58">
        <v>610</v>
      </c>
      <c r="H58">
        <v>2</v>
      </c>
      <c r="K58" t="str">
        <f t="shared" si="0"/>
        <v>SZ5610</v>
      </c>
      <c r="L58" s="3"/>
      <c r="O58" s="3">
        <v>6</v>
      </c>
    </row>
    <row r="59" spans="1:15" x14ac:dyDescent="0.3">
      <c r="A59" t="s">
        <v>12</v>
      </c>
      <c r="B59">
        <v>323</v>
      </c>
      <c r="C59">
        <v>8</v>
      </c>
      <c r="D59">
        <v>17</v>
      </c>
      <c r="E59" t="s">
        <v>74</v>
      </c>
      <c r="F59" t="s">
        <v>156</v>
      </c>
      <c r="G59">
        <v>660</v>
      </c>
      <c r="H59">
        <v>3</v>
      </c>
      <c r="K59" t="str">
        <f t="shared" si="0"/>
        <v>SZ1660</v>
      </c>
      <c r="L59" s="3"/>
      <c r="O59" s="3">
        <v>10</v>
      </c>
    </row>
    <row r="60" spans="1:15" x14ac:dyDescent="0.3">
      <c r="A60" t="s">
        <v>15</v>
      </c>
      <c r="B60">
        <v>333</v>
      </c>
      <c r="C60">
        <v>10</v>
      </c>
      <c r="D60">
        <v>12</v>
      </c>
      <c r="E60" t="s">
        <v>74</v>
      </c>
      <c r="F60" t="s">
        <v>156</v>
      </c>
      <c r="G60">
        <v>660</v>
      </c>
      <c r="H60">
        <v>3</v>
      </c>
      <c r="K60" t="str">
        <f t="shared" si="0"/>
        <v>SZ1660</v>
      </c>
      <c r="L60" s="3"/>
      <c r="O60" s="3">
        <v>18</v>
      </c>
    </row>
    <row r="61" spans="1:15" x14ac:dyDescent="0.3">
      <c r="A61" t="s">
        <v>39</v>
      </c>
      <c r="B61">
        <v>446</v>
      </c>
      <c r="C61">
        <v>15</v>
      </c>
      <c r="D61">
        <v>12</v>
      </c>
      <c r="E61" t="s">
        <v>75</v>
      </c>
      <c r="F61" t="s">
        <v>158</v>
      </c>
      <c r="G61">
        <v>1135</v>
      </c>
      <c r="H61">
        <v>2</v>
      </c>
      <c r="K61" t="str">
        <f t="shared" si="0"/>
        <v>SZ21135</v>
      </c>
      <c r="L61" s="3"/>
      <c r="O61" s="3">
        <v>11</v>
      </c>
    </row>
    <row r="62" spans="1:15" x14ac:dyDescent="0.3">
      <c r="A62" t="s">
        <v>44</v>
      </c>
      <c r="B62">
        <v>453</v>
      </c>
      <c r="C62">
        <v>10</v>
      </c>
      <c r="D62">
        <v>12</v>
      </c>
      <c r="E62" t="s">
        <v>75</v>
      </c>
      <c r="F62" t="s">
        <v>159</v>
      </c>
      <c r="G62">
        <v>775</v>
      </c>
      <c r="H62">
        <v>1</v>
      </c>
      <c r="K62" t="str">
        <f t="shared" si="0"/>
        <v>SZ3775</v>
      </c>
      <c r="L62" s="3"/>
      <c r="O62" s="3">
        <v>17</v>
      </c>
    </row>
    <row r="63" spans="1:15" x14ac:dyDescent="0.3">
      <c r="A63" t="s">
        <v>72</v>
      </c>
      <c r="B63">
        <v>257</v>
      </c>
      <c r="C63">
        <v>11</v>
      </c>
      <c r="D63">
        <v>8</v>
      </c>
      <c r="E63" t="s">
        <v>78</v>
      </c>
      <c r="F63" t="s">
        <v>164</v>
      </c>
      <c r="G63">
        <v>150</v>
      </c>
      <c r="H63">
        <v>2</v>
      </c>
      <c r="K63" t="str">
        <f t="shared" si="0"/>
        <v>SZ8150</v>
      </c>
      <c r="L63" s="3"/>
      <c r="O63" s="3">
        <v>13</v>
      </c>
    </row>
    <row r="64" spans="1:15" x14ac:dyDescent="0.3">
      <c r="A64" t="s">
        <v>38</v>
      </c>
      <c r="B64">
        <v>443</v>
      </c>
      <c r="C64">
        <v>14</v>
      </c>
      <c r="D64">
        <v>13</v>
      </c>
      <c r="E64" t="s">
        <v>75</v>
      </c>
      <c r="F64" t="s">
        <v>158</v>
      </c>
      <c r="G64">
        <v>785</v>
      </c>
      <c r="H64">
        <v>1</v>
      </c>
      <c r="K64" t="str">
        <f t="shared" si="0"/>
        <v>SZ2785</v>
      </c>
      <c r="L64" s="3"/>
      <c r="O64" s="3">
        <v>12</v>
      </c>
    </row>
    <row r="65" spans="1:15" x14ac:dyDescent="0.3">
      <c r="A65" t="s">
        <v>37</v>
      </c>
      <c r="B65">
        <v>442</v>
      </c>
      <c r="C65">
        <v>12</v>
      </c>
      <c r="D65">
        <v>12</v>
      </c>
      <c r="E65" t="s">
        <v>75</v>
      </c>
      <c r="F65" t="s">
        <v>158</v>
      </c>
      <c r="G65">
        <v>785</v>
      </c>
      <c r="H65">
        <v>1</v>
      </c>
      <c r="K65" t="str">
        <f t="shared" si="0"/>
        <v>SZ2785</v>
      </c>
      <c r="L65" s="3"/>
      <c r="O65" s="3">
        <v>19</v>
      </c>
    </row>
    <row r="66" spans="1:15" x14ac:dyDescent="0.3">
      <c r="A66" t="s">
        <v>10</v>
      </c>
      <c r="B66">
        <v>320</v>
      </c>
      <c r="C66">
        <v>20</v>
      </c>
      <c r="D66">
        <v>21</v>
      </c>
      <c r="E66" t="s">
        <v>74</v>
      </c>
      <c r="F66" t="s">
        <v>156</v>
      </c>
      <c r="G66">
        <v>660</v>
      </c>
      <c r="H66">
        <v>3</v>
      </c>
      <c r="K66" t="str">
        <f t="shared" si="0"/>
        <v>SZ1660</v>
      </c>
      <c r="L66" s="3"/>
      <c r="O66" s="3">
        <v>2</v>
      </c>
    </row>
    <row r="67" spans="1:15" x14ac:dyDescent="0.3">
      <c r="A67" t="s">
        <v>51</v>
      </c>
      <c r="B67">
        <v>803</v>
      </c>
      <c r="C67">
        <v>10</v>
      </c>
      <c r="D67">
        <v>12</v>
      </c>
      <c r="E67" t="s">
        <v>76</v>
      </c>
      <c r="F67" t="s">
        <v>161</v>
      </c>
      <c r="G67">
        <v>590</v>
      </c>
      <c r="H67">
        <v>1</v>
      </c>
      <c r="K67" t="str">
        <f t="shared" si="0"/>
        <v>SZ5590</v>
      </c>
      <c r="L67" s="3"/>
      <c r="O67" s="3">
        <v>15</v>
      </c>
    </row>
    <row r="68" spans="1:15" x14ac:dyDescent="0.3">
      <c r="A68" t="s">
        <v>71</v>
      </c>
      <c r="B68">
        <v>256</v>
      </c>
      <c r="C68">
        <v>13</v>
      </c>
      <c r="D68">
        <v>12</v>
      </c>
      <c r="E68" t="s">
        <v>78</v>
      </c>
      <c r="F68" t="s">
        <v>165</v>
      </c>
      <c r="G68">
        <v>295</v>
      </c>
      <c r="H68">
        <v>3</v>
      </c>
      <c r="K68" t="str">
        <f t="shared" si="0"/>
        <v>SZ9295</v>
      </c>
      <c r="L68" s="3"/>
      <c r="O68" s="3">
        <v>10</v>
      </c>
    </row>
    <row r="69" spans="1:15" x14ac:dyDescent="0.3">
      <c r="A69" t="s">
        <v>13</v>
      </c>
      <c r="B69">
        <v>328</v>
      </c>
      <c r="C69">
        <v>15</v>
      </c>
      <c r="D69">
        <v>15</v>
      </c>
      <c r="E69" t="s">
        <v>74</v>
      </c>
      <c r="F69" t="s">
        <v>156</v>
      </c>
      <c r="G69">
        <v>855</v>
      </c>
      <c r="H69">
        <v>6</v>
      </c>
      <c r="K69" t="str">
        <f t="shared" si="0"/>
        <v>SZ1855</v>
      </c>
      <c r="L69" s="3"/>
      <c r="O69" s="3">
        <v>12</v>
      </c>
    </row>
    <row r="70" spans="1:15" x14ac:dyDescent="0.3">
      <c r="A70" t="s">
        <v>48</v>
      </c>
      <c r="B70">
        <v>111</v>
      </c>
      <c r="C70">
        <v>11</v>
      </c>
      <c r="D70">
        <v>11</v>
      </c>
      <c r="E70" s="3" t="s">
        <v>76</v>
      </c>
      <c r="F70" s="3" t="s">
        <v>160</v>
      </c>
      <c r="G70" s="3">
        <v>200</v>
      </c>
      <c r="H70" s="3">
        <v>1</v>
      </c>
      <c r="O70" s="3">
        <v>13</v>
      </c>
    </row>
  </sheetData>
  <sortState ref="A2:H70">
    <sortCondition ref="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23"/>
  <sheetViews>
    <sheetView topLeftCell="F1" workbookViewId="0">
      <selection activeCell="W2" sqref="W2:W12"/>
    </sheetView>
  </sheetViews>
  <sheetFormatPr defaultRowHeight="14.4" x14ac:dyDescent="0.3"/>
  <cols>
    <col min="1" max="1" width="12.6640625" bestFit="1" customWidth="1"/>
  </cols>
  <sheetData>
    <row r="1" spans="1:29" x14ac:dyDescent="0.3">
      <c r="A1" t="s">
        <v>171</v>
      </c>
      <c r="B1" t="s">
        <v>173</v>
      </c>
      <c r="C1" t="s">
        <v>184</v>
      </c>
      <c r="D1" t="s">
        <v>185</v>
      </c>
      <c r="F1">
        <v>44150</v>
      </c>
      <c r="G1">
        <f>F1-SUM(B:B)</f>
        <v>-420</v>
      </c>
      <c r="H1">
        <v>143.75</v>
      </c>
      <c r="I1">
        <f>G1-H2</f>
        <v>-10338.75</v>
      </c>
      <c r="K1" s="3" t="s">
        <v>171</v>
      </c>
      <c r="L1" s="3" t="s">
        <v>173</v>
      </c>
      <c r="M1" s="3" t="s">
        <v>184</v>
      </c>
      <c r="N1" s="3" t="s">
        <v>185</v>
      </c>
      <c r="O1" s="3"/>
      <c r="P1" s="3">
        <v>44150</v>
      </c>
      <c r="Q1" s="3">
        <f>P1-SUM(L:L)</f>
        <v>10</v>
      </c>
      <c r="R1" s="3">
        <v>56</v>
      </c>
      <c r="S1" s="3">
        <f>Q1-R2</f>
        <v>-5030</v>
      </c>
      <c r="U1" s="3" t="s">
        <v>171</v>
      </c>
      <c r="V1" s="3" t="s">
        <v>173</v>
      </c>
      <c r="W1" s="3" t="s">
        <v>184</v>
      </c>
      <c r="X1" s="3" t="s">
        <v>185</v>
      </c>
      <c r="Y1" s="3"/>
      <c r="Z1" s="3">
        <v>44150</v>
      </c>
      <c r="AA1" s="3">
        <f>Z1-SUM(V:V)</f>
        <v>1430</v>
      </c>
      <c r="AB1" s="3">
        <v>56</v>
      </c>
      <c r="AC1" s="3">
        <f>AA1-AB2</f>
        <v>-474</v>
      </c>
    </row>
    <row r="2" spans="1:29" x14ac:dyDescent="0.3">
      <c r="A2" t="s">
        <v>172</v>
      </c>
      <c r="B2">
        <v>1135</v>
      </c>
      <c r="C2">
        <v>19</v>
      </c>
      <c r="D2">
        <f>B2/C2</f>
        <v>59.736842105263158</v>
      </c>
      <c r="F2">
        <f>1719-131</f>
        <v>1588</v>
      </c>
      <c r="G2">
        <f>SUM(C:C)-F2</f>
        <v>69</v>
      </c>
      <c r="H2">
        <f>H1*G2</f>
        <v>9918.75</v>
      </c>
      <c r="K2" s="3" t="s">
        <v>172</v>
      </c>
      <c r="L2" s="3">
        <v>2225</v>
      </c>
      <c r="M2" s="3">
        <v>79</v>
      </c>
      <c r="N2" s="3">
        <f>L2/M2</f>
        <v>28.164556962025316</v>
      </c>
      <c r="O2" s="3"/>
      <c r="P2" s="3">
        <f>1719-131</f>
        <v>1588</v>
      </c>
      <c r="Q2" s="3">
        <f>SUM(M:M)-P2</f>
        <v>90</v>
      </c>
      <c r="R2" s="3">
        <f>R1*Q2</f>
        <v>5040</v>
      </c>
      <c r="S2" s="3"/>
      <c r="U2" s="3" t="s">
        <v>172</v>
      </c>
      <c r="V2" s="3">
        <v>2225</v>
      </c>
      <c r="W2" s="3">
        <v>79</v>
      </c>
      <c r="X2" s="3">
        <f>V2/W2</f>
        <v>28.164556962025316</v>
      </c>
      <c r="Y2" s="3"/>
      <c r="Z2" s="3">
        <f>1719-131</f>
        <v>1588</v>
      </c>
      <c r="AA2" s="3">
        <f>SUM(W:W)-Z2</f>
        <v>34</v>
      </c>
      <c r="AB2" s="3">
        <f>AB1*AA2</f>
        <v>1904</v>
      </c>
      <c r="AC2" s="3"/>
    </row>
    <row r="3" spans="1:29" x14ac:dyDescent="0.3">
      <c r="A3" t="s">
        <v>156</v>
      </c>
      <c r="B3">
        <v>21785</v>
      </c>
      <c r="C3">
        <v>723</v>
      </c>
      <c r="D3" s="3">
        <f t="shared" ref="D3:D12" si="0">B3/C3</f>
        <v>30.131396957123098</v>
      </c>
      <c r="F3">
        <f>F1/F2</f>
        <v>27.802267002518892</v>
      </c>
      <c r="G3" s="3">
        <f>SUM(B:B)/SUM(C:C)</f>
        <v>26.898008449004223</v>
      </c>
      <c r="H3" s="5">
        <f>(1-G3/F3)</f>
        <v>3.2524633816110815E-2</v>
      </c>
      <c r="K3" s="3" t="s">
        <v>156</v>
      </c>
      <c r="L3" s="3">
        <v>21045</v>
      </c>
      <c r="M3" s="3">
        <v>713</v>
      </c>
      <c r="N3" s="3">
        <f t="shared" ref="N3:N12" si="1">L3/M3</f>
        <v>29.516129032258064</v>
      </c>
      <c r="O3" s="3"/>
      <c r="P3" s="3">
        <f>P1/P2</f>
        <v>27.802267002518892</v>
      </c>
      <c r="Q3" s="3">
        <f>SUM(L:L)/SUM(M:M)</f>
        <v>26.305125148986889</v>
      </c>
      <c r="R3" s="5">
        <f>(1-Q3/P3)</f>
        <v>5.3849632240290379E-2</v>
      </c>
      <c r="S3" s="3"/>
      <c r="U3" s="3" t="s">
        <v>156</v>
      </c>
      <c r="V3" s="3">
        <v>20560</v>
      </c>
      <c r="W3" s="3">
        <v>688</v>
      </c>
      <c r="X3" s="3">
        <f t="shared" ref="X3:X12" si="2">V3/W3</f>
        <v>29.88372093023256</v>
      </c>
      <c r="Y3" s="3"/>
      <c r="Z3" s="3">
        <f>Z1/Z2</f>
        <v>27.802267002518892</v>
      </c>
      <c r="AA3" s="3">
        <f>SUM(V:V)/SUM(W:W)</f>
        <v>26.337854500616523</v>
      </c>
      <c r="AB3" s="5">
        <f>(1-AA3/Z3)</f>
        <v>5.2672413431958387E-2</v>
      </c>
      <c r="AC3" s="3"/>
    </row>
    <row r="4" spans="1:29" x14ac:dyDescent="0.3">
      <c r="A4" t="s">
        <v>166</v>
      </c>
      <c r="B4">
        <v>1260</v>
      </c>
      <c r="C4">
        <v>120</v>
      </c>
      <c r="D4" s="3">
        <f t="shared" si="0"/>
        <v>10.5</v>
      </c>
      <c r="G4">
        <f>420/F1</f>
        <v>9.5130237825594571E-3</v>
      </c>
      <c r="K4" s="3" t="s">
        <v>166</v>
      </c>
      <c r="L4" s="3">
        <v>1260</v>
      </c>
      <c r="M4" s="3">
        <v>120</v>
      </c>
      <c r="N4" s="3">
        <f t="shared" si="1"/>
        <v>10.5</v>
      </c>
      <c r="O4" s="3"/>
      <c r="P4" s="3"/>
      <c r="Q4" s="3"/>
      <c r="R4" s="3"/>
      <c r="S4" s="3"/>
      <c r="U4" s="3" t="s">
        <v>166</v>
      </c>
      <c r="V4" s="3">
        <v>1050</v>
      </c>
      <c r="W4" s="3">
        <v>111</v>
      </c>
      <c r="X4" s="3">
        <f t="shared" si="2"/>
        <v>9.4594594594594597</v>
      </c>
      <c r="Y4" s="3"/>
      <c r="Z4" s="3">
        <f>AA1/Z1</f>
        <v>3.2389580973952434E-2</v>
      </c>
      <c r="AA4" s="3"/>
      <c r="AB4" s="3"/>
      <c r="AC4" s="3"/>
    </row>
    <row r="5" spans="1:29" x14ac:dyDescent="0.3">
      <c r="A5" t="s">
        <v>158</v>
      </c>
      <c r="B5">
        <v>6980</v>
      </c>
      <c r="C5">
        <v>184</v>
      </c>
      <c r="D5" s="3">
        <f t="shared" si="0"/>
        <v>37.934782608695649</v>
      </c>
      <c r="G5">
        <f>1000/F1</f>
        <v>2.2650056625141562E-2</v>
      </c>
      <c r="K5" s="3" t="s">
        <v>158</v>
      </c>
      <c r="L5" s="3">
        <v>6980</v>
      </c>
      <c r="M5" s="3">
        <v>184</v>
      </c>
      <c r="N5" s="3">
        <f t="shared" si="1"/>
        <v>37.934782608695649</v>
      </c>
      <c r="O5" s="3"/>
      <c r="P5" s="3"/>
      <c r="Q5" s="3"/>
      <c r="R5" s="3"/>
      <c r="S5" s="3"/>
      <c r="U5" s="3" t="s">
        <v>158</v>
      </c>
      <c r="V5">
        <v>6980</v>
      </c>
      <c r="W5">
        <v>176</v>
      </c>
      <c r="X5" s="3">
        <f t="shared" si="2"/>
        <v>39.659090909090907</v>
      </c>
      <c r="Y5" s="3"/>
      <c r="Z5" s="3"/>
      <c r="AA5" s="3"/>
      <c r="AB5" s="3"/>
      <c r="AC5" s="3"/>
    </row>
    <row r="6" spans="1:29" x14ac:dyDescent="0.3">
      <c r="A6" t="s">
        <v>159</v>
      </c>
      <c r="B6">
        <v>3125</v>
      </c>
      <c r="C6">
        <v>83</v>
      </c>
      <c r="D6" s="3">
        <f t="shared" si="0"/>
        <v>37.650602409638552</v>
      </c>
      <c r="K6" s="3" t="s">
        <v>159</v>
      </c>
      <c r="L6" s="3">
        <v>3125</v>
      </c>
      <c r="M6" s="3">
        <v>83</v>
      </c>
      <c r="N6" s="3">
        <f t="shared" si="1"/>
        <v>37.650602409638552</v>
      </c>
      <c r="O6" s="3"/>
      <c r="P6" s="3"/>
      <c r="Q6" s="3"/>
      <c r="R6" s="3"/>
      <c r="S6" s="3"/>
      <c r="U6" s="3" t="s">
        <v>159</v>
      </c>
      <c r="V6" s="3">
        <v>2350</v>
      </c>
      <c r="W6" s="3">
        <v>69</v>
      </c>
      <c r="X6" s="3">
        <f t="shared" si="2"/>
        <v>34.05797101449275</v>
      </c>
      <c r="Y6" s="3"/>
      <c r="Z6" s="3"/>
      <c r="AA6" s="3"/>
      <c r="AB6" s="3"/>
      <c r="AC6" s="3"/>
    </row>
    <row r="7" spans="1:29" x14ac:dyDescent="0.3">
      <c r="A7" t="s">
        <v>160</v>
      </c>
      <c r="B7">
        <v>1605</v>
      </c>
      <c r="C7">
        <v>113</v>
      </c>
      <c r="D7" s="3">
        <f t="shared" si="0"/>
        <v>14.20353982300885</v>
      </c>
      <c r="K7" s="3" t="s">
        <v>160</v>
      </c>
      <c r="L7" s="3">
        <v>1605</v>
      </c>
      <c r="M7" s="3">
        <v>113</v>
      </c>
      <c r="N7" s="3">
        <f t="shared" si="1"/>
        <v>14.20353982300885</v>
      </c>
      <c r="O7" s="3"/>
      <c r="P7" s="3"/>
      <c r="Q7" s="3"/>
      <c r="R7" s="3"/>
      <c r="S7" s="3"/>
      <c r="U7" s="3" t="s">
        <v>160</v>
      </c>
      <c r="V7" s="3">
        <v>1540</v>
      </c>
      <c r="W7" s="3">
        <v>107</v>
      </c>
      <c r="X7" s="3">
        <f t="shared" si="2"/>
        <v>14.392523364485982</v>
      </c>
      <c r="Y7" s="3"/>
      <c r="Z7" s="3"/>
      <c r="AA7" s="3"/>
      <c r="AB7" s="3"/>
      <c r="AC7" s="3"/>
    </row>
    <row r="8" spans="1:29" x14ac:dyDescent="0.3">
      <c r="A8" t="s">
        <v>161</v>
      </c>
      <c r="B8">
        <v>5430</v>
      </c>
      <c r="C8">
        <v>207</v>
      </c>
      <c r="D8" s="3">
        <f t="shared" si="0"/>
        <v>26.231884057971016</v>
      </c>
      <c r="F8">
        <f>131*143.75</f>
        <v>18831.25</v>
      </c>
      <c r="K8" s="3" t="s">
        <v>161</v>
      </c>
      <c r="L8" s="3">
        <v>5430</v>
      </c>
      <c r="M8" s="3">
        <v>207</v>
      </c>
      <c r="N8" s="3">
        <f t="shared" si="1"/>
        <v>26.231884057971016</v>
      </c>
      <c r="O8" s="3"/>
      <c r="P8" s="3"/>
      <c r="Q8" s="3"/>
      <c r="R8" s="3"/>
      <c r="S8" s="3"/>
      <c r="U8" s="3" t="s">
        <v>161</v>
      </c>
      <c r="V8" s="3">
        <v>5430</v>
      </c>
      <c r="W8" s="3">
        <v>198</v>
      </c>
      <c r="X8" s="3">
        <f t="shared" si="2"/>
        <v>27.424242424242426</v>
      </c>
      <c r="Y8" s="3"/>
      <c r="Z8" s="3"/>
      <c r="AA8" s="3"/>
      <c r="AB8" s="3"/>
      <c r="AC8" s="3"/>
    </row>
    <row r="9" spans="1:29" x14ac:dyDescent="0.3">
      <c r="A9" t="s">
        <v>162</v>
      </c>
      <c r="B9">
        <v>1200</v>
      </c>
      <c r="C9">
        <v>97</v>
      </c>
      <c r="D9" s="3">
        <f t="shared" si="0"/>
        <v>12.371134020618557</v>
      </c>
      <c r="F9">
        <f>131*56</f>
        <v>7336</v>
      </c>
      <c r="G9">
        <f>(131-69)*26.3</f>
        <v>1630.6000000000001</v>
      </c>
      <c r="H9">
        <f>1-G9/F9</f>
        <v>0.77772628135223554</v>
      </c>
      <c r="K9" s="3" t="s">
        <v>162</v>
      </c>
      <c r="L9" s="3">
        <v>1200</v>
      </c>
      <c r="M9" s="3">
        <v>97</v>
      </c>
      <c r="N9" s="3">
        <f t="shared" si="1"/>
        <v>12.371134020618557</v>
      </c>
      <c r="O9" s="3"/>
      <c r="P9" s="3"/>
      <c r="Q9" s="3"/>
      <c r="R9" s="3"/>
      <c r="S9" s="3"/>
      <c r="U9" s="3" t="s">
        <v>162</v>
      </c>
      <c r="V9" s="3">
        <v>1020</v>
      </c>
      <c r="W9" s="3">
        <v>91</v>
      </c>
      <c r="X9" s="3">
        <f t="shared" si="2"/>
        <v>11.208791208791208</v>
      </c>
      <c r="Y9" s="3"/>
      <c r="Z9" s="3"/>
      <c r="AA9" s="3"/>
      <c r="AB9" s="3"/>
      <c r="AC9" s="3"/>
    </row>
    <row r="10" spans="1:29" x14ac:dyDescent="0.3">
      <c r="A10" t="s">
        <v>163</v>
      </c>
      <c r="B10">
        <v>1455</v>
      </c>
      <c r="C10">
        <v>52</v>
      </c>
      <c r="D10" s="3">
        <f t="shared" si="0"/>
        <v>27.98076923076923</v>
      </c>
      <c r="G10">
        <f>(131-90)*56</f>
        <v>2296</v>
      </c>
      <c r="H10">
        <f>1-G10/F9</f>
        <v>0.68702290076335881</v>
      </c>
      <c r="K10" s="3" t="s">
        <v>163</v>
      </c>
      <c r="L10" s="3">
        <v>970</v>
      </c>
      <c r="M10" s="3">
        <v>46</v>
      </c>
      <c r="N10" s="3">
        <f t="shared" si="1"/>
        <v>21.086956521739129</v>
      </c>
      <c r="O10" s="3"/>
      <c r="P10" s="3"/>
      <c r="Q10" s="3"/>
      <c r="R10" s="3"/>
      <c r="S10" s="3"/>
      <c r="U10" s="3" t="s">
        <v>163</v>
      </c>
      <c r="V10" s="3">
        <v>970</v>
      </c>
      <c r="W10" s="3">
        <v>46</v>
      </c>
      <c r="X10" s="3">
        <f t="shared" si="2"/>
        <v>21.086956521739129</v>
      </c>
      <c r="Y10" s="3"/>
      <c r="Z10" s="3"/>
      <c r="AA10" s="3"/>
      <c r="AB10" s="3"/>
      <c r="AC10" s="3"/>
    </row>
    <row r="11" spans="1:29" x14ac:dyDescent="0.3">
      <c r="A11" t="s">
        <v>164</v>
      </c>
      <c r="B11">
        <v>300</v>
      </c>
      <c r="C11">
        <v>36</v>
      </c>
      <c r="D11" s="3">
        <f t="shared" si="0"/>
        <v>8.3333333333333339</v>
      </c>
      <c r="K11" s="3" t="s">
        <v>164</v>
      </c>
      <c r="L11" s="3">
        <v>300</v>
      </c>
      <c r="M11" s="3">
        <v>36</v>
      </c>
      <c r="N11" s="3">
        <f t="shared" si="1"/>
        <v>8.3333333333333339</v>
      </c>
      <c r="O11" s="3"/>
      <c r="P11" s="3"/>
      <c r="Q11" s="3"/>
      <c r="R11" s="3"/>
      <c r="S11" s="3"/>
      <c r="U11" s="3" t="s">
        <v>164</v>
      </c>
      <c r="V11" s="3">
        <v>300</v>
      </c>
      <c r="W11" s="3">
        <v>34</v>
      </c>
      <c r="X11" s="3">
        <f t="shared" si="2"/>
        <v>8.8235294117647065</v>
      </c>
      <c r="Y11" s="3"/>
      <c r="Z11" s="3"/>
      <c r="AA11" s="3"/>
      <c r="AB11" s="3"/>
      <c r="AC11" s="3"/>
    </row>
    <row r="12" spans="1:29" x14ac:dyDescent="0.3">
      <c r="A12" t="s">
        <v>165</v>
      </c>
      <c r="B12">
        <v>295</v>
      </c>
      <c r="C12">
        <v>23</v>
      </c>
      <c r="D12" s="3">
        <f t="shared" si="0"/>
        <v>12.826086956521738</v>
      </c>
      <c r="F12">
        <f>1588/1719</f>
        <v>0.92379290285049442</v>
      </c>
      <c r="K12" s="3" t="s">
        <v>165</v>
      </c>
      <c r="L12" s="3">
        <v>0</v>
      </c>
      <c r="M12" s="3">
        <v>0</v>
      </c>
      <c r="N12" s="3" t="e">
        <f t="shared" si="1"/>
        <v>#DIV/0!</v>
      </c>
      <c r="O12" s="3"/>
      <c r="P12" s="3"/>
      <c r="Q12" s="3"/>
      <c r="R12" s="3"/>
      <c r="S12" s="3"/>
      <c r="U12" s="3" t="s">
        <v>165</v>
      </c>
      <c r="V12" s="3">
        <v>295</v>
      </c>
      <c r="W12" s="3">
        <v>23</v>
      </c>
      <c r="X12" s="3">
        <f t="shared" si="2"/>
        <v>12.826086956521738</v>
      </c>
      <c r="Y12" s="3"/>
      <c r="Z12" s="3"/>
      <c r="AA12" s="3"/>
      <c r="AB12" s="3"/>
      <c r="AC12" s="3"/>
    </row>
    <row r="13" spans="1:29" x14ac:dyDescent="0.3">
      <c r="F13">
        <f>1-F12</f>
        <v>7.6207097149505576E-2</v>
      </c>
    </row>
    <row r="22" spans="9:9" x14ac:dyDescent="0.3">
      <c r="I22">
        <f>5*2*4</f>
        <v>40</v>
      </c>
    </row>
    <row r="23" spans="9:9" x14ac:dyDescent="0.3">
      <c r="I23">
        <f>1*2*5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5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3</v>
      </c>
    </row>
    <row r="2" spans="1:1" x14ac:dyDescent="0.3">
      <c r="A2" s="1" t="s">
        <v>20</v>
      </c>
    </row>
    <row r="3" spans="1:1" x14ac:dyDescent="0.3">
      <c r="A3" s="2" t="s">
        <v>24</v>
      </c>
    </row>
    <row r="4" spans="1:1" x14ac:dyDescent="0.3">
      <c r="A4" s="1" t="s">
        <v>41</v>
      </c>
    </row>
    <row r="5" spans="1:1" x14ac:dyDescent="0.3">
      <c r="A5" s="1" t="s">
        <v>65</v>
      </c>
    </row>
  </sheetData>
  <conditionalFormatting sqref="A5">
    <cfRule type="cellIs" dxfId="4" priority="1" stopIfTrue="1" operator="equal">
      <formula>0</formula>
    </cfRule>
  </conditionalFormatting>
  <conditionalFormatting sqref="A2">
    <cfRule type="cellIs" dxfId="3" priority="9" stopIfTrue="1" operator="equal">
      <formula>0</formula>
    </cfRule>
  </conditionalFormatting>
  <conditionalFormatting sqref="A3">
    <cfRule type="cellIs" dxfId="2" priority="6" stopIfTrue="1" operator="equal">
      <formula>0</formula>
    </cfRule>
  </conditionalFormatting>
  <conditionalFormatting sqref="A3">
    <cfRule type="cellIs" dxfId="1" priority="5" stopIfTrue="1" operator="equal">
      <formula>0</formula>
    </cfRule>
  </conditionalFormatting>
  <conditionalFormatting sqref="A4">
    <cfRule type="cellIs" dxfId="0" priority="3" stopIfTrue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6"/>
  <sheetViews>
    <sheetView workbookViewId="0">
      <selection activeCell="B3" sqref="B2:B6"/>
    </sheetView>
  </sheetViews>
  <sheetFormatPr defaultRowHeight="14.4" x14ac:dyDescent="0.3"/>
  <cols>
    <col min="1" max="1" width="15.8867187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74</v>
      </c>
      <c r="B2">
        <v>855</v>
      </c>
    </row>
    <row r="3" spans="1:2" x14ac:dyDescent="0.3">
      <c r="A3" t="s">
        <v>75</v>
      </c>
      <c r="B3">
        <v>1135</v>
      </c>
    </row>
    <row r="4" spans="1:2" x14ac:dyDescent="0.3">
      <c r="A4" t="s">
        <v>76</v>
      </c>
      <c r="B4">
        <v>610</v>
      </c>
    </row>
    <row r="5" spans="1:2" x14ac:dyDescent="0.3">
      <c r="A5" t="s">
        <v>77</v>
      </c>
      <c r="B5">
        <v>485</v>
      </c>
    </row>
    <row r="6" spans="1:2" x14ac:dyDescent="0.3">
      <c r="A6" t="s">
        <v>78</v>
      </c>
      <c r="B6">
        <v>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8</v>
      </c>
      <c r="B1" t="s">
        <v>9</v>
      </c>
    </row>
    <row r="2" spans="1:2" x14ac:dyDescent="0.3">
      <c r="A2" t="s">
        <v>77</v>
      </c>
      <c r="B2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67"/>
  <sheetViews>
    <sheetView tabSelected="1" topLeftCell="A135" workbookViewId="0">
      <selection sqref="A1:G167"/>
    </sheetView>
  </sheetViews>
  <sheetFormatPr defaultRowHeight="14.4" x14ac:dyDescent="0.3"/>
  <sheetData>
    <row r="1" spans="1:14" x14ac:dyDescent="0.3">
      <c r="A1" t="s">
        <v>179</v>
      </c>
      <c r="B1" t="s">
        <v>0</v>
      </c>
      <c r="C1" t="s">
        <v>180</v>
      </c>
      <c r="D1" t="s">
        <v>181</v>
      </c>
      <c r="E1" t="s">
        <v>182</v>
      </c>
      <c r="F1" t="s">
        <v>183</v>
      </c>
      <c r="G1" t="s">
        <v>187</v>
      </c>
      <c r="M1" s="3" t="s">
        <v>4</v>
      </c>
      <c r="N1" s="3" t="s">
        <v>3</v>
      </c>
    </row>
    <row r="2" spans="1:14" x14ac:dyDescent="0.3">
      <c r="A2">
        <v>441</v>
      </c>
      <c r="B2" t="s">
        <v>79</v>
      </c>
      <c r="C2">
        <v>0</v>
      </c>
      <c r="D2">
        <v>15</v>
      </c>
      <c r="E2" t="s">
        <v>158</v>
      </c>
      <c r="F2">
        <v>1</v>
      </c>
      <c r="G2" t="s">
        <v>36</v>
      </c>
      <c r="M2" s="3">
        <v>153</v>
      </c>
      <c r="N2" s="3" t="s">
        <v>174</v>
      </c>
    </row>
    <row r="3" spans="1:14" x14ac:dyDescent="0.3">
      <c r="A3">
        <v>443</v>
      </c>
      <c r="B3" t="s">
        <v>79</v>
      </c>
      <c r="C3">
        <v>0</v>
      </c>
      <c r="D3">
        <v>4</v>
      </c>
      <c r="E3" t="s">
        <v>158</v>
      </c>
      <c r="F3">
        <v>1</v>
      </c>
      <c r="G3" s="3" t="s">
        <v>38</v>
      </c>
      <c r="M3" s="3">
        <v>457</v>
      </c>
      <c r="N3" s="3" t="s">
        <v>175</v>
      </c>
    </row>
    <row r="4" spans="1:14" x14ac:dyDescent="0.3">
      <c r="A4">
        <v>455</v>
      </c>
      <c r="B4" t="s">
        <v>79</v>
      </c>
      <c r="C4">
        <v>4</v>
      </c>
      <c r="D4">
        <v>0</v>
      </c>
      <c r="E4" t="s">
        <v>158</v>
      </c>
      <c r="F4">
        <v>1</v>
      </c>
      <c r="G4" s="3" t="s">
        <v>45</v>
      </c>
      <c r="M4" s="3">
        <v>355</v>
      </c>
      <c r="N4" s="3" t="s">
        <v>28</v>
      </c>
    </row>
    <row r="5" spans="1:14" x14ac:dyDescent="0.3">
      <c r="A5">
        <v>153</v>
      </c>
      <c r="B5" t="s">
        <v>88</v>
      </c>
      <c r="C5">
        <v>3</v>
      </c>
      <c r="D5">
        <v>0</v>
      </c>
      <c r="E5" t="s">
        <v>158</v>
      </c>
      <c r="F5">
        <v>1</v>
      </c>
      <c r="G5" s="3" t="s">
        <v>174</v>
      </c>
      <c r="M5" s="3">
        <v>843</v>
      </c>
      <c r="N5" s="3" t="s">
        <v>58</v>
      </c>
    </row>
    <row r="6" spans="1:14" x14ac:dyDescent="0.3">
      <c r="A6">
        <v>448</v>
      </c>
      <c r="B6" t="s">
        <v>88</v>
      </c>
      <c r="C6">
        <v>11</v>
      </c>
      <c r="D6">
        <v>8</v>
      </c>
      <c r="E6" t="s">
        <v>158</v>
      </c>
      <c r="F6">
        <v>1</v>
      </c>
      <c r="G6" s="3" t="s">
        <v>40</v>
      </c>
      <c r="M6" s="3">
        <v>846</v>
      </c>
      <c r="N6" s="3" t="s">
        <v>176</v>
      </c>
    </row>
    <row r="7" spans="1:14" x14ac:dyDescent="0.3">
      <c r="A7">
        <v>153</v>
      </c>
      <c r="B7" t="s">
        <v>89</v>
      </c>
      <c r="C7">
        <v>4</v>
      </c>
      <c r="D7">
        <v>0</v>
      </c>
      <c r="E7" t="s">
        <v>158</v>
      </c>
      <c r="F7">
        <v>1</v>
      </c>
      <c r="G7" s="3" t="s">
        <v>174</v>
      </c>
      <c r="M7" s="3">
        <v>809</v>
      </c>
      <c r="N7" s="3" t="s">
        <v>55</v>
      </c>
    </row>
    <row r="8" spans="1:14" x14ac:dyDescent="0.3">
      <c r="A8">
        <v>442</v>
      </c>
      <c r="B8" t="s">
        <v>89</v>
      </c>
      <c r="C8">
        <v>0</v>
      </c>
      <c r="D8">
        <v>12</v>
      </c>
      <c r="E8" t="s">
        <v>158</v>
      </c>
      <c r="F8">
        <v>1</v>
      </c>
      <c r="G8" s="3" t="s">
        <v>37</v>
      </c>
      <c r="M8" s="3">
        <v>346</v>
      </c>
      <c r="N8" s="3" t="s">
        <v>21</v>
      </c>
    </row>
    <row r="9" spans="1:14" x14ac:dyDescent="0.3">
      <c r="A9">
        <v>455</v>
      </c>
      <c r="B9" t="s">
        <v>89</v>
      </c>
      <c r="C9">
        <v>6</v>
      </c>
      <c r="D9">
        <v>0</v>
      </c>
      <c r="E9" t="s">
        <v>158</v>
      </c>
      <c r="F9">
        <v>1</v>
      </c>
      <c r="G9" s="3" t="s">
        <v>45</v>
      </c>
      <c r="M9" s="3">
        <v>148</v>
      </c>
      <c r="N9" s="3" t="s">
        <v>68</v>
      </c>
    </row>
    <row r="10" spans="1:14" x14ac:dyDescent="0.3">
      <c r="A10">
        <v>443</v>
      </c>
      <c r="B10" t="s">
        <v>90</v>
      </c>
      <c r="C10">
        <v>0</v>
      </c>
      <c r="D10">
        <v>9</v>
      </c>
      <c r="E10" t="s">
        <v>158</v>
      </c>
      <c r="F10">
        <v>1</v>
      </c>
      <c r="G10" s="3" t="s">
        <v>38</v>
      </c>
      <c r="M10" s="3">
        <v>451</v>
      </c>
      <c r="N10" s="3" t="s">
        <v>43</v>
      </c>
    </row>
    <row r="11" spans="1:14" x14ac:dyDescent="0.3">
      <c r="A11">
        <v>455</v>
      </c>
      <c r="B11" t="s">
        <v>90</v>
      </c>
      <c r="C11">
        <v>0</v>
      </c>
      <c r="D11">
        <v>13</v>
      </c>
      <c r="E11" t="s">
        <v>158</v>
      </c>
      <c r="F11">
        <v>1</v>
      </c>
      <c r="G11" s="3" t="s">
        <v>45</v>
      </c>
      <c r="M11" s="3">
        <v>841</v>
      </c>
      <c r="N11" s="3" t="s">
        <v>56</v>
      </c>
    </row>
    <row r="12" spans="1:14" x14ac:dyDescent="0.3">
      <c r="A12">
        <v>442</v>
      </c>
      <c r="B12" t="s">
        <v>91</v>
      </c>
      <c r="C12">
        <v>8</v>
      </c>
      <c r="D12">
        <v>0</v>
      </c>
      <c r="E12" t="s">
        <v>158</v>
      </c>
      <c r="F12">
        <v>1</v>
      </c>
      <c r="G12" s="3" t="s">
        <v>37</v>
      </c>
      <c r="M12" s="3">
        <v>342</v>
      </c>
      <c r="N12" s="3" t="s">
        <v>19</v>
      </c>
    </row>
    <row r="13" spans="1:14" x14ac:dyDescent="0.3">
      <c r="A13">
        <v>443</v>
      </c>
      <c r="B13" t="s">
        <v>91</v>
      </c>
      <c r="C13">
        <v>14</v>
      </c>
      <c r="D13">
        <v>0</v>
      </c>
      <c r="E13" t="s">
        <v>158</v>
      </c>
      <c r="F13">
        <v>1</v>
      </c>
      <c r="G13" s="3" t="s">
        <v>38</v>
      </c>
      <c r="M13" s="3">
        <v>541</v>
      </c>
      <c r="N13" s="3" t="s">
        <v>177</v>
      </c>
    </row>
    <row r="14" spans="1:14" x14ac:dyDescent="0.3">
      <c r="A14">
        <v>446</v>
      </c>
      <c r="B14" t="s">
        <v>92</v>
      </c>
      <c r="C14">
        <v>4</v>
      </c>
      <c r="D14">
        <v>0</v>
      </c>
      <c r="E14" t="s">
        <v>158</v>
      </c>
      <c r="F14">
        <v>1</v>
      </c>
      <c r="G14" s="3" t="s">
        <v>39</v>
      </c>
      <c r="M14" s="3">
        <v>449</v>
      </c>
      <c r="N14" s="3" t="s">
        <v>41</v>
      </c>
    </row>
    <row r="15" spans="1:14" x14ac:dyDescent="0.3">
      <c r="A15">
        <v>456</v>
      </c>
      <c r="B15" t="s">
        <v>92</v>
      </c>
      <c r="C15">
        <v>9</v>
      </c>
      <c r="D15">
        <v>9</v>
      </c>
      <c r="E15" t="s">
        <v>158</v>
      </c>
      <c r="F15">
        <v>1</v>
      </c>
      <c r="G15" s="3" t="s">
        <v>46</v>
      </c>
      <c r="M15" s="3">
        <v>352</v>
      </c>
      <c r="N15" s="3" t="s">
        <v>26</v>
      </c>
    </row>
    <row r="16" spans="1:14" x14ac:dyDescent="0.3">
      <c r="A16">
        <v>441</v>
      </c>
      <c r="B16" t="s">
        <v>93</v>
      </c>
      <c r="C16">
        <v>14</v>
      </c>
      <c r="D16">
        <v>0</v>
      </c>
      <c r="E16" t="s">
        <v>158</v>
      </c>
      <c r="F16">
        <v>1</v>
      </c>
      <c r="G16" s="3" t="s">
        <v>36</v>
      </c>
      <c r="M16" s="3">
        <v>844</v>
      </c>
      <c r="N16" s="3" t="s">
        <v>59</v>
      </c>
    </row>
    <row r="17" spans="1:14" x14ac:dyDescent="0.3">
      <c r="A17">
        <v>442</v>
      </c>
      <c r="B17" t="s">
        <v>93</v>
      </c>
      <c r="C17">
        <v>4</v>
      </c>
      <c r="D17">
        <v>0</v>
      </c>
      <c r="E17" t="s">
        <v>158</v>
      </c>
      <c r="F17">
        <v>1</v>
      </c>
      <c r="G17" s="3" t="s">
        <v>37</v>
      </c>
      <c r="M17" s="3">
        <v>244</v>
      </c>
      <c r="N17" s="3" t="s">
        <v>178</v>
      </c>
    </row>
    <row r="18" spans="1:14" x14ac:dyDescent="0.3">
      <c r="A18">
        <v>448</v>
      </c>
      <c r="B18" t="s">
        <v>93</v>
      </c>
      <c r="C18">
        <v>2</v>
      </c>
      <c r="D18">
        <v>0</v>
      </c>
      <c r="E18" s="3" t="s">
        <v>158</v>
      </c>
      <c r="F18">
        <v>1</v>
      </c>
      <c r="G18" s="3" t="s">
        <v>40</v>
      </c>
      <c r="M18" s="3">
        <v>345</v>
      </c>
      <c r="N18" s="3" t="s">
        <v>20</v>
      </c>
    </row>
    <row r="19" spans="1:14" x14ac:dyDescent="0.3">
      <c r="A19">
        <v>252</v>
      </c>
      <c r="B19" t="s">
        <v>94</v>
      </c>
      <c r="C19">
        <v>1</v>
      </c>
      <c r="D19">
        <v>0</v>
      </c>
      <c r="E19" t="s">
        <v>166</v>
      </c>
      <c r="F19">
        <v>1</v>
      </c>
      <c r="G19" s="3" t="s">
        <v>69</v>
      </c>
      <c r="M19" s="3">
        <v>807</v>
      </c>
      <c r="N19" s="3" t="s">
        <v>54</v>
      </c>
    </row>
    <row r="20" spans="1:14" x14ac:dyDescent="0.3">
      <c r="A20">
        <v>721</v>
      </c>
      <c r="B20" t="s">
        <v>94</v>
      </c>
      <c r="C20">
        <v>20</v>
      </c>
      <c r="D20">
        <v>2</v>
      </c>
      <c r="E20" t="s">
        <v>166</v>
      </c>
      <c r="F20">
        <v>1</v>
      </c>
      <c r="G20" s="3" t="s">
        <v>73</v>
      </c>
      <c r="M20" s="3">
        <v>450</v>
      </c>
      <c r="N20" s="3" t="s">
        <v>42</v>
      </c>
    </row>
    <row r="21" spans="1:14" x14ac:dyDescent="0.3">
      <c r="A21">
        <v>244</v>
      </c>
      <c r="B21" t="s">
        <v>95</v>
      </c>
      <c r="C21">
        <v>3</v>
      </c>
      <c r="D21">
        <v>0</v>
      </c>
      <c r="E21" t="s">
        <v>166</v>
      </c>
      <c r="F21">
        <v>1</v>
      </c>
      <c r="G21" s="3" t="s">
        <v>178</v>
      </c>
      <c r="M21" s="3">
        <v>155</v>
      </c>
      <c r="N21" s="3" t="s">
        <v>49</v>
      </c>
    </row>
    <row r="22" spans="1:14" x14ac:dyDescent="0.3">
      <c r="A22">
        <v>252</v>
      </c>
      <c r="B22" t="s">
        <v>95</v>
      </c>
      <c r="C22">
        <v>0</v>
      </c>
      <c r="D22">
        <v>3</v>
      </c>
      <c r="E22" t="s">
        <v>166</v>
      </c>
      <c r="F22">
        <v>1</v>
      </c>
      <c r="G22" s="3" t="s">
        <v>69</v>
      </c>
      <c r="M22" s="3">
        <v>350</v>
      </c>
      <c r="N22" s="3" t="s">
        <v>24</v>
      </c>
    </row>
    <row r="23" spans="1:14" x14ac:dyDescent="0.3">
      <c r="A23">
        <v>253</v>
      </c>
      <c r="B23" t="s">
        <v>95</v>
      </c>
      <c r="C23">
        <v>4</v>
      </c>
      <c r="D23">
        <v>3</v>
      </c>
      <c r="E23" t="s">
        <v>166</v>
      </c>
      <c r="F23">
        <v>1</v>
      </c>
      <c r="G23" s="3" t="s">
        <v>70</v>
      </c>
      <c r="M23" s="3">
        <v>146</v>
      </c>
      <c r="N23" s="3" t="s">
        <v>62</v>
      </c>
    </row>
    <row r="24" spans="1:14" x14ac:dyDescent="0.3">
      <c r="A24">
        <v>721</v>
      </c>
      <c r="B24" t="s">
        <v>95</v>
      </c>
      <c r="C24">
        <v>5</v>
      </c>
      <c r="D24">
        <v>5</v>
      </c>
      <c r="E24" t="s">
        <v>166</v>
      </c>
      <c r="F24">
        <v>1</v>
      </c>
      <c r="G24" s="3" t="s">
        <v>73</v>
      </c>
      <c r="M24" s="3">
        <v>351</v>
      </c>
      <c r="N24" s="3" t="s">
        <v>25</v>
      </c>
    </row>
    <row r="25" spans="1:14" x14ac:dyDescent="0.3">
      <c r="A25">
        <v>252</v>
      </c>
      <c r="B25" t="s">
        <v>96</v>
      </c>
      <c r="C25">
        <v>3</v>
      </c>
      <c r="D25">
        <v>5</v>
      </c>
      <c r="E25" t="s">
        <v>166</v>
      </c>
      <c r="F25">
        <v>1</v>
      </c>
      <c r="G25" s="3" t="s">
        <v>69</v>
      </c>
      <c r="M25" s="3">
        <v>357</v>
      </c>
      <c r="N25" s="3" t="s">
        <v>29</v>
      </c>
    </row>
    <row r="26" spans="1:14" x14ac:dyDescent="0.3">
      <c r="A26">
        <v>253</v>
      </c>
      <c r="B26" t="s">
        <v>96</v>
      </c>
      <c r="C26">
        <v>1</v>
      </c>
      <c r="D26">
        <v>3</v>
      </c>
      <c r="E26" t="s">
        <v>166</v>
      </c>
      <c r="F26">
        <v>1</v>
      </c>
      <c r="G26" s="3" t="s">
        <v>70</v>
      </c>
      <c r="M26" s="3">
        <v>543</v>
      </c>
      <c r="N26" s="3" t="s">
        <v>63</v>
      </c>
    </row>
    <row r="27" spans="1:14" x14ac:dyDescent="0.3">
      <c r="A27">
        <v>721</v>
      </c>
      <c r="B27" t="s">
        <v>96</v>
      </c>
      <c r="C27">
        <v>4</v>
      </c>
      <c r="D27">
        <v>7</v>
      </c>
      <c r="E27" t="s">
        <v>166</v>
      </c>
      <c r="F27">
        <v>1</v>
      </c>
      <c r="G27" s="3" t="s">
        <v>73</v>
      </c>
      <c r="M27" s="3">
        <v>456</v>
      </c>
      <c r="N27" s="3" t="s">
        <v>46</v>
      </c>
    </row>
    <row r="28" spans="1:14" x14ac:dyDescent="0.3">
      <c r="A28">
        <v>244</v>
      </c>
      <c r="B28" t="s">
        <v>97</v>
      </c>
      <c r="C28">
        <v>2</v>
      </c>
      <c r="D28">
        <v>0</v>
      </c>
      <c r="E28" t="s">
        <v>166</v>
      </c>
      <c r="F28">
        <v>1</v>
      </c>
      <c r="G28" s="3" t="s">
        <v>178</v>
      </c>
      <c r="M28" s="3">
        <v>349</v>
      </c>
      <c r="N28" s="3" t="s">
        <v>23</v>
      </c>
    </row>
    <row r="29" spans="1:14" x14ac:dyDescent="0.3">
      <c r="A29">
        <v>252</v>
      </c>
      <c r="B29" t="s">
        <v>97</v>
      </c>
      <c r="C29">
        <v>3</v>
      </c>
      <c r="D29">
        <v>3</v>
      </c>
      <c r="E29" t="s">
        <v>166</v>
      </c>
      <c r="F29">
        <v>1</v>
      </c>
      <c r="G29" s="3" t="s">
        <v>69</v>
      </c>
      <c r="M29" s="3">
        <v>552</v>
      </c>
      <c r="N29" s="3" t="s">
        <v>67</v>
      </c>
    </row>
    <row r="30" spans="1:14" x14ac:dyDescent="0.3">
      <c r="A30">
        <v>253</v>
      </c>
      <c r="B30" t="s">
        <v>97</v>
      </c>
      <c r="C30">
        <v>4</v>
      </c>
      <c r="D30">
        <v>1</v>
      </c>
      <c r="E30" t="s">
        <v>166</v>
      </c>
      <c r="F30">
        <v>1</v>
      </c>
      <c r="G30" s="3" t="s">
        <v>70</v>
      </c>
      <c r="M30" s="3">
        <v>165</v>
      </c>
      <c r="N30" s="3" t="s">
        <v>50</v>
      </c>
    </row>
    <row r="31" spans="1:14" x14ac:dyDescent="0.3">
      <c r="A31">
        <v>721</v>
      </c>
      <c r="B31" t="s">
        <v>97</v>
      </c>
      <c r="C31">
        <v>7</v>
      </c>
      <c r="D31">
        <v>2</v>
      </c>
      <c r="E31" t="s">
        <v>166</v>
      </c>
      <c r="F31">
        <v>1</v>
      </c>
      <c r="G31" s="3" t="s">
        <v>73</v>
      </c>
      <c r="M31" s="3">
        <v>845</v>
      </c>
      <c r="N31" s="3" t="s">
        <v>60</v>
      </c>
    </row>
    <row r="32" spans="1:14" x14ac:dyDescent="0.3">
      <c r="A32">
        <v>328</v>
      </c>
      <c r="B32" t="s">
        <v>80</v>
      </c>
      <c r="C32">
        <v>12</v>
      </c>
      <c r="D32">
        <v>0</v>
      </c>
      <c r="E32" t="s">
        <v>156</v>
      </c>
      <c r="F32">
        <v>0</v>
      </c>
      <c r="G32" s="3" t="s">
        <v>13</v>
      </c>
      <c r="M32" s="3">
        <v>348</v>
      </c>
      <c r="N32" s="3" t="s">
        <v>22</v>
      </c>
    </row>
    <row r="33" spans="1:14" x14ac:dyDescent="0.3">
      <c r="A33">
        <v>354</v>
      </c>
      <c r="B33" t="s">
        <v>80</v>
      </c>
      <c r="C33">
        <v>11</v>
      </c>
      <c r="D33">
        <v>0</v>
      </c>
      <c r="E33" t="s">
        <v>156</v>
      </c>
      <c r="F33">
        <v>0</v>
      </c>
      <c r="G33" s="3" t="s">
        <v>27</v>
      </c>
      <c r="M33" s="3">
        <v>448</v>
      </c>
      <c r="N33" s="3" t="s">
        <v>40</v>
      </c>
    </row>
    <row r="34" spans="1:14" x14ac:dyDescent="0.3">
      <c r="A34">
        <v>244</v>
      </c>
      <c r="B34" t="s">
        <v>98</v>
      </c>
      <c r="C34">
        <v>3</v>
      </c>
      <c r="D34">
        <v>0</v>
      </c>
      <c r="E34" t="s">
        <v>166</v>
      </c>
      <c r="F34">
        <v>1</v>
      </c>
      <c r="G34" s="3" t="s">
        <v>178</v>
      </c>
      <c r="M34" s="3">
        <v>253</v>
      </c>
      <c r="N34" s="3" t="s">
        <v>70</v>
      </c>
    </row>
    <row r="35" spans="1:14" x14ac:dyDescent="0.3">
      <c r="A35">
        <v>252</v>
      </c>
      <c r="B35" t="s">
        <v>98</v>
      </c>
      <c r="C35">
        <v>3</v>
      </c>
      <c r="D35">
        <v>0</v>
      </c>
      <c r="E35" t="s">
        <v>166</v>
      </c>
      <c r="F35">
        <v>1</v>
      </c>
      <c r="G35" s="3" t="s">
        <v>69</v>
      </c>
      <c r="M35" s="3">
        <v>736</v>
      </c>
      <c r="N35" s="3" t="s">
        <v>35</v>
      </c>
    </row>
    <row r="36" spans="1:14" x14ac:dyDescent="0.3">
      <c r="A36">
        <v>253</v>
      </c>
      <c r="B36" t="s">
        <v>98</v>
      </c>
      <c r="C36">
        <v>5</v>
      </c>
      <c r="D36">
        <v>1</v>
      </c>
      <c r="E36" t="s">
        <v>166</v>
      </c>
      <c r="F36">
        <v>1</v>
      </c>
      <c r="G36" s="3" t="s">
        <v>70</v>
      </c>
      <c r="M36" s="3">
        <v>734</v>
      </c>
      <c r="N36" s="3" t="s">
        <v>33</v>
      </c>
    </row>
    <row r="37" spans="1:14" x14ac:dyDescent="0.3">
      <c r="A37">
        <v>721</v>
      </c>
      <c r="B37" t="s">
        <v>98</v>
      </c>
      <c r="C37">
        <v>7</v>
      </c>
      <c r="D37">
        <v>1</v>
      </c>
      <c r="E37" t="s">
        <v>166</v>
      </c>
      <c r="F37">
        <v>1</v>
      </c>
      <c r="G37" s="3" t="s">
        <v>73</v>
      </c>
      <c r="M37" s="3">
        <v>721</v>
      </c>
      <c r="N37" s="3" t="s">
        <v>73</v>
      </c>
    </row>
    <row r="38" spans="1:14" x14ac:dyDescent="0.3">
      <c r="A38">
        <v>111</v>
      </c>
      <c r="B38" t="s">
        <v>99</v>
      </c>
      <c r="C38">
        <v>11</v>
      </c>
      <c r="D38">
        <v>0</v>
      </c>
      <c r="E38" t="s">
        <v>160</v>
      </c>
      <c r="F38">
        <v>1</v>
      </c>
      <c r="G38" s="3" t="s">
        <v>48</v>
      </c>
      <c r="M38" s="3">
        <v>781</v>
      </c>
      <c r="N38" s="3" t="s">
        <v>61</v>
      </c>
    </row>
    <row r="39" spans="1:14" x14ac:dyDescent="0.3">
      <c r="A39">
        <v>155</v>
      </c>
      <c r="B39" t="s">
        <v>99</v>
      </c>
      <c r="C39">
        <v>9</v>
      </c>
      <c r="D39">
        <v>2</v>
      </c>
      <c r="E39" t="s">
        <v>160</v>
      </c>
      <c r="F39">
        <v>1</v>
      </c>
      <c r="G39" s="3" t="s">
        <v>49</v>
      </c>
      <c r="M39" s="3">
        <v>731</v>
      </c>
      <c r="N39" s="3" t="s">
        <v>31</v>
      </c>
    </row>
    <row r="40" spans="1:14" x14ac:dyDescent="0.3">
      <c r="A40">
        <v>165</v>
      </c>
      <c r="B40" t="s">
        <v>99</v>
      </c>
      <c r="C40">
        <v>0</v>
      </c>
      <c r="D40">
        <v>1</v>
      </c>
      <c r="E40" t="s">
        <v>160</v>
      </c>
      <c r="F40">
        <v>1</v>
      </c>
      <c r="G40" s="3" t="s">
        <v>50</v>
      </c>
      <c r="M40" s="3">
        <v>733</v>
      </c>
      <c r="N40" s="3" t="s">
        <v>32</v>
      </c>
    </row>
    <row r="41" spans="1:14" x14ac:dyDescent="0.3">
      <c r="A41">
        <v>842</v>
      </c>
      <c r="B41" t="s">
        <v>100</v>
      </c>
      <c r="C41">
        <v>8</v>
      </c>
      <c r="D41">
        <v>15</v>
      </c>
      <c r="E41" t="s">
        <v>160</v>
      </c>
      <c r="F41">
        <v>1</v>
      </c>
      <c r="G41" s="3" t="s">
        <v>57</v>
      </c>
      <c r="M41" s="3">
        <v>735</v>
      </c>
      <c r="N41" s="3" t="s">
        <v>34</v>
      </c>
    </row>
    <row r="42" spans="1:14" x14ac:dyDescent="0.3">
      <c r="A42">
        <v>733</v>
      </c>
      <c r="B42" t="s">
        <v>101</v>
      </c>
      <c r="C42">
        <v>16</v>
      </c>
      <c r="D42">
        <v>0</v>
      </c>
      <c r="E42" t="s">
        <v>156</v>
      </c>
      <c r="F42">
        <v>0</v>
      </c>
      <c r="G42" s="3" t="s">
        <v>32</v>
      </c>
      <c r="M42" s="3">
        <v>842</v>
      </c>
      <c r="N42" s="3" t="s">
        <v>57</v>
      </c>
    </row>
    <row r="43" spans="1:14" x14ac:dyDescent="0.3">
      <c r="A43">
        <v>736</v>
      </c>
      <c r="B43" t="s">
        <v>101</v>
      </c>
      <c r="C43">
        <v>7</v>
      </c>
      <c r="D43">
        <v>0</v>
      </c>
      <c r="E43" t="s">
        <v>156</v>
      </c>
      <c r="F43">
        <v>0</v>
      </c>
      <c r="G43" s="3" t="s">
        <v>35</v>
      </c>
      <c r="M43" s="3">
        <v>805</v>
      </c>
      <c r="N43" s="3" t="s">
        <v>52</v>
      </c>
    </row>
    <row r="44" spans="1:14" x14ac:dyDescent="0.3">
      <c r="A44">
        <v>734</v>
      </c>
      <c r="B44" t="s">
        <v>102</v>
      </c>
      <c r="C44">
        <v>0</v>
      </c>
      <c r="D44">
        <v>22</v>
      </c>
      <c r="E44" t="s">
        <v>156</v>
      </c>
      <c r="F44">
        <v>1</v>
      </c>
      <c r="G44" s="3" t="s">
        <v>33</v>
      </c>
      <c r="M44" s="3">
        <v>354</v>
      </c>
      <c r="N44" s="3" t="s">
        <v>27</v>
      </c>
    </row>
    <row r="45" spans="1:14" x14ac:dyDescent="0.3">
      <c r="A45">
        <v>803</v>
      </c>
      <c r="B45" t="s">
        <v>103</v>
      </c>
      <c r="C45">
        <v>10</v>
      </c>
      <c r="D45">
        <v>0</v>
      </c>
      <c r="E45" t="s">
        <v>161</v>
      </c>
      <c r="F45">
        <v>0</v>
      </c>
      <c r="G45" s="3" t="s">
        <v>51</v>
      </c>
      <c r="M45" s="3">
        <v>547</v>
      </c>
      <c r="N45" s="3" t="s">
        <v>65</v>
      </c>
    </row>
    <row r="46" spans="1:14" x14ac:dyDescent="0.3">
      <c r="A46">
        <v>805</v>
      </c>
      <c r="B46" t="s">
        <v>103</v>
      </c>
      <c r="C46">
        <v>1</v>
      </c>
      <c r="D46">
        <v>0</v>
      </c>
      <c r="E46" t="s">
        <v>161</v>
      </c>
      <c r="F46">
        <v>0</v>
      </c>
      <c r="G46" s="3" t="s">
        <v>52</v>
      </c>
      <c r="M46" s="3">
        <v>334</v>
      </c>
      <c r="N46" s="3" t="s">
        <v>16</v>
      </c>
    </row>
    <row r="47" spans="1:14" x14ac:dyDescent="0.3">
      <c r="A47">
        <v>844</v>
      </c>
      <c r="B47" t="s">
        <v>103</v>
      </c>
      <c r="C47">
        <v>9</v>
      </c>
      <c r="D47">
        <v>0</v>
      </c>
      <c r="E47" t="s">
        <v>161</v>
      </c>
      <c r="F47">
        <v>0</v>
      </c>
      <c r="G47" s="3" t="s">
        <v>59</v>
      </c>
      <c r="M47" s="3">
        <v>458</v>
      </c>
      <c r="N47" s="3" t="s">
        <v>47</v>
      </c>
    </row>
    <row r="48" spans="1:14" x14ac:dyDescent="0.3">
      <c r="A48">
        <v>781</v>
      </c>
      <c r="B48" t="s">
        <v>104</v>
      </c>
      <c r="C48">
        <v>10</v>
      </c>
      <c r="D48">
        <v>9</v>
      </c>
      <c r="E48" t="s">
        <v>161</v>
      </c>
      <c r="F48">
        <v>1</v>
      </c>
      <c r="G48" s="3" t="s">
        <v>61</v>
      </c>
      <c r="M48" s="3">
        <v>546</v>
      </c>
      <c r="N48" s="3" t="s">
        <v>64</v>
      </c>
    </row>
    <row r="49" spans="1:14" x14ac:dyDescent="0.3">
      <c r="A49">
        <v>806</v>
      </c>
      <c r="B49" t="s">
        <v>104</v>
      </c>
      <c r="C49">
        <v>0</v>
      </c>
      <c r="D49">
        <v>4</v>
      </c>
      <c r="E49" t="s">
        <v>161</v>
      </c>
      <c r="F49">
        <v>1</v>
      </c>
      <c r="G49" s="3" t="s">
        <v>53</v>
      </c>
      <c r="M49" s="3">
        <v>338</v>
      </c>
      <c r="N49" s="3" t="s">
        <v>18</v>
      </c>
    </row>
    <row r="50" spans="1:14" x14ac:dyDescent="0.3">
      <c r="A50">
        <v>329</v>
      </c>
      <c r="B50" t="s">
        <v>105</v>
      </c>
      <c r="C50">
        <v>8</v>
      </c>
      <c r="D50">
        <v>0</v>
      </c>
      <c r="E50" t="s">
        <v>156</v>
      </c>
      <c r="F50">
        <v>0</v>
      </c>
      <c r="G50" s="3" t="s">
        <v>14</v>
      </c>
      <c r="M50" s="3">
        <v>322</v>
      </c>
      <c r="N50" s="3" t="s">
        <v>11</v>
      </c>
    </row>
    <row r="51" spans="1:14" x14ac:dyDescent="0.3">
      <c r="A51">
        <v>333</v>
      </c>
      <c r="B51" t="s">
        <v>105</v>
      </c>
      <c r="C51">
        <v>3</v>
      </c>
      <c r="D51">
        <v>0</v>
      </c>
      <c r="E51" t="s">
        <v>156</v>
      </c>
      <c r="F51">
        <v>0</v>
      </c>
      <c r="G51" s="3" t="s">
        <v>15</v>
      </c>
      <c r="M51" s="3">
        <v>358</v>
      </c>
      <c r="N51" s="3" t="s">
        <v>30</v>
      </c>
    </row>
    <row r="52" spans="1:14" x14ac:dyDescent="0.3">
      <c r="A52">
        <v>349</v>
      </c>
      <c r="B52" t="s">
        <v>105</v>
      </c>
      <c r="C52">
        <v>12</v>
      </c>
      <c r="D52">
        <v>0</v>
      </c>
      <c r="E52" t="s">
        <v>156</v>
      </c>
      <c r="F52">
        <v>0</v>
      </c>
      <c r="G52" s="3" t="s">
        <v>23</v>
      </c>
      <c r="M52" s="3">
        <v>329</v>
      </c>
      <c r="N52" s="3" t="s">
        <v>14</v>
      </c>
    </row>
    <row r="53" spans="1:14" x14ac:dyDescent="0.3">
      <c r="A53">
        <v>806</v>
      </c>
      <c r="B53" t="s">
        <v>106</v>
      </c>
      <c r="C53">
        <v>0</v>
      </c>
      <c r="D53">
        <v>10</v>
      </c>
      <c r="E53" t="s">
        <v>161</v>
      </c>
      <c r="F53">
        <v>1</v>
      </c>
      <c r="G53" s="3" t="s">
        <v>53</v>
      </c>
      <c r="M53" s="3">
        <v>337</v>
      </c>
      <c r="N53" s="3" t="s">
        <v>17</v>
      </c>
    </row>
    <row r="54" spans="1:14" x14ac:dyDescent="0.3">
      <c r="A54">
        <v>845</v>
      </c>
      <c r="B54" t="s">
        <v>106</v>
      </c>
      <c r="C54">
        <v>11</v>
      </c>
      <c r="D54">
        <v>2</v>
      </c>
      <c r="E54" t="s">
        <v>161</v>
      </c>
      <c r="F54">
        <v>1</v>
      </c>
      <c r="G54" s="3" t="s">
        <v>60</v>
      </c>
      <c r="M54" s="3">
        <v>455</v>
      </c>
      <c r="N54" s="3" t="s">
        <v>45</v>
      </c>
    </row>
    <row r="55" spans="1:14" x14ac:dyDescent="0.3">
      <c r="A55">
        <v>731</v>
      </c>
      <c r="B55" t="s">
        <v>107</v>
      </c>
      <c r="C55">
        <v>18</v>
      </c>
      <c r="D55">
        <v>0</v>
      </c>
      <c r="E55" t="s">
        <v>156</v>
      </c>
      <c r="F55">
        <v>0</v>
      </c>
      <c r="G55" s="3" t="s">
        <v>31</v>
      </c>
      <c r="M55" s="3">
        <v>252</v>
      </c>
      <c r="N55" s="3" t="s">
        <v>69</v>
      </c>
    </row>
    <row r="56" spans="1:14" x14ac:dyDescent="0.3">
      <c r="A56">
        <v>735</v>
      </c>
      <c r="B56" t="s">
        <v>107</v>
      </c>
      <c r="C56">
        <v>5</v>
      </c>
      <c r="D56">
        <v>0</v>
      </c>
      <c r="E56" t="s">
        <v>156</v>
      </c>
      <c r="F56">
        <v>0</v>
      </c>
      <c r="G56" s="3" t="s">
        <v>34</v>
      </c>
      <c r="M56" s="3">
        <v>441</v>
      </c>
      <c r="N56" s="3" t="s">
        <v>36</v>
      </c>
    </row>
    <row r="57" spans="1:14" x14ac:dyDescent="0.3">
      <c r="A57">
        <v>446</v>
      </c>
      <c r="B57" t="s">
        <v>81</v>
      </c>
      <c r="C57">
        <v>11</v>
      </c>
      <c r="D57">
        <v>12</v>
      </c>
      <c r="E57" t="s">
        <v>158</v>
      </c>
      <c r="F57">
        <v>1</v>
      </c>
      <c r="G57" s="3" t="s">
        <v>39</v>
      </c>
      <c r="M57" s="3">
        <v>550</v>
      </c>
      <c r="N57" s="3" t="s">
        <v>66</v>
      </c>
    </row>
    <row r="58" spans="1:14" x14ac:dyDescent="0.3">
      <c r="A58">
        <v>807</v>
      </c>
      <c r="B58" t="s">
        <v>108</v>
      </c>
      <c r="C58">
        <v>0</v>
      </c>
      <c r="D58">
        <v>7</v>
      </c>
      <c r="E58" t="s">
        <v>161</v>
      </c>
      <c r="F58">
        <v>1</v>
      </c>
      <c r="G58" s="3" t="s">
        <v>54</v>
      </c>
      <c r="M58" s="3">
        <v>806</v>
      </c>
      <c r="N58" s="3" t="s">
        <v>53</v>
      </c>
    </row>
    <row r="59" spans="1:14" x14ac:dyDescent="0.3">
      <c r="A59">
        <v>809</v>
      </c>
      <c r="B59" t="s">
        <v>108</v>
      </c>
      <c r="C59">
        <v>1</v>
      </c>
      <c r="D59">
        <v>6</v>
      </c>
      <c r="E59" t="s">
        <v>161</v>
      </c>
      <c r="F59">
        <v>1</v>
      </c>
      <c r="G59" s="3" t="s">
        <v>55</v>
      </c>
      <c r="M59" s="3">
        <v>323</v>
      </c>
      <c r="N59" s="3" t="s">
        <v>12</v>
      </c>
    </row>
    <row r="60" spans="1:14" x14ac:dyDescent="0.3">
      <c r="A60">
        <v>841</v>
      </c>
      <c r="B60" t="s">
        <v>108</v>
      </c>
      <c r="C60">
        <v>0</v>
      </c>
      <c r="D60">
        <v>8</v>
      </c>
      <c r="E60" t="s">
        <v>161</v>
      </c>
      <c r="F60">
        <v>1</v>
      </c>
      <c r="G60" s="3" t="s">
        <v>56</v>
      </c>
      <c r="M60" s="3">
        <v>333</v>
      </c>
      <c r="N60" s="3" t="s">
        <v>15</v>
      </c>
    </row>
    <row r="61" spans="1:14" x14ac:dyDescent="0.3">
      <c r="A61">
        <v>846</v>
      </c>
      <c r="B61" t="s">
        <v>108</v>
      </c>
      <c r="C61">
        <v>1</v>
      </c>
      <c r="D61">
        <v>0</v>
      </c>
      <c r="E61" t="s">
        <v>161</v>
      </c>
      <c r="F61">
        <v>1</v>
      </c>
      <c r="G61" s="3" t="s">
        <v>176</v>
      </c>
      <c r="M61" s="3">
        <v>446</v>
      </c>
      <c r="N61" s="3" t="s">
        <v>39</v>
      </c>
    </row>
    <row r="62" spans="1:14" x14ac:dyDescent="0.3">
      <c r="A62">
        <v>322</v>
      </c>
      <c r="B62" t="s">
        <v>109</v>
      </c>
      <c r="C62">
        <v>20</v>
      </c>
      <c r="D62">
        <v>0</v>
      </c>
      <c r="E62" t="s">
        <v>156</v>
      </c>
      <c r="F62">
        <v>0</v>
      </c>
      <c r="G62" s="3" t="s">
        <v>11</v>
      </c>
      <c r="M62" s="3">
        <v>453</v>
      </c>
      <c r="N62" s="3" t="s">
        <v>44</v>
      </c>
    </row>
    <row r="63" spans="1:14" x14ac:dyDescent="0.3">
      <c r="A63">
        <v>351</v>
      </c>
      <c r="B63" t="s">
        <v>109</v>
      </c>
      <c r="C63">
        <v>3</v>
      </c>
      <c r="D63">
        <v>0</v>
      </c>
      <c r="E63" t="s">
        <v>156</v>
      </c>
      <c r="F63">
        <v>0</v>
      </c>
      <c r="G63" s="3" t="s">
        <v>25</v>
      </c>
      <c r="M63" s="3">
        <v>257</v>
      </c>
      <c r="N63" s="3" t="s">
        <v>72</v>
      </c>
    </row>
    <row r="64" spans="1:14" x14ac:dyDescent="0.3">
      <c r="A64">
        <v>736</v>
      </c>
      <c r="B64" t="s">
        <v>110</v>
      </c>
      <c r="C64">
        <v>11</v>
      </c>
      <c r="D64">
        <v>12</v>
      </c>
      <c r="E64" t="s">
        <v>156</v>
      </c>
      <c r="F64">
        <v>1</v>
      </c>
      <c r="G64" s="3" t="s">
        <v>35</v>
      </c>
      <c r="M64" s="3">
        <v>443</v>
      </c>
      <c r="N64" s="3" t="s">
        <v>38</v>
      </c>
    </row>
    <row r="65" spans="1:14" x14ac:dyDescent="0.3">
      <c r="A65">
        <v>320</v>
      </c>
      <c r="B65" t="s">
        <v>111</v>
      </c>
      <c r="C65">
        <v>20</v>
      </c>
      <c r="D65">
        <v>0</v>
      </c>
      <c r="E65" t="s">
        <v>156</v>
      </c>
      <c r="F65">
        <v>0</v>
      </c>
      <c r="G65" s="3" t="s">
        <v>10</v>
      </c>
      <c r="M65" s="3">
        <v>442</v>
      </c>
      <c r="N65" s="3" t="s">
        <v>37</v>
      </c>
    </row>
    <row r="66" spans="1:14" x14ac:dyDescent="0.3">
      <c r="A66">
        <v>734</v>
      </c>
      <c r="B66" t="s">
        <v>111</v>
      </c>
      <c r="C66">
        <v>3</v>
      </c>
      <c r="D66">
        <v>0</v>
      </c>
      <c r="E66" t="s">
        <v>156</v>
      </c>
      <c r="F66">
        <v>0</v>
      </c>
      <c r="G66" s="3" t="s">
        <v>33</v>
      </c>
      <c r="M66" s="3">
        <v>320</v>
      </c>
      <c r="N66" s="3" t="s">
        <v>10</v>
      </c>
    </row>
    <row r="67" spans="1:14" x14ac:dyDescent="0.3">
      <c r="A67">
        <v>333</v>
      </c>
      <c r="B67" t="s">
        <v>112</v>
      </c>
      <c r="C67">
        <v>0</v>
      </c>
      <c r="D67">
        <v>5</v>
      </c>
      <c r="E67" s="4" t="s">
        <v>156</v>
      </c>
      <c r="F67">
        <v>1</v>
      </c>
      <c r="G67" s="3" t="s">
        <v>15</v>
      </c>
      <c r="M67" s="3">
        <v>803</v>
      </c>
      <c r="N67" s="3" t="s">
        <v>51</v>
      </c>
    </row>
    <row r="68" spans="1:14" x14ac:dyDescent="0.3">
      <c r="A68">
        <v>338</v>
      </c>
      <c r="B68" t="s">
        <v>112</v>
      </c>
      <c r="C68">
        <v>7</v>
      </c>
      <c r="D68">
        <v>0</v>
      </c>
      <c r="E68" t="s">
        <v>156</v>
      </c>
      <c r="F68">
        <v>1</v>
      </c>
      <c r="G68" s="3" t="s">
        <v>18</v>
      </c>
      <c r="M68" s="3">
        <v>256</v>
      </c>
      <c r="N68" s="3" t="s">
        <v>71</v>
      </c>
    </row>
    <row r="69" spans="1:14" x14ac:dyDescent="0.3">
      <c r="A69">
        <v>349</v>
      </c>
      <c r="B69" t="s">
        <v>112</v>
      </c>
      <c r="C69">
        <v>0</v>
      </c>
      <c r="D69">
        <v>8</v>
      </c>
      <c r="E69" t="s">
        <v>156</v>
      </c>
      <c r="F69">
        <v>1</v>
      </c>
      <c r="G69" s="3" t="s">
        <v>23</v>
      </c>
      <c r="M69" s="3">
        <v>328</v>
      </c>
      <c r="N69" s="3" t="s">
        <v>13</v>
      </c>
    </row>
    <row r="70" spans="1:14" x14ac:dyDescent="0.3">
      <c r="A70">
        <v>733</v>
      </c>
      <c r="B70" t="s">
        <v>112</v>
      </c>
      <c r="C70">
        <v>3</v>
      </c>
      <c r="D70">
        <v>0</v>
      </c>
      <c r="E70" t="s">
        <v>156</v>
      </c>
      <c r="F70">
        <v>1</v>
      </c>
      <c r="G70" s="3" t="s">
        <v>32</v>
      </c>
      <c r="M70" s="3">
        <v>111</v>
      </c>
      <c r="N70" s="3" t="s">
        <v>48</v>
      </c>
    </row>
    <row r="71" spans="1:14" x14ac:dyDescent="0.3">
      <c r="A71">
        <v>358</v>
      </c>
      <c r="B71" t="s">
        <v>113</v>
      </c>
      <c r="C71">
        <v>0</v>
      </c>
      <c r="D71">
        <v>5</v>
      </c>
      <c r="E71" t="s">
        <v>156</v>
      </c>
      <c r="F71">
        <v>1</v>
      </c>
      <c r="G71" s="3" t="s">
        <v>30</v>
      </c>
    </row>
    <row r="72" spans="1:14" x14ac:dyDescent="0.3">
      <c r="A72">
        <v>731</v>
      </c>
      <c r="B72" t="s">
        <v>113</v>
      </c>
      <c r="C72">
        <v>0</v>
      </c>
      <c r="D72">
        <v>16</v>
      </c>
      <c r="E72" t="s">
        <v>156</v>
      </c>
      <c r="F72">
        <v>1</v>
      </c>
      <c r="G72" s="3" t="s">
        <v>31</v>
      </c>
    </row>
    <row r="73" spans="1:14" x14ac:dyDescent="0.3">
      <c r="A73">
        <v>734</v>
      </c>
      <c r="B73" t="s">
        <v>113</v>
      </c>
      <c r="C73">
        <v>0</v>
      </c>
      <c r="D73">
        <v>2</v>
      </c>
      <c r="E73" t="s">
        <v>156</v>
      </c>
      <c r="F73">
        <v>1</v>
      </c>
      <c r="G73" s="3" t="s">
        <v>33</v>
      </c>
    </row>
    <row r="74" spans="1:14" x14ac:dyDescent="0.3">
      <c r="A74">
        <v>733</v>
      </c>
      <c r="B74" t="s">
        <v>114</v>
      </c>
      <c r="C74">
        <v>0</v>
      </c>
      <c r="D74">
        <v>19</v>
      </c>
      <c r="E74" t="s">
        <v>156</v>
      </c>
      <c r="F74">
        <v>1</v>
      </c>
      <c r="G74" s="3" t="s">
        <v>32</v>
      </c>
    </row>
    <row r="75" spans="1:14" x14ac:dyDescent="0.3">
      <c r="A75">
        <v>735</v>
      </c>
      <c r="B75" t="s">
        <v>114</v>
      </c>
      <c r="C75">
        <v>0</v>
      </c>
      <c r="D75">
        <v>4</v>
      </c>
      <c r="E75" t="s">
        <v>156</v>
      </c>
      <c r="F75">
        <v>1</v>
      </c>
      <c r="G75" s="3" t="s">
        <v>34</v>
      </c>
    </row>
    <row r="76" spans="1:14" x14ac:dyDescent="0.3">
      <c r="A76">
        <v>735</v>
      </c>
      <c r="B76" t="s">
        <v>115</v>
      </c>
      <c r="C76">
        <v>0</v>
      </c>
      <c r="D76">
        <v>23</v>
      </c>
      <c r="E76" t="s">
        <v>156</v>
      </c>
      <c r="F76">
        <v>1</v>
      </c>
      <c r="G76" s="3" t="s">
        <v>34</v>
      </c>
    </row>
    <row r="77" spans="1:14" x14ac:dyDescent="0.3">
      <c r="A77">
        <v>320</v>
      </c>
      <c r="B77" t="s">
        <v>116</v>
      </c>
      <c r="C77">
        <v>0</v>
      </c>
      <c r="D77">
        <v>17</v>
      </c>
      <c r="E77" t="s">
        <v>156</v>
      </c>
      <c r="F77">
        <v>1</v>
      </c>
      <c r="G77" s="3" t="s">
        <v>10</v>
      </c>
    </row>
    <row r="78" spans="1:14" x14ac:dyDescent="0.3">
      <c r="A78">
        <v>351</v>
      </c>
      <c r="B78" t="s">
        <v>116</v>
      </c>
      <c r="C78">
        <v>0</v>
      </c>
      <c r="D78">
        <v>6</v>
      </c>
      <c r="E78" t="s">
        <v>156</v>
      </c>
      <c r="F78">
        <v>1</v>
      </c>
      <c r="G78" s="3" t="s">
        <v>25</v>
      </c>
    </row>
    <row r="79" spans="1:14" x14ac:dyDescent="0.3">
      <c r="A79">
        <v>328</v>
      </c>
      <c r="B79" t="s">
        <v>117</v>
      </c>
      <c r="C79">
        <v>3</v>
      </c>
      <c r="D79">
        <v>8</v>
      </c>
      <c r="E79" t="s">
        <v>156</v>
      </c>
      <c r="F79">
        <v>1</v>
      </c>
      <c r="G79" s="3" t="s">
        <v>13</v>
      </c>
    </row>
    <row r="80" spans="1:14" x14ac:dyDescent="0.3">
      <c r="A80">
        <v>346</v>
      </c>
      <c r="B80" t="s">
        <v>117</v>
      </c>
      <c r="C80">
        <v>12</v>
      </c>
      <c r="D80">
        <v>0</v>
      </c>
      <c r="E80" t="s">
        <v>156</v>
      </c>
      <c r="F80">
        <v>1</v>
      </c>
      <c r="G80" s="3" t="s">
        <v>21</v>
      </c>
    </row>
    <row r="81" spans="1:7" x14ac:dyDescent="0.3">
      <c r="A81">
        <v>342</v>
      </c>
      <c r="B81" t="s">
        <v>82</v>
      </c>
      <c r="C81">
        <v>4</v>
      </c>
      <c r="D81">
        <v>0</v>
      </c>
      <c r="E81" t="s">
        <v>156</v>
      </c>
      <c r="F81">
        <v>0</v>
      </c>
      <c r="G81" s="3" t="s">
        <v>19</v>
      </c>
    </row>
    <row r="82" spans="1:7" x14ac:dyDescent="0.3">
      <c r="A82">
        <v>734</v>
      </c>
      <c r="B82" t="s">
        <v>82</v>
      </c>
      <c r="C82">
        <v>18</v>
      </c>
      <c r="D82">
        <v>0</v>
      </c>
      <c r="E82" t="s">
        <v>156</v>
      </c>
      <c r="F82">
        <v>0</v>
      </c>
      <c r="G82" s="3" t="s">
        <v>33</v>
      </c>
    </row>
    <row r="83" spans="1:7" x14ac:dyDescent="0.3">
      <c r="A83">
        <v>358</v>
      </c>
      <c r="B83" t="s">
        <v>118</v>
      </c>
      <c r="C83">
        <v>0</v>
      </c>
      <c r="D83">
        <v>17</v>
      </c>
      <c r="E83" t="s">
        <v>156</v>
      </c>
      <c r="F83">
        <v>1</v>
      </c>
      <c r="G83" s="3" t="s">
        <v>30</v>
      </c>
    </row>
    <row r="84" spans="1:7" x14ac:dyDescent="0.3">
      <c r="A84">
        <v>736</v>
      </c>
      <c r="B84" t="s">
        <v>118</v>
      </c>
      <c r="C84">
        <v>6</v>
      </c>
      <c r="D84">
        <v>0</v>
      </c>
      <c r="E84" t="s">
        <v>156</v>
      </c>
      <c r="F84">
        <v>1</v>
      </c>
      <c r="G84" s="3" t="s">
        <v>35</v>
      </c>
    </row>
    <row r="85" spans="1:7" x14ac:dyDescent="0.3">
      <c r="A85">
        <v>323</v>
      </c>
      <c r="B85" t="s">
        <v>119</v>
      </c>
      <c r="C85">
        <v>0</v>
      </c>
      <c r="D85">
        <v>16</v>
      </c>
      <c r="E85" t="s">
        <v>156</v>
      </c>
      <c r="F85">
        <v>1</v>
      </c>
      <c r="G85" s="3" t="s">
        <v>12</v>
      </c>
    </row>
    <row r="86" spans="1:7" x14ac:dyDescent="0.3">
      <c r="A86">
        <v>734</v>
      </c>
      <c r="B86" t="s">
        <v>119</v>
      </c>
      <c r="C86">
        <v>0</v>
      </c>
      <c r="D86">
        <v>7</v>
      </c>
      <c r="E86" t="s">
        <v>156</v>
      </c>
      <c r="F86">
        <v>1</v>
      </c>
      <c r="G86" s="3" t="s">
        <v>33</v>
      </c>
    </row>
    <row r="87" spans="1:7" x14ac:dyDescent="0.3">
      <c r="A87">
        <v>803</v>
      </c>
      <c r="B87" t="s">
        <v>120</v>
      </c>
      <c r="C87">
        <v>0</v>
      </c>
      <c r="D87">
        <v>12</v>
      </c>
      <c r="E87" t="s">
        <v>161</v>
      </c>
      <c r="F87">
        <v>1</v>
      </c>
      <c r="G87" s="3" t="s">
        <v>51</v>
      </c>
    </row>
    <row r="88" spans="1:7" x14ac:dyDescent="0.3">
      <c r="A88">
        <v>805</v>
      </c>
      <c r="B88" t="s">
        <v>120</v>
      </c>
      <c r="C88">
        <v>0</v>
      </c>
      <c r="D88">
        <v>11</v>
      </c>
      <c r="E88" t="s">
        <v>161</v>
      </c>
      <c r="F88">
        <v>1</v>
      </c>
      <c r="G88" s="3" t="s">
        <v>52</v>
      </c>
    </row>
    <row r="89" spans="1:7" x14ac:dyDescent="0.3">
      <c r="A89">
        <v>781</v>
      </c>
      <c r="B89" t="s">
        <v>121</v>
      </c>
      <c r="C89">
        <v>2</v>
      </c>
      <c r="D89">
        <v>0</v>
      </c>
      <c r="E89" t="s">
        <v>161</v>
      </c>
      <c r="F89">
        <v>1</v>
      </c>
      <c r="G89" s="3" t="s">
        <v>61</v>
      </c>
    </row>
    <row r="90" spans="1:7" x14ac:dyDescent="0.3">
      <c r="A90">
        <v>845</v>
      </c>
      <c r="B90" t="s">
        <v>121</v>
      </c>
      <c r="C90">
        <v>5</v>
      </c>
      <c r="D90">
        <v>7</v>
      </c>
      <c r="E90" t="s">
        <v>161</v>
      </c>
      <c r="F90">
        <v>1</v>
      </c>
      <c r="G90" s="3" t="s">
        <v>60</v>
      </c>
    </row>
    <row r="91" spans="1:7" x14ac:dyDescent="0.3">
      <c r="A91">
        <v>846</v>
      </c>
      <c r="B91" t="s">
        <v>121</v>
      </c>
      <c r="C91">
        <v>9</v>
      </c>
      <c r="D91">
        <v>0</v>
      </c>
      <c r="E91" t="s">
        <v>161</v>
      </c>
      <c r="F91">
        <v>1</v>
      </c>
      <c r="G91" s="3" t="s">
        <v>176</v>
      </c>
    </row>
    <row r="92" spans="1:7" x14ac:dyDescent="0.3">
      <c r="A92">
        <v>781</v>
      </c>
      <c r="B92" t="s">
        <v>122</v>
      </c>
      <c r="C92">
        <v>6</v>
      </c>
      <c r="D92">
        <v>17</v>
      </c>
      <c r="E92" t="s">
        <v>161</v>
      </c>
      <c r="F92">
        <v>1</v>
      </c>
      <c r="G92" s="3" t="s">
        <v>61</v>
      </c>
    </row>
    <row r="93" spans="1:7" x14ac:dyDescent="0.3">
      <c r="A93">
        <v>805</v>
      </c>
      <c r="B93" t="s">
        <v>123</v>
      </c>
      <c r="C93">
        <v>13</v>
      </c>
      <c r="D93">
        <v>1</v>
      </c>
      <c r="E93" t="s">
        <v>161</v>
      </c>
      <c r="F93">
        <v>1</v>
      </c>
      <c r="G93" s="3" t="s">
        <v>52</v>
      </c>
    </row>
    <row r="94" spans="1:7" x14ac:dyDescent="0.3">
      <c r="A94">
        <v>844</v>
      </c>
      <c r="B94" t="s">
        <v>123</v>
      </c>
      <c r="C94">
        <v>0</v>
      </c>
      <c r="D94">
        <v>9</v>
      </c>
      <c r="E94" t="s">
        <v>161</v>
      </c>
      <c r="F94">
        <v>1</v>
      </c>
      <c r="G94" s="3" t="s">
        <v>59</v>
      </c>
    </row>
    <row r="95" spans="1:7" x14ac:dyDescent="0.3">
      <c r="A95">
        <v>165</v>
      </c>
      <c r="B95" t="s">
        <v>124</v>
      </c>
      <c r="C95">
        <v>15</v>
      </c>
      <c r="D95">
        <v>8</v>
      </c>
      <c r="E95" t="s">
        <v>160</v>
      </c>
      <c r="F95">
        <v>1</v>
      </c>
      <c r="G95" s="3" t="s">
        <v>50</v>
      </c>
    </row>
    <row r="96" spans="1:7" x14ac:dyDescent="0.3">
      <c r="A96">
        <v>842</v>
      </c>
      <c r="B96" t="s">
        <v>125</v>
      </c>
      <c r="C96">
        <v>4</v>
      </c>
      <c r="D96">
        <v>0</v>
      </c>
      <c r="E96" t="s">
        <v>160</v>
      </c>
      <c r="F96">
        <v>1</v>
      </c>
      <c r="G96" s="3" t="s">
        <v>57</v>
      </c>
    </row>
    <row r="97" spans="1:7" x14ac:dyDescent="0.3">
      <c r="A97">
        <v>843</v>
      </c>
      <c r="B97" t="s">
        <v>125</v>
      </c>
      <c r="C97">
        <v>11</v>
      </c>
      <c r="D97">
        <v>8</v>
      </c>
      <c r="E97" t="s">
        <v>160</v>
      </c>
      <c r="F97">
        <v>1</v>
      </c>
      <c r="G97" s="3" t="s">
        <v>58</v>
      </c>
    </row>
    <row r="98" spans="1:7" x14ac:dyDescent="0.3">
      <c r="A98">
        <v>111</v>
      </c>
      <c r="B98" t="s">
        <v>126</v>
      </c>
      <c r="C98">
        <v>0</v>
      </c>
      <c r="D98">
        <v>11</v>
      </c>
      <c r="E98" t="s">
        <v>160</v>
      </c>
      <c r="F98">
        <v>1</v>
      </c>
      <c r="G98" s="3" t="s">
        <v>48</v>
      </c>
    </row>
    <row r="99" spans="1:7" x14ac:dyDescent="0.3">
      <c r="A99">
        <v>155</v>
      </c>
      <c r="B99" t="s">
        <v>126</v>
      </c>
      <c r="C99">
        <v>0</v>
      </c>
      <c r="D99">
        <v>4</v>
      </c>
      <c r="E99" t="s">
        <v>160</v>
      </c>
      <c r="F99">
        <v>1</v>
      </c>
      <c r="G99" s="3" t="s">
        <v>49</v>
      </c>
    </row>
    <row r="100" spans="1:7" x14ac:dyDescent="0.3">
      <c r="A100">
        <v>146</v>
      </c>
      <c r="B100" t="s">
        <v>127</v>
      </c>
      <c r="C100">
        <v>0</v>
      </c>
      <c r="D100">
        <v>5</v>
      </c>
      <c r="E100" t="s">
        <v>162</v>
      </c>
      <c r="F100">
        <v>1</v>
      </c>
      <c r="G100" s="3" t="s">
        <v>62</v>
      </c>
    </row>
    <row r="101" spans="1:7" x14ac:dyDescent="0.3">
      <c r="A101">
        <v>541</v>
      </c>
      <c r="B101" t="s">
        <v>127</v>
      </c>
      <c r="C101">
        <v>4</v>
      </c>
      <c r="D101">
        <v>0</v>
      </c>
      <c r="E101" t="s">
        <v>162</v>
      </c>
      <c r="F101">
        <v>1</v>
      </c>
      <c r="G101" s="3" t="s">
        <v>177</v>
      </c>
    </row>
    <row r="102" spans="1:7" x14ac:dyDescent="0.3">
      <c r="A102">
        <v>550</v>
      </c>
      <c r="B102" t="s">
        <v>127</v>
      </c>
      <c r="C102">
        <v>0</v>
      </c>
      <c r="D102">
        <v>8</v>
      </c>
      <c r="E102" t="s">
        <v>162</v>
      </c>
      <c r="F102">
        <v>1</v>
      </c>
      <c r="G102" s="3" t="s">
        <v>66</v>
      </c>
    </row>
    <row r="103" spans="1:7" x14ac:dyDescent="0.3">
      <c r="A103">
        <v>552</v>
      </c>
      <c r="B103" t="s">
        <v>127</v>
      </c>
      <c r="C103">
        <v>0</v>
      </c>
      <c r="D103">
        <v>6</v>
      </c>
      <c r="E103" t="s">
        <v>162</v>
      </c>
      <c r="F103">
        <v>1</v>
      </c>
      <c r="G103" s="3" t="s">
        <v>67</v>
      </c>
    </row>
    <row r="104" spans="1:7" x14ac:dyDescent="0.3">
      <c r="A104">
        <v>334</v>
      </c>
      <c r="B104" t="s">
        <v>83</v>
      </c>
      <c r="C104">
        <v>0</v>
      </c>
      <c r="D104">
        <v>13</v>
      </c>
      <c r="E104" t="s">
        <v>156</v>
      </c>
      <c r="F104">
        <v>1</v>
      </c>
      <c r="G104" s="3" t="s">
        <v>16</v>
      </c>
    </row>
    <row r="105" spans="1:7" x14ac:dyDescent="0.3">
      <c r="A105">
        <v>337</v>
      </c>
      <c r="B105" t="s">
        <v>83</v>
      </c>
      <c r="C105">
        <v>0</v>
      </c>
      <c r="D105">
        <v>2</v>
      </c>
      <c r="E105" t="s">
        <v>156</v>
      </c>
      <c r="F105">
        <v>1</v>
      </c>
      <c r="G105" s="3" t="s">
        <v>17</v>
      </c>
    </row>
    <row r="106" spans="1:7" x14ac:dyDescent="0.3">
      <c r="A106">
        <v>358</v>
      </c>
      <c r="B106" t="s">
        <v>83</v>
      </c>
      <c r="C106">
        <v>8</v>
      </c>
      <c r="D106">
        <v>0</v>
      </c>
      <c r="E106" t="s">
        <v>156</v>
      </c>
      <c r="F106">
        <v>1</v>
      </c>
      <c r="G106" s="3" t="s">
        <v>30</v>
      </c>
    </row>
    <row r="107" spans="1:7" x14ac:dyDescent="0.3">
      <c r="A107">
        <v>146</v>
      </c>
      <c r="B107" t="s">
        <v>128</v>
      </c>
      <c r="C107">
        <v>15</v>
      </c>
      <c r="D107">
        <v>4</v>
      </c>
      <c r="E107" t="s">
        <v>162</v>
      </c>
      <c r="F107">
        <v>1</v>
      </c>
      <c r="G107" s="3" t="s">
        <v>62</v>
      </c>
    </row>
    <row r="108" spans="1:7" x14ac:dyDescent="0.3">
      <c r="A108">
        <v>541</v>
      </c>
      <c r="B108" t="s">
        <v>128</v>
      </c>
      <c r="C108">
        <v>4</v>
      </c>
      <c r="D108">
        <v>0</v>
      </c>
      <c r="E108" t="s">
        <v>162</v>
      </c>
      <c r="F108">
        <v>1</v>
      </c>
      <c r="G108" s="3" t="s">
        <v>177</v>
      </c>
    </row>
    <row r="109" spans="1:7" x14ac:dyDescent="0.3">
      <c r="A109">
        <v>348</v>
      </c>
      <c r="B109" t="s">
        <v>129</v>
      </c>
      <c r="C109">
        <v>14</v>
      </c>
      <c r="D109">
        <v>0</v>
      </c>
      <c r="E109" t="s">
        <v>156</v>
      </c>
      <c r="F109">
        <v>0</v>
      </c>
      <c r="G109" s="3" t="s">
        <v>22</v>
      </c>
    </row>
    <row r="110" spans="1:7" x14ac:dyDescent="0.3">
      <c r="A110">
        <v>733</v>
      </c>
      <c r="B110" t="s">
        <v>129</v>
      </c>
      <c r="C110">
        <v>9</v>
      </c>
      <c r="D110">
        <v>0</v>
      </c>
      <c r="E110" t="s">
        <v>156</v>
      </c>
      <c r="F110">
        <v>0</v>
      </c>
      <c r="G110" s="3" t="s">
        <v>32</v>
      </c>
    </row>
    <row r="111" spans="1:7" x14ac:dyDescent="0.3">
      <c r="A111">
        <v>329</v>
      </c>
      <c r="B111" t="s">
        <v>130</v>
      </c>
      <c r="C111">
        <v>0</v>
      </c>
      <c r="D111">
        <v>8</v>
      </c>
      <c r="E111" t="s">
        <v>156</v>
      </c>
      <c r="F111">
        <v>1</v>
      </c>
      <c r="G111" s="3" t="s">
        <v>14</v>
      </c>
    </row>
    <row r="112" spans="1:7" x14ac:dyDescent="0.3">
      <c r="A112">
        <v>334</v>
      </c>
      <c r="B112" t="s">
        <v>130</v>
      </c>
      <c r="C112">
        <v>13</v>
      </c>
      <c r="D112">
        <v>2</v>
      </c>
      <c r="E112" t="s">
        <v>156</v>
      </c>
      <c r="F112">
        <v>1</v>
      </c>
      <c r="G112" s="3" t="s">
        <v>16</v>
      </c>
    </row>
    <row r="113" spans="1:7" x14ac:dyDescent="0.3">
      <c r="A113">
        <v>338</v>
      </c>
      <c r="B113" t="s">
        <v>131</v>
      </c>
      <c r="C113">
        <v>2</v>
      </c>
      <c r="D113">
        <v>0</v>
      </c>
      <c r="E113" t="s">
        <v>156</v>
      </c>
      <c r="F113">
        <v>1</v>
      </c>
      <c r="G113" s="3" t="s">
        <v>18</v>
      </c>
    </row>
    <row r="114" spans="1:7" x14ac:dyDescent="0.3">
      <c r="A114">
        <v>348</v>
      </c>
      <c r="B114" t="s">
        <v>131</v>
      </c>
      <c r="C114">
        <v>0</v>
      </c>
      <c r="D114">
        <v>9</v>
      </c>
      <c r="E114" t="s">
        <v>156</v>
      </c>
      <c r="F114">
        <v>1</v>
      </c>
      <c r="G114" s="3" t="s">
        <v>22</v>
      </c>
    </row>
    <row r="115" spans="1:7" x14ac:dyDescent="0.3">
      <c r="A115">
        <v>731</v>
      </c>
      <c r="B115" t="s">
        <v>131</v>
      </c>
      <c r="C115">
        <v>2</v>
      </c>
      <c r="D115">
        <v>10</v>
      </c>
      <c r="E115" t="s">
        <v>156</v>
      </c>
      <c r="F115">
        <v>1</v>
      </c>
      <c r="G115" s="3" t="s">
        <v>31</v>
      </c>
    </row>
    <row r="116" spans="1:7" x14ac:dyDescent="0.3">
      <c r="A116">
        <v>320</v>
      </c>
      <c r="B116" t="s">
        <v>132</v>
      </c>
      <c r="C116">
        <v>0</v>
      </c>
      <c r="D116">
        <v>4</v>
      </c>
      <c r="E116" t="s">
        <v>156</v>
      </c>
      <c r="F116">
        <v>1</v>
      </c>
      <c r="G116" s="3" t="s">
        <v>10</v>
      </c>
    </row>
    <row r="117" spans="1:7" x14ac:dyDescent="0.3">
      <c r="A117">
        <v>322</v>
      </c>
      <c r="B117" t="s">
        <v>132</v>
      </c>
      <c r="C117">
        <v>0</v>
      </c>
      <c r="D117">
        <v>3</v>
      </c>
      <c r="E117" t="s">
        <v>156</v>
      </c>
      <c r="F117">
        <v>1</v>
      </c>
      <c r="G117" s="3" t="s">
        <v>11</v>
      </c>
    </row>
    <row r="118" spans="1:7" x14ac:dyDescent="0.3">
      <c r="A118">
        <v>323</v>
      </c>
      <c r="B118" t="s">
        <v>132</v>
      </c>
      <c r="C118">
        <v>3</v>
      </c>
      <c r="D118">
        <v>0</v>
      </c>
      <c r="E118" t="s">
        <v>156</v>
      </c>
      <c r="F118">
        <v>1</v>
      </c>
      <c r="G118" s="3" t="s">
        <v>12</v>
      </c>
    </row>
    <row r="119" spans="1:7" x14ac:dyDescent="0.3">
      <c r="A119">
        <v>357</v>
      </c>
      <c r="B119" t="s">
        <v>132</v>
      </c>
      <c r="C119">
        <v>12</v>
      </c>
      <c r="D119">
        <v>1</v>
      </c>
      <c r="E119" t="s">
        <v>156</v>
      </c>
      <c r="F119">
        <v>1</v>
      </c>
      <c r="G119" s="3" t="s">
        <v>29</v>
      </c>
    </row>
    <row r="120" spans="1:7" x14ac:dyDescent="0.3">
      <c r="A120">
        <v>323</v>
      </c>
      <c r="B120" t="s">
        <v>133</v>
      </c>
      <c r="C120">
        <v>5</v>
      </c>
      <c r="D120">
        <v>1</v>
      </c>
      <c r="E120" t="s">
        <v>156</v>
      </c>
      <c r="F120">
        <v>1</v>
      </c>
      <c r="G120" s="3" t="s">
        <v>12</v>
      </c>
    </row>
    <row r="121" spans="1:7" x14ac:dyDescent="0.3">
      <c r="A121">
        <v>328</v>
      </c>
      <c r="B121" t="s">
        <v>133</v>
      </c>
      <c r="C121">
        <v>0</v>
      </c>
      <c r="D121">
        <v>7</v>
      </c>
      <c r="E121" t="s">
        <v>156</v>
      </c>
      <c r="F121">
        <v>1</v>
      </c>
      <c r="G121" s="3" t="s">
        <v>13</v>
      </c>
    </row>
    <row r="122" spans="1:7" x14ac:dyDescent="0.3">
      <c r="A122">
        <v>346</v>
      </c>
      <c r="B122" t="s">
        <v>133</v>
      </c>
      <c r="C122">
        <v>0</v>
      </c>
      <c r="D122">
        <v>10</v>
      </c>
      <c r="E122" t="s">
        <v>156</v>
      </c>
      <c r="F122">
        <v>1</v>
      </c>
      <c r="G122" s="3" t="s">
        <v>21</v>
      </c>
    </row>
    <row r="123" spans="1:7" x14ac:dyDescent="0.3">
      <c r="A123">
        <v>333</v>
      </c>
      <c r="B123" t="s">
        <v>134</v>
      </c>
      <c r="C123">
        <v>0</v>
      </c>
      <c r="D123">
        <v>7</v>
      </c>
      <c r="E123" t="s">
        <v>156</v>
      </c>
      <c r="F123">
        <v>1</v>
      </c>
      <c r="G123" s="3" t="s">
        <v>15</v>
      </c>
    </row>
    <row r="124" spans="1:7" x14ac:dyDescent="0.3">
      <c r="A124">
        <v>338</v>
      </c>
      <c r="B124" t="s">
        <v>134</v>
      </c>
      <c r="C124">
        <v>0</v>
      </c>
      <c r="D124">
        <v>6</v>
      </c>
      <c r="E124" t="s">
        <v>156</v>
      </c>
      <c r="F124">
        <v>1</v>
      </c>
      <c r="G124" s="3" t="s">
        <v>18</v>
      </c>
    </row>
    <row r="125" spans="1:7" x14ac:dyDescent="0.3">
      <c r="A125">
        <v>357</v>
      </c>
      <c r="B125" t="s">
        <v>134</v>
      </c>
      <c r="C125">
        <v>0</v>
      </c>
      <c r="D125">
        <v>8</v>
      </c>
      <c r="E125" t="s">
        <v>156</v>
      </c>
      <c r="F125">
        <v>1</v>
      </c>
      <c r="G125" s="3" t="s">
        <v>29</v>
      </c>
    </row>
    <row r="126" spans="1:7" x14ac:dyDescent="0.3">
      <c r="A126">
        <v>358</v>
      </c>
      <c r="B126" t="s">
        <v>134</v>
      </c>
      <c r="C126">
        <v>0</v>
      </c>
      <c r="D126">
        <v>2</v>
      </c>
      <c r="E126" t="s">
        <v>156</v>
      </c>
      <c r="F126">
        <v>1</v>
      </c>
      <c r="G126" s="3" t="s">
        <v>30</v>
      </c>
    </row>
    <row r="127" spans="1:7" x14ac:dyDescent="0.3">
      <c r="A127">
        <v>337</v>
      </c>
      <c r="B127" t="s">
        <v>135</v>
      </c>
      <c r="C127">
        <v>0</v>
      </c>
      <c r="D127">
        <v>13</v>
      </c>
      <c r="E127" t="s">
        <v>156</v>
      </c>
      <c r="F127">
        <v>1</v>
      </c>
      <c r="G127" s="3" t="s">
        <v>17</v>
      </c>
    </row>
    <row r="128" spans="1:7" x14ac:dyDescent="0.3">
      <c r="A128">
        <v>735</v>
      </c>
      <c r="B128" t="s">
        <v>135</v>
      </c>
      <c r="C128">
        <v>10</v>
      </c>
      <c r="D128">
        <v>0</v>
      </c>
      <c r="E128" t="s">
        <v>156</v>
      </c>
      <c r="F128">
        <v>1</v>
      </c>
      <c r="G128" s="3" t="s">
        <v>34</v>
      </c>
    </row>
    <row r="129" spans="1:7" x14ac:dyDescent="0.3">
      <c r="A129">
        <v>550</v>
      </c>
      <c r="B129" t="s">
        <v>136</v>
      </c>
      <c r="C129">
        <v>0</v>
      </c>
      <c r="D129">
        <v>7</v>
      </c>
      <c r="E129" t="s">
        <v>162</v>
      </c>
      <c r="F129">
        <v>1</v>
      </c>
      <c r="G129" s="3" t="s">
        <v>66</v>
      </c>
    </row>
    <row r="130" spans="1:7" x14ac:dyDescent="0.3">
      <c r="A130">
        <v>552</v>
      </c>
      <c r="B130" t="s">
        <v>136</v>
      </c>
      <c r="C130">
        <v>16</v>
      </c>
      <c r="D130">
        <v>0</v>
      </c>
      <c r="E130" t="s">
        <v>162</v>
      </c>
      <c r="F130">
        <v>1</v>
      </c>
      <c r="G130" s="3" t="s">
        <v>67</v>
      </c>
    </row>
    <row r="131" spans="1:7" x14ac:dyDescent="0.3">
      <c r="A131">
        <v>541</v>
      </c>
      <c r="B131" t="s">
        <v>137</v>
      </c>
      <c r="C131">
        <v>4</v>
      </c>
      <c r="D131">
        <v>0</v>
      </c>
      <c r="E131" t="s">
        <v>162</v>
      </c>
      <c r="F131">
        <v>1</v>
      </c>
      <c r="G131" s="3" t="s">
        <v>177</v>
      </c>
    </row>
    <row r="132" spans="1:7" x14ac:dyDescent="0.3">
      <c r="A132">
        <v>550</v>
      </c>
      <c r="B132" t="s">
        <v>137</v>
      </c>
      <c r="C132">
        <v>11</v>
      </c>
      <c r="D132">
        <v>0</v>
      </c>
      <c r="E132" t="s">
        <v>162</v>
      </c>
      <c r="F132">
        <v>1</v>
      </c>
      <c r="G132" s="3" t="s">
        <v>66</v>
      </c>
    </row>
    <row r="133" spans="1:7" x14ac:dyDescent="0.3">
      <c r="A133">
        <v>552</v>
      </c>
      <c r="B133" t="s">
        <v>137</v>
      </c>
      <c r="C133">
        <v>1</v>
      </c>
      <c r="D133">
        <v>6</v>
      </c>
      <c r="E133" t="s">
        <v>162</v>
      </c>
      <c r="F133">
        <v>1</v>
      </c>
      <c r="G133" s="3" t="s">
        <v>67</v>
      </c>
    </row>
    <row r="134" spans="1:7" x14ac:dyDescent="0.3">
      <c r="A134">
        <v>333</v>
      </c>
      <c r="B134" t="s">
        <v>84</v>
      </c>
      <c r="C134">
        <v>7</v>
      </c>
      <c r="D134">
        <v>0</v>
      </c>
      <c r="E134" t="s">
        <v>156</v>
      </c>
      <c r="F134">
        <v>1</v>
      </c>
      <c r="G134" s="3" t="s">
        <v>15</v>
      </c>
    </row>
    <row r="135" spans="1:7" x14ac:dyDescent="0.3">
      <c r="A135">
        <v>342</v>
      </c>
      <c r="B135" t="s">
        <v>84</v>
      </c>
      <c r="C135">
        <v>2</v>
      </c>
      <c r="D135">
        <v>0</v>
      </c>
      <c r="E135" t="s">
        <v>156</v>
      </c>
      <c r="F135">
        <v>1</v>
      </c>
      <c r="G135" s="3" t="s">
        <v>19</v>
      </c>
    </row>
    <row r="136" spans="1:7" x14ac:dyDescent="0.3">
      <c r="A136">
        <v>351</v>
      </c>
      <c r="B136" t="s">
        <v>84</v>
      </c>
      <c r="C136">
        <v>8</v>
      </c>
      <c r="D136">
        <v>0</v>
      </c>
      <c r="E136" t="s">
        <v>156</v>
      </c>
      <c r="F136">
        <v>1</v>
      </c>
      <c r="G136" s="3" t="s">
        <v>25</v>
      </c>
    </row>
    <row r="137" spans="1:7" x14ac:dyDescent="0.3">
      <c r="A137">
        <v>355</v>
      </c>
      <c r="B137" t="s">
        <v>84</v>
      </c>
      <c r="C137">
        <v>0</v>
      </c>
      <c r="D137">
        <v>6</v>
      </c>
      <c r="E137" t="s">
        <v>156</v>
      </c>
      <c r="F137">
        <v>1</v>
      </c>
      <c r="G137" s="3" t="s">
        <v>28</v>
      </c>
    </row>
    <row r="138" spans="1:7" x14ac:dyDescent="0.3">
      <c r="A138">
        <v>451</v>
      </c>
      <c r="B138" t="s">
        <v>138</v>
      </c>
      <c r="C138">
        <v>4</v>
      </c>
      <c r="D138">
        <v>8</v>
      </c>
      <c r="E138" t="s">
        <v>159</v>
      </c>
      <c r="F138">
        <v>1</v>
      </c>
      <c r="G138" s="3" t="s">
        <v>43</v>
      </c>
    </row>
    <row r="139" spans="1:7" x14ac:dyDescent="0.3">
      <c r="A139">
        <v>458</v>
      </c>
      <c r="B139" t="s">
        <v>138</v>
      </c>
      <c r="C139">
        <v>0</v>
      </c>
      <c r="D139">
        <v>11</v>
      </c>
      <c r="E139" t="s">
        <v>159</v>
      </c>
      <c r="F139">
        <v>1</v>
      </c>
      <c r="G139" s="3" t="s">
        <v>47</v>
      </c>
    </row>
    <row r="140" spans="1:7" x14ac:dyDescent="0.3">
      <c r="A140">
        <v>453</v>
      </c>
      <c r="B140" t="s">
        <v>139</v>
      </c>
      <c r="C140">
        <v>0</v>
      </c>
      <c r="D140">
        <v>12</v>
      </c>
      <c r="E140" t="s">
        <v>159</v>
      </c>
      <c r="F140">
        <v>1</v>
      </c>
      <c r="G140" s="3" t="s">
        <v>44</v>
      </c>
    </row>
    <row r="141" spans="1:7" x14ac:dyDescent="0.3">
      <c r="A141">
        <v>457</v>
      </c>
      <c r="B141" t="s">
        <v>139</v>
      </c>
      <c r="C141">
        <v>11</v>
      </c>
      <c r="D141">
        <v>0</v>
      </c>
      <c r="E141" t="s">
        <v>159</v>
      </c>
      <c r="F141">
        <v>1</v>
      </c>
      <c r="G141" s="3" t="s">
        <v>175</v>
      </c>
    </row>
    <row r="142" spans="1:7" x14ac:dyDescent="0.3">
      <c r="A142">
        <v>451</v>
      </c>
      <c r="B142" t="s">
        <v>140</v>
      </c>
      <c r="C142">
        <v>8</v>
      </c>
      <c r="D142">
        <v>0</v>
      </c>
      <c r="E142" t="s">
        <v>159</v>
      </c>
      <c r="F142">
        <v>1</v>
      </c>
      <c r="G142" s="3" t="s">
        <v>43</v>
      </c>
    </row>
    <row r="143" spans="1:7" x14ac:dyDescent="0.3">
      <c r="A143">
        <v>453</v>
      </c>
      <c r="B143" t="s">
        <v>140</v>
      </c>
      <c r="C143">
        <v>6</v>
      </c>
      <c r="D143">
        <v>0</v>
      </c>
      <c r="E143" t="s">
        <v>159</v>
      </c>
      <c r="F143">
        <v>1</v>
      </c>
      <c r="G143" s="3" t="s">
        <v>44</v>
      </c>
    </row>
    <row r="144" spans="1:7" x14ac:dyDescent="0.3">
      <c r="A144">
        <v>458</v>
      </c>
      <c r="B144" t="s">
        <v>140</v>
      </c>
      <c r="C144">
        <v>9</v>
      </c>
      <c r="D144">
        <v>0</v>
      </c>
      <c r="E144" t="s">
        <v>159</v>
      </c>
      <c r="F144">
        <v>1</v>
      </c>
      <c r="G144" s="3" t="s">
        <v>47</v>
      </c>
    </row>
    <row r="145" spans="1:7" x14ac:dyDescent="0.3">
      <c r="A145">
        <v>547</v>
      </c>
      <c r="B145" t="s">
        <v>141</v>
      </c>
      <c r="C145">
        <v>11</v>
      </c>
      <c r="D145">
        <v>10</v>
      </c>
      <c r="E145" t="s">
        <v>157</v>
      </c>
      <c r="F145">
        <v>1</v>
      </c>
      <c r="G145" s="3" t="s">
        <v>65</v>
      </c>
    </row>
    <row r="146" spans="1:7" x14ac:dyDescent="0.3">
      <c r="A146">
        <v>350</v>
      </c>
      <c r="B146" t="s">
        <v>142</v>
      </c>
      <c r="C146">
        <v>9</v>
      </c>
      <c r="D146">
        <v>10</v>
      </c>
      <c r="E146" t="s">
        <v>157</v>
      </c>
      <c r="F146">
        <v>1</v>
      </c>
      <c r="G146" s="3" t="s">
        <v>24</v>
      </c>
    </row>
    <row r="147" spans="1:7" x14ac:dyDescent="0.3">
      <c r="A147">
        <v>345</v>
      </c>
      <c r="B147" t="s">
        <v>143</v>
      </c>
      <c r="C147">
        <v>9</v>
      </c>
      <c r="D147">
        <v>9</v>
      </c>
      <c r="E147" t="s">
        <v>157</v>
      </c>
      <c r="F147">
        <v>1</v>
      </c>
      <c r="G147" s="3" t="s">
        <v>20</v>
      </c>
    </row>
    <row r="148" spans="1:7" x14ac:dyDescent="0.3">
      <c r="A148">
        <v>449</v>
      </c>
      <c r="B148" t="s">
        <v>144</v>
      </c>
      <c r="C148">
        <v>10</v>
      </c>
      <c r="D148">
        <v>7</v>
      </c>
      <c r="E148" t="s">
        <v>157</v>
      </c>
      <c r="F148">
        <v>1</v>
      </c>
      <c r="G148" s="3" t="s">
        <v>41</v>
      </c>
    </row>
    <row r="149" spans="1:7" x14ac:dyDescent="0.3">
      <c r="A149">
        <v>543</v>
      </c>
      <c r="B149" t="s">
        <v>145</v>
      </c>
      <c r="C149">
        <v>0</v>
      </c>
      <c r="D149">
        <v>3</v>
      </c>
      <c r="E149" t="s">
        <v>163</v>
      </c>
      <c r="F149">
        <v>1</v>
      </c>
      <c r="G149" s="3" t="s">
        <v>63</v>
      </c>
    </row>
    <row r="150" spans="1:7" x14ac:dyDescent="0.3">
      <c r="A150">
        <v>546</v>
      </c>
      <c r="B150" t="s">
        <v>145</v>
      </c>
      <c r="C150">
        <v>14</v>
      </c>
      <c r="D150">
        <v>6</v>
      </c>
      <c r="E150" t="s">
        <v>163</v>
      </c>
      <c r="F150">
        <v>1</v>
      </c>
      <c r="G150" s="3" t="s">
        <v>64</v>
      </c>
    </row>
    <row r="151" spans="1:7" x14ac:dyDescent="0.3">
      <c r="A151">
        <v>337</v>
      </c>
      <c r="B151" t="s">
        <v>146</v>
      </c>
      <c r="C151">
        <v>7</v>
      </c>
      <c r="D151">
        <v>0</v>
      </c>
      <c r="E151" t="s">
        <v>156</v>
      </c>
      <c r="F151">
        <v>0</v>
      </c>
      <c r="G151" s="3" t="s">
        <v>17</v>
      </c>
    </row>
    <row r="152" spans="1:7" x14ac:dyDescent="0.3">
      <c r="A152">
        <v>358</v>
      </c>
      <c r="B152" t="s">
        <v>146</v>
      </c>
      <c r="C152">
        <v>13</v>
      </c>
      <c r="D152">
        <v>0</v>
      </c>
      <c r="E152" t="s">
        <v>156</v>
      </c>
      <c r="F152">
        <v>0</v>
      </c>
      <c r="G152" s="3" t="s">
        <v>30</v>
      </c>
    </row>
    <row r="153" spans="1:7" x14ac:dyDescent="0.3">
      <c r="A153">
        <v>735</v>
      </c>
      <c r="B153" t="s">
        <v>146</v>
      </c>
      <c r="C153">
        <v>3</v>
      </c>
      <c r="D153">
        <v>0</v>
      </c>
      <c r="E153" t="s">
        <v>156</v>
      </c>
      <c r="F153">
        <v>0</v>
      </c>
      <c r="G153" s="3" t="s">
        <v>34</v>
      </c>
    </row>
    <row r="154" spans="1:7" x14ac:dyDescent="0.3">
      <c r="A154">
        <v>543</v>
      </c>
      <c r="B154" t="s">
        <v>147</v>
      </c>
      <c r="C154">
        <v>2</v>
      </c>
      <c r="D154">
        <v>21</v>
      </c>
      <c r="E154" t="s">
        <v>163</v>
      </c>
      <c r="F154">
        <v>1</v>
      </c>
      <c r="G154" s="3" t="s">
        <v>63</v>
      </c>
    </row>
    <row r="155" spans="1:7" x14ac:dyDescent="0.3">
      <c r="A155">
        <v>342</v>
      </c>
      <c r="B155" t="s">
        <v>85</v>
      </c>
      <c r="C155">
        <v>0</v>
      </c>
      <c r="D155">
        <v>8</v>
      </c>
      <c r="E155" t="s">
        <v>156</v>
      </c>
      <c r="F155">
        <v>1</v>
      </c>
      <c r="G155" s="3" t="s">
        <v>19</v>
      </c>
    </row>
    <row r="156" spans="1:7" x14ac:dyDescent="0.3">
      <c r="A156">
        <v>355</v>
      </c>
      <c r="B156" t="s">
        <v>85</v>
      </c>
      <c r="C156">
        <v>10</v>
      </c>
      <c r="D156">
        <v>0</v>
      </c>
      <c r="E156" t="s">
        <v>156</v>
      </c>
      <c r="F156">
        <v>1</v>
      </c>
      <c r="G156" s="3" t="s">
        <v>28</v>
      </c>
    </row>
    <row r="157" spans="1:7" x14ac:dyDescent="0.3">
      <c r="A157">
        <v>736</v>
      </c>
      <c r="B157" t="s">
        <v>85</v>
      </c>
      <c r="C157">
        <v>0</v>
      </c>
      <c r="D157">
        <v>5</v>
      </c>
      <c r="E157" t="s">
        <v>156</v>
      </c>
      <c r="F157">
        <v>1</v>
      </c>
      <c r="G157" s="3" t="s">
        <v>35</v>
      </c>
    </row>
    <row r="158" spans="1:7" x14ac:dyDescent="0.3">
      <c r="A158">
        <v>257</v>
      </c>
      <c r="B158" t="s">
        <v>148</v>
      </c>
      <c r="C158">
        <v>11</v>
      </c>
      <c r="D158">
        <v>8</v>
      </c>
      <c r="E158" t="s">
        <v>164</v>
      </c>
      <c r="F158">
        <v>1</v>
      </c>
      <c r="G158" s="3" t="s">
        <v>72</v>
      </c>
    </row>
    <row r="159" spans="1:7" x14ac:dyDescent="0.3">
      <c r="A159">
        <v>148</v>
      </c>
      <c r="B159" t="s">
        <v>149</v>
      </c>
      <c r="C159">
        <v>9</v>
      </c>
      <c r="D159">
        <v>6</v>
      </c>
      <c r="E159" t="s">
        <v>164</v>
      </c>
      <c r="F159">
        <v>1</v>
      </c>
      <c r="G159" s="3" t="s">
        <v>68</v>
      </c>
    </row>
    <row r="160" spans="1:7" x14ac:dyDescent="0.3">
      <c r="A160">
        <v>256</v>
      </c>
      <c r="B160" t="s">
        <v>150</v>
      </c>
      <c r="C160">
        <v>12</v>
      </c>
      <c r="D160">
        <v>11</v>
      </c>
      <c r="E160" t="s">
        <v>165</v>
      </c>
      <c r="F160">
        <v>1</v>
      </c>
      <c r="G160" s="3" t="s">
        <v>71</v>
      </c>
    </row>
    <row r="161" spans="1:7" x14ac:dyDescent="0.3">
      <c r="A161">
        <v>806</v>
      </c>
      <c r="B161" t="s">
        <v>154</v>
      </c>
      <c r="C161">
        <v>8</v>
      </c>
      <c r="D161">
        <v>0</v>
      </c>
      <c r="E161" t="s">
        <v>161</v>
      </c>
      <c r="F161">
        <v>0</v>
      </c>
      <c r="G161" s="3" t="s">
        <v>53</v>
      </c>
    </row>
    <row r="162" spans="1:7" x14ac:dyDescent="0.3">
      <c r="A162">
        <v>809</v>
      </c>
      <c r="B162" t="s">
        <v>154</v>
      </c>
      <c r="C162">
        <v>4</v>
      </c>
      <c r="D162">
        <v>0</v>
      </c>
      <c r="E162" t="s">
        <v>161</v>
      </c>
      <c r="F162">
        <v>0</v>
      </c>
      <c r="G162" s="3" t="s">
        <v>55</v>
      </c>
    </row>
    <row r="163" spans="1:7" x14ac:dyDescent="0.3">
      <c r="A163">
        <v>841</v>
      </c>
      <c r="B163" t="s">
        <v>154</v>
      </c>
      <c r="C163">
        <v>5</v>
      </c>
      <c r="D163">
        <v>0</v>
      </c>
      <c r="E163" t="s">
        <v>161</v>
      </c>
      <c r="F163">
        <v>0</v>
      </c>
      <c r="G163" s="3" t="s">
        <v>56</v>
      </c>
    </row>
    <row r="164" spans="1:7" x14ac:dyDescent="0.3">
      <c r="A164">
        <v>351</v>
      </c>
      <c r="B164" t="s">
        <v>86</v>
      </c>
      <c r="C164">
        <v>0</v>
      </c>
      <c r="D164">
        <v>5</v>
      </c>
      <c r="E164" t="s">
        <v>156</v>
      </c>
      <c r="F164">
        <v>1</v>
      </c>
      <c r="G164" s="3" t="s">
        <v>25</v>
      </c>
    </row>
    <row r="165" spans="1:7" x14ac:dyDescent="0.3">
      <c r="A165">
        <v>352</v>
      </c>
      <c r="B165" t="s">
        <v>86</v>
      </c>
      <c r="C165">
        <v>0</v>
      </c>
      <c r="D165">
        <v>6</v>
      </c>
      <c r="E165" t="s">
        <v>156</v>
      </c>
      <c r="F165">
        <v>1</v>
      </c>
      <c r="G165" s="3" t="s">
        <v>26</v>
      </c>
    </row>
    <row r="166" spans="1:7" x14ac:dyDescent="0.3">
      <c r="A166">
        <v>354</v>
      </c>
      <c r="B166" t="s">
        <v>86</v>
      </c>
      <c r="C166">
        <v>0</v>
      </c>
      <c r="D166">
        <v>12</v>
      </c>
      <c r="E166" t="s">
        <v>156</v>
      </c>
      <c r="F166">
        <v>1</v>
      </c>
      <c r="G166" s="3" t="s">
        <v>27</v>
      </c>
    </row>
    <row r="167" spans="1:7" x14ac:dyDescent="0.3">
      <c r="A167">
        <v>322</v>
      </c>
      <c r="B167" t="s">
        <v>87</v>
      </c>
      <c r="C167">
        <v>0</v>
      </c>
      <c r="D167">
        <v>23</v>
      </c>
      <c r="E167" t="s">
        <v>156</v>
      </c>
      <c r="F167">
        <v>1</v>
      </c>
      <c r="G167" s="3" t="s">
        <v>11</v>
      </c>
    </row>
  </sheetData>
  <sortState ref="A2:F167">
    <sortCondition ref="B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185"/>
  <sheetViews>
    <sheetView workbookViewId="0">
      <selection activeCell="A3" sqref="A3"/>
    </sheetView>
  </sheetViews>
  <sheetFormatPr defaultRowHeight="14.4" x14ac:dyDescent="0.3"/>
  <cols>
    <col min="1" max="16384" width="8.88671875" style="3"/>
  </cols>
  <sheetData>
    <row r="1" spans="1:6" x14ac:dyDescent="0.3">
      <c r="A1" s="3" t="s">
        <v>179</v>
      </c>
      <c r="B1" s="3" t="s">
        <v>0</v>
      </c>
      <c r="C1" s="3" t="s">
        <v>180</v>
      </c>
      <c r="D1" s="3" t="s">
        <v>181</v>
      </c>
      <c r="E1" s="3" t="s">
        <v>182</v>
      </c>
      <c r="F1" s="3" t="s">
        <v>183</v>
      </c>
    </row>
    <row r="2" spans="1:6" x14ac:dyDescent="0.3">
      <c r="A2" s="3">
        <v>320</v>
      </c>
      <c r="B2" s="3" t="s">
        <v>80</v>
      </c>
      <c r="C2" s="3">
        <v>16</v>
      </c>
      <c r="D2" s="3">
        <v>0</v>
      </c>
      <c r="E2" s="3" t="s">
        <v>156</v>
      </c>
      <c r="F2" s="3">
        <v>0</v>
      </c>
    </row>
    <row r="3" spans="1:6" x14ac:dyDescent="0.3">
      <c r="A3" s="3">
        <v>320</v>
      </c>
      <c r="B3" s="3" t="s">
        <v>111</v>
      </c>
      <c r="C3" s="3">
        <v>1</v>
      </c>
      <c r="D3" s="3">
        <v>0</v>
      </c>
      <c r="E3" s="3" t="s">
        <v>156</v>
      </c>
      <c r="F3" s="3">
        <v>0</v>
      </c>
    </row>
    <row r="4" spans="1:6" x14ac:dyDescent="0.3">
      <c r="A4" s="3">
        <v>320</v>
      </c>
      <c r="B4" s="3" t="s">
        <v>113</v>
      </c>
      <c r="C4" s="3">
        <v>5</v>
      </c>
      <c r="D4" s="3">
        <v>1</v>
      </c>
      <c r="E4" s="3" t="s">
        <v>156</v>
      </c>
      <c r="F4" s="3">
        <v>1</v>
      </c>
    </row>
    <row r="5" spans="1:6" x14ac:dyDescent="0.3">
      <c r="A5" s="3">
        <v>320</v>
      </c>
      <c r="B5" s="3" t="s">
        <v>133</v>
      </c>
      <c r="C5" s="3">
        <v>0</v>
      </c>
      <c r="D5" s="3">
        <v>20</v>
      </c>
      <c r="E5" s="3" t="s">
        <v>156</v>
      </c>
      <c r="F5" s="3">
        <v>1</v>
      </c>
    </row>
    <row r="6" spans="1:6" x14ac:dyDescent="0.3">
      <c r="A6" s="3">
        <v>322</v>
      </c>
      <c r="B6" s="3" t="s">
        <v>82</v>
      </c>
      <c r="C6" s="3">
        <v>21</v>
      </c>
      <c r="D6" s="3">
        <v>0</v>
      </c>
      <c r="E6" s="3" t="s">
        <v>156</v>
      </c>
      <c r="F6" s="3">
        <v>0</v>
      </c>
    </row>
    <row r="7" spans="1:6" x14ac:dyDescent="0.3">
      <c r="A7" s="3">
        <v>322</v>
      </c>
      <c r="B7" s="3" t="s">
        <v>106</v>
      </c>
      <c r="C7" s="3">
        <v>1</v>
      </c>
      <c r="D7" s="3">
        <v>0</v>
      </c>
      <c r="E7" s="3" t="s">
        <v>156</v>
      </c>
      <c r="F7" s="3">
        <v>1</v>
      </c>
    </row>
    <row r="8" spans="1:6" x14ac:dyDescent="0.3">
      <c r="A8" s="3">
        <v>322</v>
      </c>
      <c r="B8" s="3" t="s">
        <v>119</v>
      </c>
      <c r="C8" s="3">
        <v>0</v>
      </c>
      <c r="D8" s="3">
        <v>23</v>
      </c>
      <c r="E8" s="3" t="s">
        <v>156</v>
      </c>
      <c r="F8" s="3">
        <v>1</v>
      </c>
    </row>
    <row r="9" spans="1:6" x14ac:dyDescent="0.3">
      <c r="A9" s="3">
        <v>322</v>
      </c>
      <c r="B9" s="3" t="s">
        <v>148</v>
      </c>
      <c r="C9" s="3">
        <v>0</v>
      </c>
      <c r="D9" s="3">
        <v>3</v>
      </c>
      <c r="E9" s="3" t="s">
        <v>156</v>
      </c>
      <c r="F9" s="3">
        <v>1</v>
      </c>
    </row>
    <row r="10" spans="1:6" x14ac:dyDescent="0.3">
      <c r="A10" s="3">
        <v>323</v>
      </c>
      <c r="B10" s="3" t="s">
        <v>79</v>
      </c>
      <c r="C10" s="3">
        <v>0</v>
      </c>
      <c r="D10" s="3">
        <v>1</v>
      </c>
      <c r="E10" s="3" t="s">
        <v>156</v>
      </c>
      <c r="F10" s="3">
        <v>1</v>
      </c>
    </row>
    <row r="11" spans="1:6" x14ac:dyDescent="0.3">
      <c r="A11" s="3">
        <v>323</v>
      </c>
      <c r="B11" s="3" t="s">
        <v>112</v>
      </c>
      <c r="C11" s="3">
        <v>0</v>
      </c>
      <c r="D11" s="3">
        <v>12</v>
      </c>
      <c r="E11" s="3" t="s">
        <v>156</v>
      </c>
      <c r="F11" s="3">
        <v>1</v>
      </c>
    </row>
    <row r="12" spans="1:6" x14ac:dyDescent="0.3">
      <c r="A12" s="3">
        <v>323</v>
      </c>
      <c r="B12" s="3" t="s">
        <v>115</v>
      </c>
      <c r="C12" s="3">
        <v>0</v>
      </c>
      <c r="D12" s="3">
        <v>4</v>
      </c>
      <c r="E12" s="3" t="s">
        <v>156</v>
      </c>
      <c r="F12" s="3">
        <v>1</v>
      </c>
    </row>
    <row r="13" spans="1:6" x14ac:dyDescent="0.3">
      <c r="A13" s="3">
        <v>323</v>
      </c>
      <c r="B13" s="3" t="s">
        <v>154</v>
      </c>
      <c r="C13" s="3">
        <v>9</v>
      </c>
      <c r="D13" s="3">
        <v>0</v>
      </c>
      <c r="E13" s="3" t="s">
        <v>156</v>
      </c>
      <c r="F13" s="3">
        <v>0</v>
      </c>
    </row>
    <row r="14" spans="1:6" x14ac:dyDescent="0.3">
      <c r="A14" s="3">
        <v>328</v>
      </c>
      <c r="B14" s="3" t="s">
        <v>130</v>
      </c>
      <c r="C14" s="3">
        <v>7</v>
      </c>
      <c r="D14" s="3">
        <v>15</v>
      </c>
      <c r="E14" s="3" t="s">
        <v>156</v>
      </c>
      <c r="F14" s="3">
        <v>1</v>
      </c>
    </row>
    <row r="15" spans="1:6" x14ac:dyDescent="0.3">
      <c r="A15" s="3">
        <v>329</v>
      </c>
      <c r="B15" s="3" t="s">
        <v>104</v>
      </c>
      <c r="C15" s="3">
        <v>0</v>
      </c>
      <c r="D15" s="3">
        <v>8</v>
      </c>
      <c r="E15" s="3" t="s">
        <v>156</v>
      </c>
      <c r="F15" s="3">
        <v>1</v>
      </c>
    </row>
    <row r="16" spans="1:6" x14ac:dyDescent="0.3">
      <c r="A16" s="3">
        <v>329</v>
      </c>
      <c r="B16" s="3" t="s">
        <v>114</v>
      </c>
      <c r="C16" s="3">
        <v>6</v>
      </c>
      <c r="D16" s="3">
        <v>0</v>
      </c>
      <c r="E16" s="3" t="s">
        <v>156</v>
      </c>
      <c r="F16" s="3">
        <v>1</v>
      </c>
    </row>
    <row r="17" spans="1:6" x14ac:dyDescent="0.3">
      <c r="A17" s="3">
        <v>329</v>
      </c>
      <c r="B17" s="3" t="s">
        <v>146</v>
      </c>
      <c r="C17" s="3">
        <v>3</v>
      </c>
      <c r="D17" s="3">
        <v>0</v>
      </c>
      <c r="E17" s="3" t="s">
        <v>156</v>
      </c>
      <c r="F17" s="3">
        <v>0</v>
      </c>
    </row>
    <row r="18" spans="1:6" x14ac:dyDescent="0.3">
      <c r="A18" s="3">
        <v>333</v>
      </c>
      <c r="B18" s="3" t="s">
        <v>108</v>
      </c>
      <c r="C18" s="3">
        <v>11</v>
      </c>
      <c r="D18" s="3">
        <v>0</v>
      </c>
      <c r="E18" s="4" t="s">
        <v>156</v>
      </c>
      <c r="F18" s="3">
        <v>1</v>
      </c>
    </row>
    <row r="19" spans="1:6" x14ac:dyDescent="0.3">
      <c r="A19" s="3">
        <v>333</v>
      </c>
      <c r="B19" s="3" t="s">
        <v>118</v>
      </c>
      <c r="C19" s="3">
        <v>0</v>
      </c>
      <c r="D19" s="3">
        <v>11</v>
      </c>
      <c r="E19" s="3" t="s">
        <v>156</v>
      </c>
      <c r="F19" s="3">
        <v>1</v>
      </c>
    </row>
    <row r="20" spans="1:6" x14ac:dyDescent="0.3">
      <c r="A20" s="3">
        <v>333</v>
      </c>
      <c r="B20" s="3" t="s">
        <v>132</v>
      </c>
      <c r="C20" s="3">
        <v>0</v>
      </c>
      <c r="D20" s="3">
        <v>1</v>
      </c>
      <c r="E20" s="3" t="s">
        <v>156</v>
      </c>
      <c r="F20" s="3">
        <v>1</v>
      </c>
    </row>
    <row r="21" spans="1:6" x14ac:dyDescent="0.3">
      <c r="A21" s="3">
        <v>334</v>
      </c>
      <c r="B21" s="3" t="s">
        <v>115</v>
      </c>
      <c r="C21" s="3">
        <v>0</v>
      </c>
      <c r="D21" s="3">
        <v>2</v>
      </c>
      <c r="E21" s="3" t="s">
        <v>156</v>
      </c>
      <c r="F21" s="3">
        <v>1</v>
      </c>
    </row>
    <row r="22" spans="1:6" x14ac:dyDescent="0.3">
      <c r="A22" s="3">
        <v>334</v>
      </c>
      <c r="B22" s="3" t="s">
        <v>129</v>
      </c>
      <c r="C22" s="3">
        <v>10</v>
      </c>
      <c r="D22" s="3">
        <v>0</v>
      </c>
      <c r="E22" s="3" t="s">
        <v>156</v>
      </c>
      <c r="F22" s="3">
        <v>0</v>
      </c>
    </row>
    <row r="23" spans="1:6" x14ac:dyDescent="0.3">
      <c r="A23" s="3">
        <v>334</v>
      </c>
      <c r="B23" s="3" t="s">
        <v>148</v>
      </c>
      <c r="C23" s="3">
        <v>0</v>
      </c>
      <c r="D23" s="3">
        <v>13</v>
      </c>
      <c r="E23" s="3" t="s">
        <v>156</v>
      </c>
      <c r="F23" s="3">
        <v>1</v>
      </c>
    </row>
    <row r="24" spans="1:6" x14ac:dyDescent="0.3">
      <c r="A24" s="3">
        <v>334</v>
      </c>
      <c r="B24" s="3" t="s">
        <v>154</v>
      </c>
      <c r="C24" s="3">
        <v>4</v>
      </c>
      <c r="D24" s="3">
        <v>0</v>
      </c>
      <c r="E24" s="3" t="s">
        <v>156</v>
      </c>
      <c r="F24" s="3">
        <v>0</v>
      </c>
    </row>
    <row r="25" spans="1:6" x14ac:dyDescent="0.3">
      <c r="A25" s="3">
        <v>337</v>
      </c>
      <c r="B25" s="3" t="s">
        <v>108</v>
      </c>
      <c r="C25" s="3">
        <v>0</v>
      </c>
      <c r="D25" s="3">
        <v>12</v>
      </c>
      <c r="E25" s="3" t="s">
        <v>156</v>
      </c>
      <c r="F25" s="3">
        <v>1</v>
      </c>
    </row>
    <row r="26" spans="1:6" x14ac:dyDescent="0.3">
      <c r="A26" s="3">
        <v>337</v>
      </c>
      <c r="B26" s="3" t="s">
        <v>111</v>
      </c>
      <c r="C26" s="3">
        <v>5</v>
      </c>
      <c r="D26" s="3">
        <v>0</v>
      </c>
      <c r="E26" s="3" t="s">
        <v>156</v>
      </c>
      <c r="F26" s="3">
        <v>0</v>
      </c>
    </row>
    <row r="27" spans="1:6" x14ac:dyDescent="0.3">
      <c r="A27" s="3">
        <v>337</v>
      </c>
      <c r="B27" s="3" t="s">
        <v>114</v>
      </c>
      <c r="C27" s="3">
        <v>0</v>
      </c>
      <c r="D27" s="3">
        <v>3</v>
      </c>
      <c r="E27" s="3" t="s">
        <v>156</v>
      </c>
      <c r="F27" s="3">
        <v>1</v>
      </c>
    </row>
    <row r="28" spans="1:6" x14ac:dyDescent="0.3">
      <c r="A28" s="3">
        <v>337</v>
      </c>
      <c r="B28" s="3" t="s">
        <v>117</v>
      </c>
      <c r="C28" s="3">
        <v>1</v>
      </c>
      <c r="D28" s="3">
        <v>0</v>
      </c>
      <c r="E28" s="3" t="s">
        <v>156</v>
      </c>
      <c r="F28" s="3">
        <v>1</v>
      </c>
    </row>
    <row r="29" spans="1:6" x14ac:dyDescent="0.3">
      <c r="A29" s="3">
        <v>337</v>
      </c>
      <c r="B29" s="3" t="s">
        <v>118</v>
      </c>
      <c r="C29" s="3">
        <v>2</v>
      </c>
      <c r="D29" s="3">
        <v>0</v>
      </c>
      <c r="E29" s="3" t="s">
        <v>156</v>
      </c>
      <c r="F29" s="3">
        <v>1</v>
      </c>
    </row>
    <row r="30" spans="1:6" x14ac:dyDescent="0.3">
      <c r="A30" s="3">
        <v>338</v>
      </c>
      <c r="B30" s="3" t="s">
        <v>79</v>
      </c>
      <c r="C30" s="3">
        <v>0</v>
      </c>
      <c r="D30" s="3">
        <v>4</v>
      </c>
      <c r="E30" s="3" t="s">
        <v>156</v>
      </c>
      <c r="F30" s="3">
        <v>1</v>
      </c>
    </row>
    <row r="31" spans="1:6" x14ac:dyDescent="0.3">
      <c r="A31" s="3">
        <v>338</v>
      </c>
      <c r="B31" s="3" t="s">
        <v>118</v>
      </c>
      <c r="C31" s="3">
        <v>0</v>
      </c>
      <c r="D31" s="3">
        <v>2</v>
      </c>
      <c r="E31" s="3" t="s">
        <v>156</v>
      </c>
      <c r="F31" s="3">
        <v>1</v>
      </c>
    </row>
    <row r="32" spans="1:6" x14ac:dyDescent="0.3">
      <c r="A32" s="3">
        <v>338</v>
      </c>
      <c r="B32" s="3" t="s">
        <v>154</v>
      </c>
      <c r="C32" s="3">
        <v>10</v>
      </c>
      <c r="D32" s="3">
        <v>0</v>
      </c>
      <c r="E32" s="3" t="s">
        <v>156</v>
      </c>
      <c r="F32" s="3">
        <v>0</v>
      </c>
    </row>
    <row r="33" spans="1:6" x14ac:dyDescent="0.3">
      <c r="A33" s="3">
        <v>342</v>
      </c>
      <c r="B33" s="3" t="s">
        <v>106</v>
      </c>
      <c r="C33" s="3">
        <v>7</v>
      </c>
      <c r="D33" s="3">
        <v>0</v>
      </c>
      <c r="E33" s="3" t="s">
        <v>156</v>
      </c>
      <c r="F33" s="3">
        <v>1</v>
      </c>
    </row>
    <row r="34" spans="1:6" x14ac:dyDescent="0.3">
      <c r="A34" s="3">
        <v>342</v>
      </c>
      <c r="B34" s="3" t="s">
        <v>115</v>
      </c>
      <c r="C34" s="3">
        <v>0</v>
      </c>
      <c r="D34" s="3">
        <v>1</v>
      </c>
      <c r="E34" s="3" t="s">
        <v>156</v>
      </c>
      <c r="F34" s="3">
        <v>1</v>
      </c>
    </row>
    <row r="35" spans="1:6" x14ac:dyDescent="0.3">
      <c r="A35" s="3">
        <v>342</v>
      </c>
      <c r="B35" s="3" t="s">
        <v>131</v>
      </c>
      <c r="C35" s="3">
        <v>0</v>
      </c>
      <c r="D35" s="3">
        <v>7</v>
      </c>
      <c r="E35" s="3" t="s">
        <v>156</v>
      </c>
      <c r="F35" s="3">
        <v>1</v>
      </c>
    </row>
    <row r="36" spans="1:6" x14ac:dyDescent="0.3">
      <c r="A36" s="3">
        <v>346</v>
      </c>
      <c r="B36" s="3" t="s">
        <v>101</v>
      </c>
      <c r="C36" s="3">
        <v>12</v>
      </c>
      <c r="D36" s="3">
        <v>0</v>
      </c>
      <c r="E36" s="3" t="s">
        <v>156</v>
      </c>
      <c r="F36" s="3">
        <v>0</v>
      </c>
    </row>
    <row r="37" spans="1:6" x14ac:dyDescent="0.3">
      <c r="A37" s="3">
        <v>346</v>
      </c>
      <c r="B37" s="3" t="s">
        <v>147</v>
      </c>
      <c r="C37" s="3">
        <v>1</v>
      </c>
      <c r="D37" s="3">
        <v>10</v>
      </c>
      <c r="E37" s="3" t="s">
        <v>156</v>
      </c>
      <c r="F37" s="3">
        <v>1</v>
      </c>
    </row>
    <row r="38" spans="1:6" x14ac:dyDescent="0.3">
      <c r="A38" s="3">
        <v>348</v>
      </c>
      <c r="B38" s="3" t="s">
        <v>103</v>
      </c>
      <c r="C38" s="3">
        <v>10</v>
      </c>
      <c r="D38" s="3">
        <v>0</v>
      </c>
      <c r="E38" s="3" t="s">
        <v>156</v>
      </c>
      <c r="F38" s="3">
        <v>0</v>
      </c>
    </row>
    <row r="39" spans="1:6" x14ac:dyDescent="0.3">
      <c r="A39" s="3">
        <v>348</v>
      </c>
      <c r="B39" s="3" t="s">
        <v>104</v>
      </c>
      <c r="C39" s="3">
        <v>3</v>
      </c>
      <c r="D39" s="3">
        <v>9</v>
      </c>
      <c r="E39" s="3" t="s">
        <v>156</v>
      </c>
      <c r="F39" s="3">
        <v>1</v>
      </c>
    </row>
    <row r="40" spans="1:6" x14ac:dyDescent="0.3">
      <c r="A40" s="3">
        <v>348</v>
      </c>
      <c r="B40" s="3" t="s">
        <v>116</v>
      </c>
      <c r="C40" s="3">
        <v>3</v>
      </c>
      <c r="D40" s="3">
        <v>0</v>
      </c>
      <c r="E40" s="3" t="s">
        <v>156</v>
      </c>
      <c r="F40" s="3">
        <v>1</v>
      </c>
    </row>
    <row r="41" spans="1:6" x14ac:dyDescent="0.3">
      <c r="A41" s="3">
        <v>349</v>
      </c>
      <c r="B41" s="3" t="s">
        <v>83</v>
      </c>
      <c r="C41" s="3">
        <v>0</v>
      </c>
      <c r="D41" s="3">
        <v>3</v>
      </c>
      <c r="E41" s="3" t="s">
        <v>156</v>
      </c>
      <c r="F41" s="3">
        <v>1</v>
      </c>
    </row>
    <row r="42" spans="1:6" x14ac:dyDescent="0.3">
      <c r="A42" s="3">
        <v>349</v>
      </c>
      <c r="B42" s="3" t="s">
        <v>103</v>
      </c>
      <c r="C42" s="3">
        <v>13</v>
      </c>
      <c r="D42" s="3">
        <v>0</v>
      </c>
      <c r="E42" s="3" t="s">
        <v>156</v>
      </c>
      <c r="F42" s="3">
        <v>0</v>
      </c>
    </row>
    <row r="43" spans="1:6" x14ac:dyDescent="0.3">
      <c r="A43" s="3">
        <v>349</v>
      </c>
      <c r="B43" s="3" t="s">
        <v>113</v>
      </c>
      <c r="C43" s="3">
        <v>0</v>
      </c>
      <c r="D43" s="3">
        <v>5</v>
      </c>
      <c r="E43" s="3" t="s">
        <v>156</v>
      </c>
      <c r="F43" s="3">
        <v>1</v>
      </c>
    </row>
    <row r="44" spans="1:6" x14ac:dyDescent="0.3">
      <c r="A44" s="3">
        <v>351</v>
      </c>
      <c r="B44" s="3" t="s">
        <v>83</v>
      </c>
      <c r="C44" s="3">
        <v>0</v>
      </c>
      <c r="D44" s="3">
        <v>11</v>
      </c>
      <c r="E44" s="3" t="s">
        <v>156</v>
      </c>
      <c r="F44" s="3">
        <v>1</v>
      </c>
    </row>
    <row r="45" spans="1:6" x14ac:dyDescent="0.3">
      <c r="A45" s="3">
        <v>351</v>
      </c>
      <c r="B45" s="3" t="s">
        <v>107</v>
      </c>
      <c r="C45" s="3">
        <v>12</v>
      </c>
      <c r="D45" s="3">
        <v>0</v>
      </c>
      <c r="E45" s="3" t="s">
        <v>156</v>
      </c>
      <c r="F45" s="3">
        <v>0</v>
      </c>
    </row>
    <row r="46" spans="1:6" x14ac:dyDescent="0.3">
      <c r="A46" s="3">
        <v>352</v>
      </c>
      <c r="B46" s="3" t="s">
        <v>117</v>
      </c>
      <c r="C46" s="3">
        <v>0</v>
      </c>
      <c r="D46" s="3">
        <v>6</v>
      </c>
      <c r="E46" s="3" t="s">
        <v>156</v>
      </c>
      <c r="F46" s="3">
        <v>1</v>
      </c>
    </row>
    <row r="47" spans="1:6" x14ac:dyDescent="0.3">
      <c r="A47" s="3">
        <v>354</v>
      </c>
      <c r="B47" s="3" t="s">
        <v>101</v>
      </c>
      <c r="C47" s="3">
        <v>11</v>
      </c>
      <c r="D47" s="3">
        <v>0</v>
      </c>
      <c r="E47" s="3" t="s">
        <v>156</v>
      </c>
      <c r="F47" s="3">
        <v>0</v>
      </c>
    </row>
    <row r="48" spans="1:6" x14ac:dyDescent="0.3">
      <c r="A48" s="3">
        <v>354</v>
      </c>
      <c r="B48" s="3" t="s">
        <v>130</v>
      </c>
      <c r="C48" s="3">
        <v>1</v>
      </c>
      <c r="D48" s="3">
        <v>0</v>
      </c>
      <c r="E48" s="3" t="s">
        <v>156</v>
      </c>
      <c r="F48" s="3">
        <v>1</v>
      </c>
    </row>
    <row r="49" spans="1:6" x14ac:dyDescent="0.3">
      <c r="A49" s="3">
        <v>354</v>
      </c>
      <c r="B49" s="3" t="s">
        <v>147</v>
      </c>
      <c r="C49" s="3">
        <v>0</v>
      </c>
      <c r="D49" s="3">
        <v>12</v>
      </c>
      <c r="E49" s="3" t="s">
        <v>156</v>
      </c>
      <c r="F49" s="3">
        <v>1</v>
      </c>
    </row>
    <row r="50" spans="1:6" x14ac:dyDescent="0.3">
      <c r="A50" s="3">
        <v>355</v>
      </c>
      <c r="B50" s="3" t="s">
        <v>113</v>
      </c>
      <c r="C50" s="3">
        <v>1</v>
      </c>
      <c r="D50" s="3">
        <v>0</v>
      </c>
      <c r="E50" s="3" t="s">
        <v>156</v>
      </c>
      <c r="F50" s="3">
        <v>1</v>
      </c>
    </row>
    <row r="51" spans="1:6" x14ac:dyDescent="0.3">
      <c r="A51" s="3">
        <v>355</v>
      </c>
      <c r="B51" s="3" t="s">
        <v>131</v>
      </c>
      <c r="C51" s="3">
        <v>10</v>
      </c>
      <c r="D51" s="3">
        <v>6</v>
      </c>
      <c r="E51" s="3" t="s">
        <v>156</v>
      </c>
      <c r="F51" s="3">
        <v>1</v>
      </c>
    </row>
    <row r="52" spans="1:6" x14ac:dyDescent="0.3">
      <c r="A52" s="3">
        <v>357</v>
      </c>
      <c r="B52" s="3" t="s">
        <v>80</v>
      </c>
      <c r="C52" s="3">
        <v>7</v>
      </c>
      <c r="D52" s="3">
        <v>0</v>
      </c>
      <c r="E52" s="3" t="s">
        <v>156</v>
      </c>
      <c r="F52" s="3">
        <v>0</v>
      </c>
    </row>
    <row r="53" spans="1:6" x14ac:dyDescent="0.3">
      <c r="A53" s="3">
        <v>357</v>
      </c>
      <c r="B53" s="3" t="s">
        <v>107</v>
      </c>
      <c r="C53" s="3">
        <v>6</v>
      </c>
      <c r="D53" s="3">
        <v>0</v>
      </c>
      <c r="E53" s="3" t="s">
        <v>156</v>
      </c>
      <c r="F53" s="3">
        <v>0</v>
      </c>
    </row>
    <row r="54" spans="1:6" x14ac:dyDescent="0.3">
      <c r="A54" s="3">
        <v>357</v>
      </c>
      <c r="B54" s="3" t="s">
        <v>114</v>
      </c>
      <c r="C54" s="3">
        <v>0</v>
      </c>
      <c r="D54" s="3">
        <v>9</v>
      </c>
      <c r="E54" s="3" t="s">
        <v>156</v>
      </c>
      <c r="F54" s="3">
        <v>1</v>
      </c>
    </row>
    <row r="55" spans="1:6" x14ac:dyDescent="0.3">
      <c r="A55" s="3">
        <v>358</v>
      </c>
      <c r="B55" s="3" t="s">
        <v>79</v>
      </c>
      <c r="C55" s="3">
        <v>5</v>
      </c>
      <c r="D55" s="3">
        <v>1</v>
      </c>
      <c r="E55" s="3" t="s">
        <v>156</v>
      </c>
      <c r="F55" s="3">
        <v>1</v>
      </c>
    </row>
    <row r="56" spans="1:6" x14ac:dyDescent="0.3">
      <c r="A56" s="3">
        <v>358</v>
      </c>
      <c r="B56" s="3" t="s">
        <v>83</v>
      </c>
      <c r="C56" s="3">
        <v>0</v>
      </c>
      <c r="D56" s="3">
        <v>4</v>
      </c>
      <c r="E56" s="3" t="s">
        <v>156</v>
      </c>
      <c r="F56" s="3">
        <v>1</v>
      </c>
    </row>
    <row r="57" spans="1:6" x14ac:dyDescent="0.3">
      <c r="A57" s="3">
        <v>358</v>
      </c>
      <c r="B57" s="3" t="s">
        <v>109</v>
      </c>
      <c r="C57" s="3">
        <v>5</v>
      </c>
      <c r="D57" s="3">
        <v>0</v>
      </c>
      <c r="E57" s="3" t="s">
        <v>156</v>
      </c>
      <c r="F57" s="3">
        <v>0</v>
      </c>
    </row>
    <row r="58" spans="1:6" x14ac:dyDescent="0.3">
      <c r="A58" s="3">
        <v>358</v>
      </c>
      <c r="B58" s="3" t="s">
        <v>115</v>
      </c>
      <c r="C58" s="3">
        <v>0</v>
      </c>
      <c r="D58" s="3">
        <v>16</v>
      </c>
      <c r="E58" s="3" t="s">
        <v>156</v>
      </c>
      <c r="F58" s="3">
        <v>1</v>
      </c>
    </row>
    <row r="59" spans="1:6" x14ac:dyDescent="0.3">
      <c r="A59" s="3">
        <v>358</v>
      </c>
      <c r="B59" s="3" t="s">
        <v>129</v>
      </c>
      <c r="C59" s="3">
        <v>13</v>
      </c>
      <c r="D59" s="3">
        <v>0</v>
      </c>
      <c r="E59" s="3" t="s">
        <v>156</v>
      </c>
      <c r="F59" s="3">
        <v>0</v>
      </c>
    </row>
    <row r="60" spans="1:6" x14ac:dyDescent="0.3">
      <c r="A60" s="3">
        <v>358</v>
      </c>
      <c r="B60" s="3" t="s">
        <v>133</v>
      </c>
      <c r="C60" s="3">
        <v>0</v>
      </c>
      <c r="D60" s="3">
        <v>3</v>
      </c>
      <c r="E60" s="3" t="s">
        <v>156</v>
      </c>
      <c r="F60" s="3">
        <v>1</v>
      </c>
    </row>
    <row r="61" spans="1:6" x14ac:dyDescent="0.3">
      <c r="A61" s="3">
        <v>731</v>
      </c>
      <c r="B61" s="3" t="s">
        <v>82</v>
      </c>
      <c r="C61" s="3">
        <v>2</v>
      </c>
      <c r="D61" s="3">
        <v>0</v>
      </c>
      <c r="E61" s="3" t="s">
        <v>156</v>
      </c>
      <c r="F61" s="3">
        <v>0</v>
      </c>
    </row>
    <row r="62" spans="1:6" x14ac:dyDescent="0.3">
      <c r="A62" s="3">
        <v>731</v>
      </c>
      <c r="B62" s="3" t="s">
        <v>104</v>
      </c>
      <c r="C62" s="3">
        <v>3</v>
      </c>
      <c r="D62" s="3">
        <v>0</v>
      </c>
      <c r="E62" s="3" t="s">
        <v>156</v>
      </c>
      <c r="F62" s="3">
        <v>1</v>
      </c>
    </row>
    <row r="63" spans="1:6" x14ac:dyDescent="0.3">
      <c r="A63" s="3">
        <v>731</v>
      </c>
      <c r="B63" s="3" t="s">
        <v>106</v>
      </c>
      <c r="C63" s="3">
        <v>0</v>
      </c>
      <c r="D63" s="3">
        <v>15</v>
      </c>
      <c r="E63" s="3" t="s">
        <v>156</v>
      </c>
      <c r="F63" s="3">
        <v>1</v>
      </c>
    </row>
    <row r="64" spans="1:6" x14ac:dyDescent="0.3">
      <c r="A64" s="3">
        <v>731</v>
      </c>
      <c r="B64" s="3" t="s">
        <v>111</v>
      </c>
      <c r="C64" s="3">
        <v>17</v>
      </c>
      <c r="D64" s="3">
        <v>0</v>
      </c>
      <c r="E64" s="3" t="s">
        <v>156</v>
      </c>
      <c r="F64" s="3">
        <v>0</v>
      </c>
    </row>
    <row r="65" spans="1:6" x14ac:dyDescent="0.3">
      <c r="A65" s="3">
        <v>731</v>
      </c>
      <c r="B65" s="3" t="s">
        <v>113</v>
      </c>
      <c r="C65" s="3">
        <v>0</v>
      </c>
      <c r="D65" s="3">
        <v>11</v>
      </c>
      <c r="E65" s="3" t="s">
        <v>156</v>
      </c>
      <c r="F65" s="3">
        <v>1</v>
      </c>
    </row>
    <row r="66" spans="1:6" x14ac:dyDescent="0.3">
      <c r="A66" s="3">
        <v>733</v>
      </c>
      <c r="B66" s="3" t="s">
        <v>83</v>
      </c>
      <c r="C66" s="3">
        <v>0</v>
      </c>
      <c r="D66" s="3">
        <v>5</v>
      </c>
      <c r="E66" s="3" t="s">
        <v>156</v>
      </c>
      <c r="F66" s="3">
        <v>1</v>
      </c>
    </row>
    <row r="67" spans="1:6" x14ac:dyDescent="0.3">
      <c r="A67" s="3">
        <v>733</v>
      </c>
      <c r="B67" s="3" t="s">
        <v>105</v>
      </c>
      <c r="C67" s="3">
        <v>23</v>
      </c>
      <c r="D67" s="3">
        <v>0</v>
      </c>
      <c r="E67" s="3" t="s">
        <v>156</v>
      </c>
      <c r="F67" s="3">
        <v>0</v>
      </c>
    </row>
    <row r="68" spans="1:6" x14ac:dyDescent="0.3">
      <c r="A68" s="3">
        <v>733</v>
      </c>
      <c r="B68" s="3" t="s">
        <v>118</v>
      </c>
      <c r="C68" s="3">
        <v>8</v>
      </c>
      <c r="D68" s="3">
        <v>0</v>
      </c>
      <c r="E68" s="3" t="s">
        <v>156</v>
      </c>
      <c r="F68" s="3">
        <v>1</v>
      </c>
    </row>
    <row r="69" spans="1:6" x14ac:dyDescent="0.3">
      <c r="A69" s="3">
        <v>733</v>
      </c>
      <c r="B69" s="3" t="s">
        <v>132</v>
      </c>
      <c r="C69" s="3">
        <v>0</v>
      </c>
      <c r="D69" s="3">
        <v>14</v>
      </c>
      <c r="E69" s="3" t="s">
        <v>156</v>
      </c>
      <c r="F69" s="3">
        <v>1</v>
      </c>
    </row>
    <row r="70" spans="1:6" x14ac:dyDescent="0.3">
      <c r="A70" s="3">
        <v>734</v>
      </c>
      <c r="B70" s="3" t="s">
        <v>84</v>
      </c>
      <c r="C70" s="3">
        <v>0</v>
      </c>
      <c r="D70" s="3">
        <v>23</v>
      </c>
      <c r="E70" s="3" t="s">
        <v>156</v>
      </c>
      <c r="F70" s="3">
        <v>1</v>
      </c>
    </row>
    <row r="71" spans="1:6" x14ac:dyDescent="0.3">
      <c r="A71" s="3">
        <v>734</v>
      </c>
      <c r="B71" s="3" t="s">
        <v>107</v>
      </c>
      <c r="C71" s="3">
        <v>5</v>
      </c>
      <c r="D71" s="3">
        <v>0</v>
      </c>
      <c r="E71" s="3" t="s">
        <v>156</v>
      </c>
      <c r="F71" s="3">
        <v>0</v>
      </c>
    </row>
    <row r="72" spans="1:6" x14ac:dyDescent="0.3">
      <c r="A72" s="3">
        <v>734</v>
      </c>
      <c r="B72" s="3" t="s">
        <v>109</v>
      </c>
      <c r="C72" s="3">
        <v>18</v>
      </c>
      <c r="D72" s="3">
        <v>0</v>
      </c>
      <c r="E72" s="3" t="s">
        <v>156</v>
      </c>
      <c r="F72" s="3">
        <v>0</v>
      </c>
    </row>
    <row r="73" spans="1:6" x14ac:dyDescent="0.3">
      <c r="A73" s="3">
        <v>734</v>
      </c>
      <c r="B73" s="3" t="s">
        <v>112</v>
      </c>
      <c r="C73" s="3">
        <v>0</v>
      </c>
      <c r="D73" s="3">
        <v>3</v>
      </c>
      <c r="E73" s="3" t="s">
        <v>156</v>
      </c>
      <c r="F73" s="3">
        <v>1</v>
      </c>
    </row>
    <row r="74" spans="1:6" x14ac:dyDescent="0.3">
      <c r="A74" s="3">
        <v>734</v>
      </c>
      <c r="B74" s="3" t="s">
        <v>114</v>
      </c>
      <c r="C74" s="3">
        <v>0</v>
      </c>
      <c r="D74" s="3">
        <v>5</v>
      </c>
      <c r="E74" s="3" t="s">
        <v>156</v>
      </c>
      <c r="F74" s="3">
        <v>1</v>
      </c>
    </row>
    <row r="75" spans="1:6" x14ac:dyDescent="0.3">
      <c r="A75" s="3">
        <v>735</v>
      </c>
      <c r="B75" s="3" t="s">
        <v>79</v>
      </c>
      <c r="C75" s="3">
        <v>0</v>
      </c>
      <c r="D75" s="3">
        <v>12</v>
      </c>
      <c r="E75" s="3" t="s">
        <v>156</v>
      </c>
      <c r="F75" s="3">
        <v>1</v>
      </c>
    </row>
    <row r="76" spans="1:6" x14ac:dyDescent="0.3">
      <c r="A76" s="3">
        <v>735</v>
      </c>
      <c r="B76" s="3" t="s">
        <v>132</v>
      </c>
      <c r="C76" s="3">
        <v>0</v>
      </c>
      <c r="D76" s="3">
        <v>8</v>
      </c>
      <c r="E76" s="3" t="s">
        <v>156</v>
      </c>
      <c r="F76" s="3">
        <v>1</v>
      </c>
    </row>
    <row r="77" spans="1:6" x14ac:dyDescent="0.3">
      <c r="A77" s="3">
        <v>735</v>
      </c>
      <c r="B77" s="3" t="s">
        <v>146</v>
      </c>
      <c r="C77" s="3">
        <v>20</v>
      </c>
      <c r="D77" s="3">
        <v>0</v>
      </c>
      <c r="E77" s="3" t="s">
        <v>156</v>
      </c>
      <c r="F77" s="3">
        <v>0</v>
      </c>
    </row>
    <row r="78" spans="1:6" x14ac:dyDescent="0.3">
      <c r="A78" s="3">
        <v>735</v>
      </c>
      <c r="B78" s="3" t="s">
        <v>148</v>
      </c>
      <c r="C78" s="3">
        <v>0</v>
      </c>
      <c r="D78" s="3">
        <v>7</v>
      </c>
      <c r="E78" s="3" t="s">
        <v>156</v>
      </c>
      <c r="F78" s="3">
        <v>1</v>
      </c>
    </row>
    <row r="79" spans="1:6" x14ac:dyDescent="0.3">
      <c r="A79" s="3">
        <v>736</v>
      </c>
      <c r="B79" s="3" t="s">
        <v>112</v>
      </c>
      <c r="C79" s="3">
        <v>8</v>
      </c>
      <c r="D79" s="3">
        <v>0</v>
      </c>
      <c r="E79" s="3" t="s">
        <v>156</v>
      </c>
      <c r="F79" s="3">
        <v>1</v>
      </c>
    </row>
    <row r="80" spans="1:6" x14ac:dyDescent="0.3">
      <c r="A80" s="3">
        <v>736</v>
      </c>
      <c r="B80" s="3" t="s">
        <v>116</v>
      </c>
      <c r="C80" s="3">
        <v>19</v>
      </c>
      <c r="D80" s="3">
        <v>1</v>
      </c>
      <c r="E80" s="3" t="s">
        <v>156</v>
      </c>
      <c r="F80" s="3">
        <v>1</v>
      </c>
    </row>
    <row r="81" spans="1:6" x14ac:dyDescent="0.3">
      <c r="A81" s="3">
        <v>736</v>
      </c>
      <c r="B81" s="3" t="s">
        <v>117</v>
      </c>
      <c r="C81" s="3">
        <v>0</v>
      </c>
      <c r="D81" s="3">
        <v>16</v>
      </c>
      <c r="E81" s="3" t="s">
        <v>156</v>
      </c>
      <c r="F81" s="3">
        <v>1</v>
      </c>
    </row>
    <row r="82" spans="1:6" x14ac:dyDescent="0.3">
      <c r="A82" s="3">
        <v>781</v>
      </c>
      <c r="B82" s="3" t="s">
        <v>81</v>
      </c>
      <c r="C82" s="3">
        <v>0</v>
      </c>
      <c r="D82" s="3">
        <v>5</v>
      </c>
      <c r="E82" s="3" t="s">
        <v>161</v>
      </c>
      <c r="F82" s="3">
        <v>1</v>
      </c>
    </row>
    <row r="83" spans="1:6" x14ac:dyDescent="0.3">
      <c r="A83" s="3">
        <v>781</v>
      </c>
      <c r="B83" s="3" t="s">
        <v>86</v>
      </c>
      <c r="C83" s="3">
        <v>0</v>
      </c>
      <c r="D83" s="3">
        <v>21</v>
      </c>
      <c r="E83" s="3" t="s">
        <v>161</v>
      </c>
      <c r="F83" s="3">
        <v>1</v>
      </c>
    </row>
    <row r="84" spans="1:6" x14ac:dyDescent="0.3">
      <c r="A84" s="3">
        <v>781</v>
      </c>
      <c r="B84" s="3" t="s">
        <v>92</v>
      </c>
      <c r="C84" s="3">
        <v>20</v>
      </c>
      <c r="D84" s="3">
        <v>0</v>
      </c>
      <c r="E84" s="3" t="s">
        <v>161</v>
      </c>
      <c r="F84" s="3">
        <v>1</v>
      </c>
    </row>
    <row r="85" spans="1:6" x14ac:dyDescent="0.3">
      <c r="A85" s="3">
        <v>803</v>
      </c>
      <c r="B85" s="3" t="s">
        <v>87</v>
      </c>
      <c r="C85" s="3">
        <v>0</v>
      </c>
      <c r="D85" s="3">
        <v>9</v>
      </c>
      <c r="E85" s="3" t="s">
        <v>161</v>
      </c>
      <c r="F85" s="3">
        <v>1</v>
      </c>
    </row>
    <row r="86" spans="1:6" x14ac:dyDescent="0.3">
      <c r="A86" s="3">
        <v>803</v>
      </c>
      <c r="B86" s="3" t="s">
        <v>88</v>
      </c>
      <c r="C86" s="3">
        <v>11</v>
      </c>
      <c r="D86" s="3">
        <v>3</v>
      </c>
      <c r="E86" s="3" t="s">
        <v>161</v>
      </c>
      <c r="F86" s="3">
        <v>1</v>
      </c>
    </row>
    <row r="87" spans="1:6" x14ac:dyDescent="0.3">
      <c r="A87" s="3">
        <v>805</v>
      </c>
      <c r="B87" s="3" t="s">
        <v>85</v>
      </c>
      <c r="C87" s="3">
        <v>16</v>
      </c>
      <c r="D87" s="3">
        <v>0</v>
      </c>
      <c r="E87" s="3" t="s">
        <v>161</v>
      </c>
      <c r="F87" s="3">
        <v>1</v>
      </c>
    </row>
    <row r="88" spans="1:6" x14ac:dyDescent="0.3">
      <c r="A88" s="3">
        <v>805</v>
      </c>
      <c r="B88" s="3" t="s">
        <v>87</v>
      </c>
      <c r="C88" s="3">
        <v>0</v>
      </c>
      <c r="D88" s="3">
        <v>12</v>
      </c>
      <c r="E88" s="3" t="s">
        <v>161</v>
      </c>
      <c r="F88" s="3">
        <v>1</v>
      </c>
    </row>
    <row r="89" spans="1:6" x14ac:dyDescent="0.3">
      <c r="A89" s="3">
        <v>806</v>
      </c>
      <c r="B89" s="3" t="s">
        <v>81</v>
      </c>
      <c r="C89" s="3">
        <v>0</v>
      </c>
      <c r="D89" s="3">
        <v>12</v>
      </c>
      <c r="E89" s="3" t="s">
        <v>161</v>
      </c>
      <c r="F89" s="3">
        <v>1</v>
      </c>
    </row>
    <row r="90" spans="1:6" x14ac:dyDescent="0.3">
      <c r="A90" s="3">
        <v>806</v>
      </c>
      <c r="B90" s="3" t="s">
        <v>89</v>
      </c>
      <c r="C90" s="3">
        <v>4</v>
      </c>
      <c r="D90" s="3">
        <v>0</v>
      </c>
      <c r="E90" s="3" t="s">
        <v>161</v>
      </c>
      <c r="F90" s="3">
        <v>1</v>
      </c>
    </row>
    <row r="91" spans="1:6" x14ac:dyDescent="0.3">
      <c r="A91" s="3">
        <v>806</v>
      </c>
      <c r="B91" s="3" t="s">
        <v>90</v>
      </c>
      <c r="C91" s="3">
        <v>5</v>
      </c>
      <c r="D91" s="3">
        <v>2</v>
      </c>
      <c r="E91" s="3" t="s">
        <v>161</v>
      </c>
      <c r="F91" s="3">
        <v>1</v>
      </c>
    </row>
    <row r="92" spans="1:6" x14ac:dyDescent="0.3">
      <c r="A92" s="3">
        <v>807</v>
      </c>
      <c r="B92" s="3" t="s">
        <v>81</v>
      </c>
      <c r="C92" s="3">
        <v>0</v>
      </c>
      <c r="D92" s="3">
        <v>2</v>
      </c>
      <c r="E92" s="3" t="s">
        <v>161</v>
      </c>
      <c r="F92" s="3">
        <v>1</v>
      </c>
    </row>
    <row r="93" spans="1:6" x14ac:dyDescent="0.3">
      <c r="A93" s="3">
        <v>807</v>
      </c>
      <c r="B93" s="3" t="s">
        <v>86</v>
      </c>
      <c r="C93" s="3">
        <v>0</v>
      </c>
      <c r="D93" s="3">
        <v>2</v>
      </c>
      <c r="E93" s="3" t="s">
        <v>161</v>
      </c>
      <c r="F93" s="3">
        <v>1</v>
      </c>
    </row>
    <row r="94" spans="1:6" x14ac:dyDescent="0.3">
      <c r="A94" s="3">
        <v>807</v>
      </c>
      <c r="B94" s="3" t="s">
        <v>92</v>
      </c>
      <c r="C94" s="3">
        <v>0</v>
      </c>
      <c r="D94" s="3">
        <v>3</v>
      </c>
      <c r="E94" s="3" t="s">
        <v>161</v>
      </c>
      <c r="F94" s="3">
        <v>1</v>
      </c>
    </row>
    <row r="95" spans="1:6" x14ac:dyDescent="0.3">
      <c r="A95" s="3">
        <v>809</v>
      </c>
      <c r="B95" s="3" t="s">
        <v>89</v>
      </c>
      <c r="C95" s="3">
        <v>5</v>
      </c>
      <c r="D95" s="3">
        <v>6</v>
      </c>
      <c r="E95" s="3" t="s">
        <v>161</v>
      </c>
      <c r="F95" s="3">
        <v>1</v>
      </c>
    </row>
    <row r="96" spans="1:6" x14ac:dyDescent="0.3">
      <c r="A96" s="3">
        <v>841</v>
      </c>
      <c r="B96" s="3" t="s">
        <v>81</v>
      </c>
      <c r="C96" s="3">
        <v>4</v>
      </c>
      <c r="D96" s="3">
        <v>0</v>
      </c>
      <c r="E96" s="3" t="s">
        <v>161</v>
      </c>
      <c r="F96" s="3">
        <v>1</v>
      </c>
    </row>
    <row r="97" spans="1:6" x14ac:dyDescent="0.3">
      <c r="A97" s="3">
        <v>841</v>
      </c>
      <c r="B97" s="3" t="s">
        <v>89</v>
      </c>
      <c r="C97" s="3">
        <v>0</v>
      </c>
      <c r="D97" s="3">
        <v>8</v>
      </c>
      <c r="E97" s="3" t="s">
        <v>161</v>
      </c>
      <c r="F97" s="3">
        <v>1</v>
      </c>
    </row>
    <row r="98" spans="1:6" x14ac:dyDescent="0.3">
      <c r="A98" s="3">
        <v>844</v>
      </c>
      <c r="B98" s="3" t="s">
        <v>85</v>
      </c>
      <c r="C98" s="3">
        <v>7</v>
      </c>
      <c r="D98" s="3">
        <v>0</v>
      </c>
      <c r="E98" s="3" t="s">
        <v>161</v>
      </c>
      <c r="F98" s="3">
        <v>1</v>
      </c>
    </row>
    <row r="99" spans="1:6" x14ac:dyDescent="0.3">
      <c r="A99" s="3">
        <v>844</v>
      </c>
      <c r="B99" s="3" t="s">
        <v>87</v>
      </c>
      <c r="C99" s="3">
        <v>2</v>
      </c>
      <c r="D99" s="3">
        <v>0</v>
      </c>
      <c r="E99" s="3" t="s">
        <v>161</v>
      </c>
      <c r="F99" s="3">
        <v>1</v>
      </c>
    </row>
    <row r="100" spans="1:6" x14ac:dyDescent="0.3">
      <c r="A100" s="3">
        <v>844</v>
      </c>
      <c r="B100" s="3" t="s">
        <v>88</v>
      </c>
      <c r="C100" s="3">
        <v>0</v>
      </c>
      <c r="D100" s="3">
        <v>9</v>
      </c>
      <c r="E100" s="3" t="s">
        <v>161</v>
      </c>
      <c r="F100" s="3">
        <v>1</v>
      </c>
    </row>
    <row r="101" spans="1:6" x14ac:dyDescent="0.3">
      <c r="A101" s="3">
        <v>844</v>
      </c>
      <c r="B101" s="3" t="s">
        <v>90</v>
      </c>
      <c r="C101" s="3">
        <v>1</v>
      </c>
      <c r="D101" s="3">
        <v>0</v>
      </c>
      <c r="E101" s="3" t="s">
        <v>161</v>
      </c>
      <c r="F101" s="3">
        <v>1</v>
      </c>
    </row>
    <row r="102" spans="1:6" x14ac:dyDescent="0.3">
      <c r="A102" s="3">
        <v>845</v>
      </c>
      <c r="B102" s="3" t="s">
        <v>90</v>
      </c>
      <c r="C102" s="3">
        <v>0</v>
      </c>
      <c r="D102" s="3">
        <v>9</v>
      </c>
      <c r="E102" s="3" t="s">
        <v>161</v>
      </c>
      <c r="F102" s="3">
        <v>1</v>
      </c>
    </row>
    <row r="103" spans="1:6" x14ac:dyDescent="0.3">
      <c r="A103" s="3">
        <v>845</v>
      </c>
      <c r="B103" s="3" t="s">
        <v>91</v>
      </c>
      <c r="C103" s="3">
        <v>18</v>
      </c>
      <c r="D103" s="3">
        <v>0</v>
      </c>
      <c r="E103" s="3" t="s">
        <v>161</v>
      </c>
      <c r="F103" s="3">
        <v>1</v>
      </c>
    </row>
    <row r="104" spans="1:6" x14ac:dyDescent="0.3">
      <c r="A104" s="3">
        <v>846</v>
      </c>
      <c r="B104" s="3" t="s">
        <v>90</v>
      </c>
      <c r="C104" s="3">
        <v>6</v>
      </c>
      <c r="D104" s="3">
        <v>0</v>
      </c>
      <c r="E104" s="3" t="s">
        <v>161</v>
      </c>
      <c r="F104" s="3">
        <v>1</v>
      </c>
    </row>
    <row r="105" spans="1:6" x14ac:dyDescent="0.3">
      <c r="A105" s="3">
        <v>846</v>
      </c>
      <c r="B105" s="3" t="s">
        <v>91</v>
      </c>
      <c r="C105" s="3">
        <v>5</v>
      </c>
      <c r="D105" s="3">
        <v>0</v>
      </c>
      <c r="E105" s="3" t="s">
        <v>161</v>
      </c>
      <c r="F105" s="3">
        <v>1</v>
      </c>
    </row>
    <row r="106" spans="1:6" x14ac:dyDescent="0.3">
      <c r="A106" s="3">
        <v>153</v>
      </c>
      <c r="B106" s="3" t="s">
        <v>96</v>
      </c>
      <c r="C106" s="3">
        <v>2</v>
      </c>
      <c r="D106" s="3">
        <v>0</v>
      </c>
      <c r="E106" s="3" t="s">
        <v>158</v>
      </c>
      <c r="F106" s="3">
        <v>1</v>
      </c>
    </row>
    <row r="107" spans="1:6" x14ac:dyDescent="0.3">
      <c r="A107" s="3">
        <v>153</v>
      </c>
      <c r="B107" s="3" t="s">
        <v>97</v>
      </c>
      <c r="C107" s="3">
        <v>3</v>
      </c>
      <c r="D107" s="3">
        <v>0</v>
      </c>
      <c r="E107" s="3" t="s">
        <v>158</v>
      </c>
      <c r="F107" s="3">
        <v>1</v>
      </c>
    </row>
    <row r="108" spans="1:6" x14ac:dyDescent="0.3">
      <c r="A108" s="3">
        <v>153</v>
      </c>
      <c r="B108" s="3" t="s">
        <v>99</v>
      </c>
      <c r="C108" s="3">
        <v>3</v>
      </c>
      <c r="D108" s="3">
        <v>0</v>
      </c>
      <c r="E108" s="3" t="s">
        <v>158</v>
      </c>
      <c r="F108" s="3">
        <v>1</v>
      </c>
    </row>
    <row r="109" spans="1:6" x14ac:dyDescent="0.3">
      <c r="A109" s="3">
        <v>441</v>
      </c>
      <c r="B109" s="3" t="s">
        <v>97</v>
      </c>
      <c r="C109" s="3">
        <v>0</v>
      </c>
      <c r="D109" s="3">
        <v>8</v>
      </c>
      <c r="E109" s="3" t="s">
        <v>158</v>
      </c>
      <c r="F109" s="3">
        <v>1</v>
      </c>
    </row>
    <row r="110" spans="1:6" x14ac:dyDescent="0.3">
      <c r="A110" s="3">
        <v>441</v>
      </c>
      <c r="B110" s="3" t="s">
        <v>99</v>
      </c>
      <c r="C110" s="3">
        <v>15</v>
      </c>
      <c r="D110" s="3">
        <v>0</v>
      </c>
      <c r="E110" s="3" t="s">
        <v>158</v>
      </c>
      <c r="F110" s="3">
        <v>1</v>
      </c>
    </row>
    <row r="111" spans="1:6" x14ac:dyDescent="0.3">
      <c r="A111" s="3">
        <v>441</v>
      </c>
      <c r="B111" s="3" t="s">
        <v>100</v>
      </c>
      <c r="C111" s="3">
        <v>0</v>
      </c>
      <c r="D111" s="3">
        <v>7</v>
      </c>
      <c r="E111" s="3" t="s">
        <v>158</v>
      </c>
      <c r="F111" s="3">
        <v>1</v>
      </c>
    </row>
    <row r="112" spans="1:6" x14ac:dyDescent="0.3">
      <c r="A112" s="3">
        <v>442</v>
      </c>
      <c r="B112" s="3" t="s">
        <v>94</v>
      </c>
      <c r="C112" s="3">
        <v>0</v>
      </c>
      <c r="D112" s="3">
        <v>10</v>
      </c>
      <c r="E112" s="3" t="s">
        <v>158</v>
      </c>
      <c r="F112" s="3">
        <v>1</v>
      </c>
    </row>
    <row r="113" spans="1:6" x14ac:dyDescent="0.3">
      <c r="A113" s="3">
        <v>442</v>
      </c>
      <c r="B113" s="3" t="s">
        <v>96</v>
      </c>
      <c r="C113" s="3">
        <v>8</v>
      </c>
      <c r="D113" s="3">
        <v>2</v>
      </c>
      <c r="E113" s="3" t="s">
        <v>158</v>
      </c>
      <c r="F113" s="3">
        <v>1</v>
      </c>
    </row>
    <row r="114" spans="1:6" x14ac:dyDescent="0.3">
      <c r="A114" s="3">
        <v>442</v>
      </c>
      <c r="B114" s="3" t="s">
        <v>99</v>
      </c>
      <c r="C114" s="3">
        <v>5</v>
      </c>
      <c r="D114" s="3">
        <v>0</v>
      </c>
      <c r="E114" s="3" t="s">
        <v>158</v>
      </c>
      <c r="F114" s="3">
        <v>1</v>
      </c>
    </row>
    <row r="115" spans="1:6" x14ac:dyDescent="0.3">
      <c r="A115" s="3">
        <v>443</v>
      </c>
      <c r="B115" s="3" t="s">
        <v>94</v>
      </c>
      <c r="C115" s="3">
        <v>0</v>
      </c>
      <c r="D115" s="3">
        <v>13</v>
      </c>
      <c r="E115" s="3" t="s">
        <v>158</v>
      </c>
      <c r="F115" s="3">
        <v>1</v>
      </c>
    </row>
    <row r="116" spans="1:6" x14ac:dyDescent="0.3">
      <c r="A116" s="3">
        <v>443</v>
      </c>
      <c r="B116" s="3" t="s">
        <v>96</v>
      </c>
      <c r="C116" s="3">
        <v>4</v>
      </c>
      <c r="D116" s="3">
        <v>0</v>
      </c>
      <c r="E116" s="3" t="s">
        <v>158</v>
      </c>
      <c r="F116" s="3">
        <v>1</v>
      </c>
    </row>
    <row r="117" spans="1:6" x14ac:dyDescent="0.3">
      <c r="A117" s="3">
        <v>443</v>
      </c>
      <c r="B117" s="3" t="s">
        <v>97</v>
      </c>
      <c r="C117" s="3">
        <v>12</v>
      </c>
      <c r="D117" s="3">
        <v>0</v>
      </c>
      <c r="E117" s="3" t="s">
        <v>158</v>
      </c>
      <c r="F117" s="3">
        <v>1</v>
      </c>
    </row>
    <row r="118" spans="1:6" x14ac:dyDescent="0.3">
      <c r="A118" s="3">
        <v>446</v>
      </c>
      <c r="B118" s="3" t="s">
        <v>93</v>
      </c>
      <c r="C118" s="3">
        <v>0</v>
      </c>
      <c r="D118" s="3">
        <v>12</v>
      </c>
      <c r="E118" s="3" t="s">
        <v>158</v>
      </c>
      <c r="F118" s="3">
        <v>1</v>
      </c>
    </row>
    <row r="119" spans="1:6" x14ac:dyDescent="0.3">
      <c r="A119" s="3">
        <v>446</v>
      </c>
      <c r="B119" s="3" t="s">
        <v>98</v>
      </c>
      <c r="C119" s="3">
        <v>17</v>
      </c>
      <c r="D119" s="3">
        <v>0</v>
      </c>
      <c r="E119" s="3" t="s">
        <v>158</v>
      </c>
      <c r="F119" s="3">
        <v>1</v>
      </c>
    </row>
    <row r="120" spans="1:6" x14ac:dyDescent="0.3">
      <c r="A120" s="3">
        <v>448</v>
      </c>
      <c r="B120" s="3" t="s">
        <v>95</v>
      </c>
      <c r="C120" s="3">
        <v>14</v>
      </c>
      <c r="D120" s="3">
        <v>0</v>
      </c>
      <c r="E120" s="3" t="s">
        <v>158</v>
      </c>
      <c r="F120" s="3">
        <v>1</v>
      </c>
    </row>
    <row r="121" spans="1:6" x14ac:dyDescent="0.3">
      <c r="A121" s="3">
        <v>448</v>
      </c>
      <c r="B121" s="3" t="s">
        <v>100</v>
      </c>
      <c r="C121" s="3">
        <v>0</v>
      </c>
      <c r="D121" s="3">
        <v>8</v>
      </c>
      <c r="E121" s="3" t="s">
        <v>158</v>
      </c>
      <c r="F121" s="3">
        <v>1</v>
      </c>
    </row>
    <row r="122" spans="1:6" x14ac:dyDescent="0.3">
      <c r="A122" s="3">
        <v>455</v>
      </c>
      <c r="B122" s="3" t="s">
        <v>95</v>
      </c>
      <c r="C122" s="3">
        <v>3</v>
      </c>
      <c r="D122" s="3">
        <v>6</v>
      </c>
      <c r="E122" s="3" t="s">
        <v>158</v>
      </c>
      <c r="F122" s="3">
        <v>1</v>
      </c>
    </row>
    <row r="123" spans="1:6" x14ac:dyDescent="0.3">
      <c r="A123" s="3">
        <v>455</v>
      </c>
      <c r="B123" s="3" t="s">
        <v>96</v>
      </c>
      <c r="C123" s="3">
        <v>0</v>
      </c>
      <c r="D123" s="3">
        <v>7</v>
      </c>
      <c r="E123" s="3" t="s">
        <v>158</v>
      </c>
      <c r="F123" s="3">
        <v>1</v>
      </c>
    </row>
    <row r="124" spans="1:6" x14ac:dyDescent="0.3">
      <c r="A124" s="3">
        <v>455</v>
      </c>
      <c r="B124" s="3" t="s">
        <v>100</v>
      </c>
      <c r="C124" s="3">
        <v>8</v>
      </c>
      <c r="D124" s="3">
        <v>0</v>
      </c>
      <c r="E124" s="3" t="s">
        <v>158</v>
      </c>
      <c r="F124" s="3">
        <v>1</v>
      </c>
    </row>
    <row r="125" spans="1:6" x14ac:dyDescent="0.3">
      <c r="A125" s="3">
        <v>456</v>
      </c>
      <c r="B125" s="3" t="s">
        <v>93</v>
      </c>
      <c r="C125" s="3">
        <v>2</v>
      </c>
      <c r="D125" s="3">
        <v>9</v>
      </c>
      <c r="E125" s="3" t="s">
        <v>158</v>
      </c>
      <c r="F125" s="3">
        <v>1</v>
      </c>
    </row>
    <row r="126" spans="1:6" x14ac:dyDescent="0.3">
      <c r="A126" s="3">
        <v>456</v>
      </c>
      <c r="B126" s="3" t="s">
        <v>98</v>
      </c>
      <c r="C126" s="3">
        <v>6</v>
      </c>
      <c r="D126" s="3">
        <v>0</v>
      </c>
      <c r="E126" s="3" t="s">
        <v>158</v>
      </c>
      <c r="F126" s="3">
        <v>1</v>
      </c>
    </row>
    <row r="127" spans="1:6" x14ac:dyDescent="0.3">
      <c r="A127" s="3">
        <v>345</v>
      </c>
      <c r="B127" s="3" t="s">
        <v>120</v>
      </c>
      <c r="C127" s="3">
        <v>10</v>
      </c>
      <c r="D127" s="3">
        <v>9</v>
      </c>
      <c r="E127" s="3" t="s">
        <v>157</v>
      </c>
      <c r="F127" s="3">
        <v>1</v>
      </c>
    </row>
    <row r="128" spans="1:6" x14ac:dyDescent="0.3">
      <c r="A128" s="3">
        <v>350</v>
      </c>
      <c r="B128" s="3" t="s">
        <v>110</v>
      </c>
      <c r="C128" s="3">
        <v>10</v>
      </c>
      <c r="D128" s="3">
        <v>10</v>
      </c>
      <c r="E128" s="3" t="s">
        <v>157</v>
      </c>
      <c r="F128" s="3">
        <v>1</v>
      </c>
    </row>
    <row r="129" spans="1:6" x14ac:dyDescent="0.3">
      <c r="A129" s="3">
        <v>449</v>
      </c>
      <c r="B129" s="3" t="s">
        <v>121</v>
      </c>
      <c r="C129" s="3">
        <v>11</v>
      </c>
      <c r="D129" s="3">
        <v>7</v>
      </c>
      <c r="E129" s="3" t="s">
        <v>157</v>
      </c>
      <c r="F129" s="3">
        <v>1</v>
      </c>
    </row>
    <row r="130" spans="1:6" x14ac:dyDescent="0.3">
      <c r="A130" s="3">
        <v>547</v>
      </c>
      <c r="B130" s="3" t="s">
        <v>102</v>
      </c>
      <c r="C130" s="3">
        <v>12</v>
      </c>
      <c r="D130" s="3">
        <v>10</v>
      </c>
      <c r="E130" s="3" t="s">
        <v>157</v>
      </c>
      <c r="F130" s="3">
        <v>1</v>
      </c>
    </row>
    <row r="131" spans="1:6" x14ac:dyDescent="0.3">
      <c r="A131" s="3">
        <v>244</v>
      </c>
      <c r="B131" s="3" t="s">
        <v>123</v>
      </c>
      <c r="C131" s="3">
        <v>4</v>
      </c>
      <c r="D131" s="3">
        <v>0</v>
      </c>
      <c r="E131" s="3" t="s">
        <v>166</v>
      </c>
      <c r="F131" s="3">
        <v>1</v>
      </c>
    </row>
    <row r="132" spans="1:6" x14ac:dyDescent="0.3">
      <c r="A132" s="3">
        <v>244</v>
      </c>
      <c r="B132" s="3" t="s">
        <v>124</v>
      </c>
      <c r="C132" s="3">
        <v>1</v>
      </c>
      <c r="D132" s="3">
        <v>0</v>
      </c>
      <c r="E132" s="3" t="s">
        <v>166</v>
      </c>
      <c r="F132" s="3">
        <v>1</v>
      </c>
    </row>
    <row r="133" spans="1:6" x14ac:dyDescent="0.3">
      <c r="A133" s="3">
        <v>244</v>
      </c>
      <c r="B133" s="3" t="s">
        <v>125</v>
      </c>
      <c r="C133" s="3">
        <v>3</v>
      </c>
      <c r="D133" s="3">
        <v>0</v>
      </c>
      <c r="E133" s="3" t="s">
        <v>166</v>
      </c>
      <c r="F133" s="3">
        <v>1</v>
      </c>
    </row>
    <row r="134" spans="1:6" x14ac:dyDescent="0.3">
      <c r="A134" s="3">
        <v>244</v>
      </c>
      <c r="B134" s="3" t="s">
        <v>127</v>
      </c>
      <c r="C134" s="3">
        <v>1</v>
      </c>
      <c r="D134" s="3">
        <v>0</v>
      </c>
      <c r="E134" s="3" t="s">
        <v>166</v>
      </c>
      <c r="F134" s="3">
        <v>1</v>
      </c>
    </row>
    <row r="135" spans="1:6" x14ac:dyDescent="0.3">
      <c r="A135" s="3">
        <v>252</v>
      </c>
      <c r="B135" s="3" t="s">
        <v>123</v>
      </c>
      <c r="C135" s="3">
        <v>9</v>
      </c>
      <c r="D135" s="3">
        <v>0</v>
      </c>
      <c r="E135" s="3" t="s">
        <v>166</v>
      </c>
      <c r="F135" s="3">
        <v>1</v>
      </c>
    </row>
    <row r="136" spans="1:6" x14ac:dyDescent="0.3">
      <c r="A136" s="3">
        <v>252</v>
      </c>
      <c r="B136" s="3" t="s">
        <v>124</v>
      </c>
      <c r="C136" s="3">
        <v>0</v>
      </c>
      <c r="D136" s="3">
        <v>8</v>
      </c>
      <c r="E136" s="3" t="s">
        <v>166</v>
      </c>
      <c r="F136" s="3">
        <v>1</v>
      </c>
    </row>
    <row r="137" spans="1:6" x14ac:dyDescent="0.3">
      <c r="A137" s="3">
        <v>252</v>
      </c>
      <c r="B137" s="3" t="s">
        <v>125</v>
      </c>
      <c r="C137" s="3">
        <v>2</v>
      </c>
      <c r="D137" s="3">
        <v>1</v>
      </c>
      <c r="E137" s="3" t="s">
        <v>166</v>
      </c>
      <c r="F137" s="3">
        <v>1</v>
      </c>
    </row>
    <row r="138" spans="1:6" x14ac:dyDescent="0.3">
      <c r="A138" s="3">
        <v>252</v>
      </c>
      <c r="B138" s="3" t="s">
        <v>127</v>
      </c>
      <c r="C138" s="3">
        <v>0</v>
      </c>
      <c r="D138" s="3">
        <v>2</v>
      </c>
      <c r="E138" s="3" t="s">
        <v>166</v>
      </c>
      <c r="F138" s="3">
        <v>1</v>
      </c>
    </row>
    <row r="139" spans="1:6" x14ac:dyDescent="0.3">
      <c r="A139" s="3">
        <v>253</v>
      </c>
      <c r="B139" s="3" t="s">
        <v>123</v>
      </c>
      <c r="C139" s="3">
        <v>2</v>
      </c>
      <c r="D139" s="3">
        <v>8</v>
      </c>
      <c r="E139" s="3" t="s">
        <v>166</v>
      </c>
      <c r="F139" s="3">
        <v>1</v>
      </c>
    </row>
    <row r="140" spans="1:6" x14ac:dyDescent="0.3">
      <c r="A140" s="3">
        <v>253</v>
      </c>
      <c r="B140" s="3" t="s">
        <v>124</v>
      </c>
      <c r="C140" s="3">
        <v>6</v>
      </c>
      <c r="D140" s="3">
        <v>0</v>
      </c>
      <c r="E140" s="3" t="s">
        <v>166</v>
      </c>
      <c r="F140" s="3">
        <v>1</v>
      </c>
    </row>
    <row r="141" spans="1:6" x14ac:dyDescent="0.3">
      <c r="A141" s="3">
        <v>253</v>
      </c>
      <c r="B141" s="3" t="s">
        <v>125</v>
      </c>
      <c r="C141" s="3">
        <v>8</v>
      </c>
      <c r="D141" s="3">
        <v>0</v>
      </c>
      <c r="E141" s="3" t="s">
        <v>166</v>
      </c>
      <c r="F141" s="3">
        <v>1</v>
      </c>
    </row>
    <row r="142" spans="1:6" x14ac:dyDescent="0.3">
      <c r="A142" s="3">
        <v>721</v>
      </c>
      <c r="B142" s="3" t="s">
        <v>122</v>
      </c>
      <c r="C142" s="3">
        <v>23</v>
      </c>
      <c r="D142" s="3">
        <v>0</v>
      </c>
      <c r="E142" s="3" t="s">
        <v>166</v>
      </c>
      <c r="F142" s="3">
        <v>1</v>
      </c>
    </row>
    <row r="143" spans="1:6" x14ac:dyDescent="0.3">
      <c r="A143" s="3">
        <v>721</v>
      </c>
      <c r="B143" s="3" t="s">
        <v>124</v>
      </c>
      <c r="C143" s="3">
        <v>8</v>
      </c>
      <c r="D143" s="3">
        <v>0</v>
      </c>
      <c r="E143" s="3" t="s">
        <v>166</v>
      </c>
      <c r="F143" s="3">
        <v>1</v>
      </c>
    </row>
    <row r="144" spans="1:6" x14ac:dyDescent="0.3">
      <c r="A144" s="3">
        <v>721</v>
      </c>
      <c r="B144" s="3" t="s">
        <v>125</v>
      </c>
      <c r="C144" s="3">
        <v>9</v>
      </c>
      <c r="D144" s="3">
        <v>0</v>
      </c>
      <c r="E144" s="3" t="s">
        <v>166</v>
      </c>
      <c r="F144" s="3">
        <v>1</v>
      </c>
    </row>
    <row r="145" spans="1:6" x14ac:dyDescent="0.3">
      <c r="A145" s="3">
        <v>721</v>
      </c>
      <c r="B145" s="3" t="s">
        <v>126</v>
      </c>
      <c r="C145" s="3">
        <v>8</v>
      </c>
      <c r="D145" s="3">
        <v>15</v>
      </c>
      <c r="E145" s="3" t="s">
        <v>166</v>
      </c>
      <c r="F145" s="3">
        <v>1</v>
      </c>
    </row>
    <row r="146" spans="1:6" x14ac:dyDescent="0.3">
      <c r="A146" s="3">
        <v>721</v>
      </c>
      <c r="B146" s="3" t="s">
        <v>127</v>
      </c>
      <c r="C146" s="3">
        <v>0</v>
      </c>
      <c r="D146" s="3">
        <v>2</v>
      </c>
      <c r="E146" s="3" t="s">
        <v>166</v>
      </c>
      <c r="F146" s="3">
        <v>1</v>
      </c>
    </row>
    <row r="147" spans="1:6" x14ac:dyDescent="0.3">
      <c r="A147" s="3">
        <v>111</v>
      </c>
      <c r="B147" s="3" t="s">
        <v>128</v>
      </c>
      <c r="C147" s="3">
        <v>8</v>
      </c>
      <c r="D147" s="3">
        <v>0</v>
      </c>
      <c r="E147" s="3" t="s">
        <v>160</v>
      </c>
      <c r="F147" s="3">
        <v>1</v>
      </c>
    </row>
    <row r="148" spans="1:6" x14ac:dyDescent="0.3">
      <c r="A148" s="3">
        <v>111</v>
      </c>
      <c r="B148" s="3" t="s">
        <v>135</v>
      </c>
      <c r="C148" s="3">
        <v>2</v>
      </c>
      <c r="D148" s="3">
        <v>11</v>
      </c>
      <c r="E148" s="3" t="s">
        <v>160</v>
      </c>
      <c r="F148" s="3">
        <v>1</v>
      </c>
    </row>
    <row r="149" spans="1:6" x14ac:dyDescent="0.3">
      <c r="A149" s="3">
        <v>111</v>
      </c>
      <c r="B149" s="3" t="s">
        <v>136</v>
      </c>
      <c r="C149" s="3">
        <v>2</v>
      </c>
      <c r="D149" s="3">
        <v>0</v>
      </c>
      <c r="E149" s="3" t="s">
        <v>160</v>
      </c>
      <c r="F149" s="3">
        <v>1</v>
      </c>
    </row>
    <row r="150" spans="1:6" x14ac:dyDescent="0.3">
      <c r="A150" s="3">
        <v>155</v>
      </c>
      <c r="B150" s="3" t="s">
        <v>128</v>
      </c>
      <c r="C150" s="3">
        <v>0</v>
      </c>
      <c r="D150" s="3">
        <v>6</v>
      </c>
      <c r="E150" s="3" t="s">
        <v>160</v>
      </c>
      <c r="F150" s="3">
        <v>1</v>
      </c>
    </row>
    <row r="151" spans="1:6" x14ac:dyDescent="0.3">
      <c r="A151" s="3">
        <v>155</v>
      </c>
      <c r="B151" s="3" t="s">
        <v>134</v>
      </c>
      <c r="C151" s="3">
        <v>6</v>
      </c>
      <c r="D151" s="3">
        <v>0</v>
      </c>
      <c r="E151" s="3" t="s">
        <v>160</v>
      </c>
      <c r="F151" s="3">
        <v>1</v>
      </c>
    </row>
    <row r="152" spans="1:6" x14ac:dyDescent="0.3">
      <c r="A152" s="3">
        <v>155</v>
      </c>
      <c r="B152" s="3" t="s">
        <v>135</v>
      </c>
      <c r="C152" s="3">
        <v>1</v>
      </c>
      <c r="D152" s="3">
        <v>0</v>
      </c>
      <c r="E152" s="3" t="s">
        <v>160</v>
      </c>
      <c r="F152" s="3">
        <v>1</v>
      </c>
    </row>
    <row r="153" spans="1:6" x14ac:dyDescent="0.3">
      <c r="A153" s="3">
        <v>155</v>
      </c>
      <c r="B153" s="3" t="s">
        <v>136</v>
      </c>
      <c r="C153" s="3">
        <v>3</v>
      </c>
      <c r="D153" s="3">
        <v>0</v>
      </c>
      <c r="E153" s="3" t="s">
        <v>160</v>
      </c>
      <c r="F153" s="3">
        <v>1</v>
      </c>
    </row>
    <row r="154" spans="1:6" x14ac:dyDescent="0.3">
      <c r="A154" s="3">
        <v>165</v>
      </c>
      <c r="B154" s="3" t="s">
        <v>135</v>
      </c>
      <c r="C154" s="3">
        <v>0</v>
      </c>
      <c r="D154" s="3">
        <v>9</v>
      </c>
      <c r="E154" s="3" t="s">
        <v>160</v>
      </c>
      <c r="F154" s="3">
        <v>1</v>
      </c>
    </row>
    <row r="155" spans="1:6" x14ac:dyDescent="0.3">
      <c r="A155" s="3">
        <v>165</v>
      </c>
      <c r="B155" s="3" t="s">
        <v>136</v>
      </c>
      <c r="C155" s="3">
        <v>17</v>
      </c>
      <c r="D155" s="3">
        <v>0</v>
      </c>
      <c r="E155" s="3" t="s">
        <v>160</v>
      </c>
      <c r="F155" s="3">
        <v>1</v>
      </c>
    </row>
    <row r="156" spans="1:6" x14ac:dyDescent="0.3">
      <c r="A156" s="3">
        <v>842</v>
      </c>
      <c r="B156" s="3" t="s">
        <v>134</v>
      </c>
      <c r="C156" s="3">
        <v>2</v>
      </c>
      <c r="D156" s="3">
        <v>14</v>
      </c>
      <c r="E156" s="3" t="s">
        <v>160</v>
      </c>
      <c r="F156" s="3">
        <v>1</v>
      </c>
    </row>
    <row r="157" spans="1:6" x14ac:dyDescent="0.3">
      <c r="A157" s="3">
        <v>842</v>
      </c>
      <c r="B157" s="3" t="s">
        <v>137</v>
      </c>
      <c r="C157" s="3">
        <v>11</v>
      </c>
      <c r="D157" s="3">
        <v>1</v>
      </c>
      <c r="E157" s="3" t="s">
        <v>160</v>
      </c>
      <c r="F157" s="3">
        <v>1</v>
      </c>
    </row>
    <row r="158" spans="1:6" x14ac:dyDescent="0.3">
      <c r="A158" s="3">
        <v>843</v>
      </c>
      <c r="B158" s="3" t="s">
        <v>128</v>
      </c>
      <c r="C158" s="3">
        <v>1</v>
      </c>
      <c r="D158" s="3">
        <v>8</v>
      </c>
      <c r="E158" s="3" t="s">
        <v>160</v>
      </c>
      <c r="F158" s="3">
        <v>1</v>
      </c>
    </row>
    <row r="159" spans="1:6" x14ac:dyDescent="0.3">
      <c r="A159" s="3">
        <v>843</v>
      </c>
      <c r="B159" s="3" t="s">
        <v>134</v>
      </c>
      <c r="C159" s="3">
        <v>1</v>
      </c>
      <c r="D159" s="3">
        <v>0</v>
      </c>
      <c r="E159" s="3" t="s">
        <v>160</v>
      </c>
      <c r="F159" s="3">
        <v>1</v>
      </c>
    </row>
    <row r="160" spans="1:6" x14ac:dyDescent="0.3">
      <c r="A160" s="3">
        <v>843</v>
      </c>
      <c r="B160" s="3" t="s">
        <v>137</v>
      </c>
      <c r="C160" s="3">
        <v>10</v>
      </c>
      <c r="D160" s="3">
        <v>0</v>
      </c>
      <c r="E160" s="3" t="s">
        <v>160</v>
      </c>
      <c r="F160" s="3">
        <v>1</v>
      </c>
    </row>
    <row r="161" spans="1:6" x14ac:dyDescent="0.3">
      <c r="A161" s="3">
        <v>146</v>
      </c>
      <c r="B161" s="3" t="s">
        <v>139</v>
      </c>
      <c r="C161" s="3">
        <v>0</v>
      </c>
      <c r="D161" s="3">
        <v>9</v>
      </c>
      <c r="E161" s="3" t="s">
        <v>162</v>
      </c>
      <c r="F161" s="3">
        <v>1</v>
      </c>
    </row>
    <row r="162" spans="1:6" x14ac:dyDescent="0.3">
      <c r="A162" s="3">
        <v>146</v>
      </c>
      <c r="B162" s="3" t="s">
        <v>141</v>
      </c>
      <c r="C162" s="3">
        <v>4</v>
      </c>
      <c r="D162" s="3">
        <v>0</v>
      </c>
      <c r="E162" s="3" t="s">
        <v>162</v>
      </c>
      <c r="F162" s="3">
        <v>1</v>
      </c>
    </row>
    <row r="163" spans="1:6" x14ac:dyDescent="0.3">
      <c r="A163" s="3">
        <v>146</v>
      </c>
      <c r="B163" s="3" t="s">
        <v>142</v>
      </c>
      <c r="C163" s="3">
        <v>13</v>
      </c>
      <c r="D163" s="3">
        <v>0</v>
      </c>
      <c r="E163" s="3" t="s">
        <v>162</v>
      </c>
      <c r="F163" s="3">
        <v>1</v>
      </c>
    </row>
    <row r="164" spans="1:6" x14ac:dyDescent="0.3">
      <c r="A164" s="3">
        <v>541</v>
      </c>
      <c r="B164" s="3" t="s">
        <v>141</v>
      </c>
      <c r="C164" s="3">
        <v>11</v>
      </c>
      <c r="D164" s="3">
        <v>0</v>
      </c>
      <c r="E164" s="3" t="s">
        <v>162</v>
      </c>
      <c r="F164" s="3">
        <v>1</v>
      </c>
    </row>
    <row r="165" spans="1:6" x14ac:dyDescent="0.3">
      <c r="A165" s="3">
        <v>541</v>
      </c>
      <c r="B165" s="3" t="s">
        <v>142</v>
      </c>
      <c r="C165" s="3">
        <v>2</v>
      </c>
      <c r="D165" s="3">
        <v>0</v>
      </c>
      <c r="E165" s="3" t="s">
        <v>162</v>
      </c>
      <c r="F165" s="3">
        <v>1</v>
      </c>
    </row>
    <row r="166" spans="1:6" x14ac:dyDescent="0.3">
      <c r="A166" s="3">
        <v>550</v>
      </c>
      <c r="B166" s="3" t="s">
        <v>139</v>
      </c>
      <c r="C166" s="3">
        <v>0</v>
      </c>
      <c r="D166" s="3">
        <v>5</v>
      </c>
      <c r="E166" s="3" t="s">
        <v>162</v>
      </c>
      <c r="F166" s="3">
        <v>1</v>
      </c>
    </row>
    <row r="167" spans="1:6" x14ac:dyDescent="0.3">
      <c r="A167" s="3">
        <v>550</v>
      </c>
      <c r="B167" s="3" t="s">
        <v>140</v>
      </c>
      <c r="C167" s="3">
        <v>12</v>
      </c>
      <c r="D167" s="3">
        <v>10</v>
      </c>
      <c r="E167" s="3" t="s">
        <v>162</v>
      </c>
      <c r="F167" s="3">
        <v>1</v>
      </c>
    </row>
    <row r="168" spans="1:6" x14ac:dyDescent="0.3">
      <c r="A168" s="3">
        <v>552</v>
      </c>
      <c r="B168" s="3" t="s">
        <v>138</v>
      </c>
      <c r="C168" s="3">
        <v>11</v>
      </c>
      <c r="D168" s="3">
        <v>12</v>
      </c>
      <c r="E168" s="3" t="s">
        <v>162</v>
      </c>
      <c r="F168" s="3">
        <v>1</v>
      </c>
    </row>
    <row r="169" spans="1:6" x14ac:dyDescent="0.3">
      <c r="A169" s="3">
        <v>552</v>
      </c>
      <c r="B169" s="3" t="s">
        <v>139</v>
      </c>
      <c r="C169" s="3">
        <v>8</v>
      </c>
      <c r="D169" s="3">
        <v>0</v>
      </c>
      <c r="E169" s="3" t="s">
        <v>162</v>
      </c>
      <c r="F169" s="3">
        <v>1</v>
      </c>
    </row>
    <row r="170" spans="1:6" x14ac:dyDescent="0.3">
      <c r="A170" s="3">
        <v>450</v>
      </c>
      <c r="B170" s="3" t="s">
        <v>143</v>
      </c>
      <c r="C170" s="3">
        <v>0</v>
      </c>
      <c r="D170" s="3">
        <v>6</v>
      </c>
      <c r="E170" s="3" t="s">
        <v>159</v>
      </c>
      <c r="F170" s="3">
        <v>1</v>
      </c>
    </row>
    <row r="171" spans="1:6" x14ac:dyDescent="0.3">
      <c r="A171" s="3">
        <v>451</v>
      </c>
      <c r="B171" s="3" t="s">
        <v>144</v>
      </c>
      <c r="C171" s="3">
        <v>12</v>
      </c>
      <c r="D171" s="3">
        <v>8</v>
      </c>
      <c r="E171" s="3" t="s">
        <v>159</v>
      </c>
      <c r="F171" s="3">
        <v>1</v>
      </c>
    </row>
    <row r="172" spans="1:6" x14ac:dyDescent="0.3">
      <c r="A172" s="3">
        <v>451</v>
      </c>
      <c r="B172" s="3" t="s">
        <v>149</v>
      </c>
      <c r="C172" s="3">
        <v>1</v>
      </c>
      <c r="D172" s="3">
        <v>0</v>
      </c>
      <c r="E172" s="3" t="s">
        <v>159</v>
      </c>
      <c r="F172" s="3">
        <v>1</v>
      </c>
    </row>
    <row r="173" spans="1:6" x14ac:dyDescent="0.3">
      <c r="A173" s="3">
        <v>453</v>
      </c>
      <c r="B173" s="3" t="s">
        <v>143</v>
      </c>
      <c r="C173" s="3">
        <v>5</v>
      </c>
      <c r="D173" s="3">
        <v>0</v>
      </c>
      <c r="E173" s="3" t="s">
        <v>159</v>
      </c>
      <c r="F173" s="3">
        <v>1</v>
      </c>
    </row>
    <row r="174" spans="1:6" x14ac:dyDescent="0.3">
      <c r="A174" s="3">
        <v>453</v>
      </c>
      <c r="B174" s="3" t="s">
        <v>149</v>
      </c>
      <c r="C174" s="3">
        <v>6</v>
      </c>
      <c r="D174" s="3">
        <v>12</v>
      </c>
      <c r="E174" s="3" t="s">
        <v>159</v>
      </c>
      <c r="F174" s="3">
        <v>1</v>
      </c>
    </row>
    <row r="175" spans="1:6" x14ac:dyDescent="0.3">
      <c r="A175" s="3">
        <v>457</v>
      </c>
      <c r="B175" s="3" t="s">
        <v>143</v>
      </c>
      <c r="C175" s="3">
        <v>12</v>
      </c>
      <c r="D175" s="3">
        <v>0</v>
      </c>
      <c r="E175" s="3" t="s">
        <v>159</v>
      </c>
      <c r="F175" s="3">
        <v>1</v>
      </c>
    </row>
    <row r="176" spans="1:6" x14ac:dyDescent="0.3">
      <c r="A176" s="3">
        <v>458</v>
      </c>
      <c r="B176" s="3" t="s">
        <v>144</v>
      </c>
      <c r="C176" s="3">
        <v>2</v>
      </c>
      <c r="D176" s="3">
        <v>0</v>
      </c>
      <c r="E176" s="3" t="s">
        <v>159</v>
      </c>
      <c r="F176" s="3">
        <v>1</v>
      </c>
    </row>
    <row r="177" spans="1:6" x14ac:dyDescent="0.3">
      <c r="A177" s="3">
        <v>458</v>
      </c>
      <c r="B177" s="3" t="s">
        <v>145</v>
      </c>
      <c r="C177" s="3">
        <v>8</v>
      </c>
      <c r="D177" s="3">
        <v>11</v>
      </c>
      <c r="E177" s="3" t="s">
        <v>159</v>
      </c>
      <c r="F177" s="3">
        <v>1</v>
      </c>
    </row>
    <row r="178" spans="1:6" x14ac:dyDescent="0.3">
      <c r="A178" s="3">
        <v>543</v>
      </c>
      <c r="B178" s="3" t="s">
        <v>150</v>
      </c>
      <c r="C178" s="3">
        <v>0</v>
      </c>
      <c r="D178" s="3">
        <v>13</v>
      </c>
      <c r="E178" s="3" t="s">
        <v>163</v>
      </c>
      <c r="F178" s="3">
        <v>1</v>
      </c>
    </row>
    <row r="179" spans="1:6" x14ac:dyDescent="0.3">
      <c r="A179" s="3">
        <v>543</v>
      </c>
      <c r="B179" s="3" t="s">
        <v>151</v>
      </c>
      <c r="C179" s="3">
        <v>0</v>
      </c>
      <c r="D179" s="3">
        <v>11</v>
      </c>
      <c r="E179" s="3" t="s">
        <v>163</v>
      </c>
      <c r="F179" s="3">
        <v>1</v>
      </c>
    </row>
    <row r="180" spans="1:6" x14ac:dyDescent="0.3">
      <c r="A180" s="3">
        <v>546</v>
      </c>
      <c r="B180" s="3" t="s">
        <v>150</v>
      </c>
      <c r="C180" s="3">
        <v>0</v>
      </c>
      <c r="D180" s="3">
        <v>10</v>
      </c>
      <c r="E180" s="3" t="s">
        <v>163</v>
      </c>
      <c r="F180" s="3">
        <v>1</v>
      </c>
    </row>
    <row r="181" spans="1:6" x14ac:dyDescent="0.3">
      <c r="A181" s="3">
        <v>546</v>
      </c>
      <c r="B181" s="3" t="s">
        <v>151</v>
      </c>
      <c r="C181" s="3">
        <v>11</v>
      </c>
      <c r="D181" s="3">
        <v>1</v>
      </c>
      <c r="E181" s="3" t="s">
        <v>163</v>
      </c>
      <c r="F181" s="3">
        <v>1</v>
      </c>
    </row>
    <row r="182" spans="1:6" x14ac:dyDescent="0.3">
      <c r="A182" s="3">
        <v>148</v>
      </c>
      <c r="B182" s="3" t="s">
        <v>152</v>
      </c>
      <c r="C182" s="3">
        <v>10</v>
      </c>
      <c r="D182" s="3">
        <v>0</v>
      </c>
      <c r="E182" s="3" t="s">
        <v>164</v>
      </c>
      <c r="F182" s="3">
        <v>1</v>
      </c>
    </row>
    <row r="183" spans="1:6" x14ac:dyDescent="0.3">
      <c r="A183" s="3">
        <v>148</v>
      </c>
      <c r="B183" s="3" t="s">
        <v>153</v>
      </c>
      <c r="C183" s="3">
        <v>0</v>
      </c>
      <c r="D183" s="3">
        <v>6</v>
      </c>
      <c r="E183" s="3" t="s">
        <v>164</v>
      </c>
      <c r="F183" s="3">
        <v>1</v>
      </c>
    </row>
    <row r="184" spans="1:6" x14ac:dyDescent="0.3">
      <c r="A184" s="3">
        <v>257</v>
      </c>
      <c r="B184" s="3" t="s">
        <v>152</v>
      </c>
      <c r="C184" s="3">
        <v>12</v>
      </c>
      <c r="D184" s="3">
        <v>0</v>
      </c>
      <c r="E184" s="3" t="s">
        <v>164</v>
      </c>
      <c r="F184" s="3">
        <v>1</v>
      </c>
    </row>
    <row r="185" spans="1:6" x14ac:dyDescent="0.3">
      <c r="A185" s="3">
        <v>257</v>
      </c>
      <c r="B185" s="3" t="s">
        <v>153</v>
      </c>
      <c r="C185" s="3">
        <v>0</v>
      </c>
      <c r="D185" s="3">
        <v>8</v>
      </c>
      <c r="E185" s="3" t="s">
        <v>164</v>
      </c>
      <c r="F185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fulgones</vt:lpstr>
      <vt:lpstr>destinos</vt:lpstr>
      <vt:lpstr>costos por zona</vt:lpstr>
      <vt:lpstr>destinosSolos</vt:lpstr>
      <vt:lpstr>zonas</vt:lpstr>
      <vt:lpstr>incompatibles</vt:lpstr>
      <vt:lpstr>resultados</vt:lpstr>
      <vt:lpstr>resultados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Woodruff</dc:creator>
  <cp:lastModifiedBy>Joshua Woodruff</cp:lastModifiedBy>
  <dcterms:created xsi:type="dcterms:W3CDTF">2018-03-13T14:54:52Z</dcterms:created>
  <dcterms:modified xsi:type="dcterms:W3CDTF">2018-03-16T15:48:24Z</dcterms:modified>
</cp:coreProperties>
</file>