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exploration" sheetId="1" r:id="rId4"/>
    <sheet state="visible" name="adjudicated" sheetId="2" r:id="rId5"/>
    <sheet state="visible" name="exploration annotated" sheetId="3" r:id="rId6"/>
    <sheet state="visible" name="exploration cleaned" sheetId="4" r:id="rId7"/>
    <sheet state="visible" name="evaluation annotated" sheetId="5" r:id="rId8"/>
    <sheet state="visible" name="evaluation cleaned"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do not modify this spreadsheet
	-Lauren Lee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do not modify this spreadsheet
	-Lauren Lee</t>
      </text>
    </comment>
  </commentList>
</comments>
</file>

<file path=xl/sharedStrings.xml><?xml version="1.0" encoding="utf-8"?>
<sst xmlns="http://schemas.openxmlformats.org/spreadsheetml/2006/main" count="5758" uniqueCount="586">
  <si>
    <t>joke</t>
  </si>
  <si>
    <t>joke ID</t>
  </si>
  <si>
    <t>annotator</t>
  </si>
  <si>
    <t>label</t>
  </si>
  <si>
    <t>What do you call a bear that is missing his ears? B.</t>
  </si>
  <si>
    <t>What do you call a factory that makes okay products. A satisfactory.</t>
  </si>
  <si>
    <t>Why did the boy bring a ladder on the bus? He wanted to go to high school.</t>
  </si>
  <si>
    <t>I just broke up with my mathematician girlfriend. She was obsessed with an X.</t>
  </si>
  <si>
    <t>Getting paid to sleep would be my dream job.</t>
  </si>
  <si>
    <t>What do you call a cheese that isn’t yours? Nacho cheese!</t>
  </si>
  <si>
    <t>Have you heard about the chocolate record player? It sounds pretty sweet.'</t>
  </si>
  <si>
    <t>"Your wife and daughter look like twins," my friend said. "Well," I replied, "they were separated at birth."</t>
  </si>
  <si>
    <t>Why can’t a leopard hide? Because he’s always spotted.</t>
  </si>
  <si>
    <t>Where’s the one place you should never take your dog? A flea market.</t>
  </si>
  <si>
    <t>Why was the traffic light late to work? It took too long to change.</t>
  </si>
  <si>
    <t>In America, using the metric system can get you in legal trouble.</t>
  </si>
  <si>
    <t>A Dachshund and a Labrador are walking together when the former suddenly unloads on his friend. “My life is a mess,” he says. “My owner is mean, my girlfriend ran away with a Pomeranian and I’m as jittery as a cat.”“Why don’t you go see a psychiatrist?” suggests the Labrador.*“I can’t. I'm not allowed on the couch.”*</t>
  </si>
  <si>
    <t>Dating a girl with an OnlyFans is a lot like having your own private, reserved parking spot. Anyone and everyone can see it, but only you actually get to use it.</t>
  </si>
  <si>
    <t>I had to sell my vacuum cleaner. All it was doing was gathering dust.</t>
  </si>
  <si>
    <t>It's easy to convince ladies not to eat Tide Pods, but harder to deter gents.</t>
  </si>
  <si>
    <t>The secret service isn't allowed to yell "Get down!" anymore when the president is about to be attacked. Now they have to yell "Donald Duck!"</t>
  </si>
  <si>
    <t>My sister-in-law is an archaeologist. Only person I’ve known that is excited to find a bone in her chicken.</t>
  </si>
  <si>
    <t>What group of people never get angry? Nomads.</t>
  </si>
  <si>
    <t>Why is calcium vital in the brass instrument manufacturing industry? Because calcium helps build trombones</t>
  </si>
  <si>
    <t>I think my wife is a weather forecaster... A guy called up asking if the coast was clear.</t>
  </si>
  <si>
    <t>Did you know the first French fries weren't actually cooked in France? They were cooked in Greece.</t>
  </si>
  <si>
    <t>Why are butter jokes so hard to make? Because there is no margarine for error.</t>
  </si>
  <si>
    <t>The guy who stole my diary died yesterday. My thoughts are with his family.</t>
  </si>
  <si>
    <t>Struggling to think of what to buy someone for Christmas? Get theme a fridge and watch their face light up when they open it.</t>
  </si>
  <si>
    <t>Little known fact, the mods of /r/Jokes are all actually Peruvian owls… I think they're Inca hoots…</t>
  </si>
  <si>
    <t>All vampires keep their money in a special place—the blood bank.</t>
  </si>
  <si>
    <t xml:space="preserve">My friend claims he glued himself to his autobiography. I don't believe him, but that's his story and he's sticking to it. </t>
  </si>
  <si>
    <t>How many narcissists does it take to screw in a light bulb? One. The narcissist holds the light bulb while the rest of the world revolves around him.</t>
  </si>
  <si>
    <t>Wanna hear a joke about construction? I'm still workin' on it!</t>
  </si>
  <si>
    <t>My wife is really mad that I have no sense of direction. I packed up my stuff and right.</t>
  </si>
  <si>
    <t>Without geometry life is pointless.</t>
  </si>
  <si>
    <t>Every date I’ve ever had has been like my WiFi signal. No Connection.</t>
  </si>
  <si>
    <t>I have a joke about paper, but it’s tearable.</t>
  </si>
  <si>
    <t xml:space="preserve">Women should not have children after 36—really, 36 children is enough. </t>
  </si>
  <si>
    <t>How do you follow Will Smith in the snow?' 'You follow the fresh prints.'</t>
  </si>
  <si>
    <t>What did one snowman say to the other snow man? Do you smell carrot?</t>
  </si>
  <si>
    <t>I'm so good at sleeping, I can do it with my eyes closed!  I can do it with my eyes closed!</t>
  </si>
  <si>
    <t>Two cannibals are eating a clown. One says to the other: “Does this taste funny to you?”</t>
  </si>
  <si>
    <t>I didn't want to believe that my dad was stealing from his job as a traffic cop, but when I got home, all the signs were there.</t>
  </si>
  <si>
    <t>I tried to get a smart car the other day but they sold out too fast. Why? I guess I'm just a bit slow.</t>
  </si>
  <si>
    <t>What do you call a sad cup of coffee? Depresso.</t>
  </si>
  <si>
    <t>What kind of doctor is Dr. Pepper? A fizzician.</t>
  </si>
  <si>
    <t>People in Athens rarely get up before sunrise. Dawn is tough on Greece.</t>
  </si>
  <si>
    <t>What’s worse than biting into an apple and finding a worm? Biting into an apple and finding half a worm.</t>
  </si>
  <si>
    <t xml:space="preserve">As I get older, I remember all the people I lost along the way. Maybe a career as a tour guide was not the right choice. </t>
  </si>
  <si>
    <t>I'm reading a book about anti-gravity. It's impossible to put down.</t>
  </si>
  <si>
    <t>What kind of noise does a witch’s vehicle make? Brrrroooom, brrroooom.</t>
  </si>
  <si>
    <t>A guy's credit card gets stolen, and after a couple of months he finally goes to the police to report it. Cop: Why didn't you report your stolen credit card before now?Guy: The thief was spending less money than my wife.Cop: Then why are you reporting it now?Guy: I think the thief's wife started using it.</t>
  </si>
  <si>
    <t>Do you think glass coffins will be a success? Remains to be seen.</t>
  </si>
  <si>
    <t>5/4 of people admit that they’re bad with fractions.</t>
  </si>
  <si>
    <t>Guy A signs up for a haircut promotion where he pays a one time fee of $100 for unlimited haircuts, whereas Guy B said no to the promotion. Why does Guy B feel so much pain every time he gets a hair cut? Pay Per Cut.</t>
  </si>
  <si>
    <t xml:space="preserve">I want to go on record that I support farming. As a matter of fact, you could call me protractor. </t>
  </si>
  <si>
    <t>What does a hermit crab call its home? Michelle</t>
  </si>
  <si>
    <t>Marriage involves three rings: The engagement ring, the wedding ring, and the suffer-ring.</t>
  </si>
  <si>
    <t>Just finished cleaning my grill. It was grate.</t>
  </si>
  <si>
    <t>“I bought the world’s worst thesaurus yesterday. Not only is it terrible, it’s terrible.”</t>
  </si>
  <si>
    <t>I used to run a dating service for chickens. But I was struggling to make hens meet.</t>
  </si>
  <si>
    <t>Why did the football coach go to the bank? To get his quarter back.</t>
  </si>
  <si>
    <t>Why was Hitler mad when Germany lost the war? He did Nazi it coming.</t>
  </si>
  <si>
    <t>I hated facial hair but then it grew on me.</t>
  </si>
  <si>
    <t>I recently received a letter about my donkey dying, but as I was reading it, a gust of wind caught it and blew it up into the sky. It became an ass ending sending ascending.</t>
  </si>
  <si>
    <t>Why was the belt sent to jail? For holding up a pair of pants!</t>
  </si>
  <si>
    <t>What do you call a fake noodle? An impasta.</t>
  </si>
  <si>
    <t>Who were the greenest Presidents in US history? The bushes.</t>
  </si>
  <si>
    <t>SpongeBob may be the main character of the show. But Patrick is the star.</t>
  </si>
  <si>
    <t>What does a zombie vegetarian eat? “GRRRAAAIINS!”</t>
  </si>
  <si>
    <t>I’m an expert at picking leaves and heating them in water. It’s my special tea.</t>
  </si>
  <si>
    <t xml:space="preserve">What did the banana say to the boy? Nothing, bananas can't talk! </t>
  </si>
  <si>
    <t>Everyone in my neighbourhood wears woolen jumpers that are a size too small for them.... We are a very tight knit community.</t>
  </si>
  <si>
    <t>How does Moses make his coffee? Hebrews it.</t>
  </si>
  <si>
    <t>My local hair dresser just got charged with drug dealing. I am shocked. I've been a customer of his for years. He never told me he cut hair.</t>
  </si>
  <si>
    <t>How does a penguin build its house? Igloos it together.'</t>
  </si>
  <si>
    <t>If a pig loses its voice…does it become disgruntled?</t>
  </si>
  <si>
    <t xml:space="preserve">I was in a grocery store when a man started to throw cheese, butter and yoghurt at me. How Dairy! </t>
  </si>
  <si>
    <t>Eddie Money, Eddie Rabbit, and Eddie Van Halen are all teaming up to make a new album! The first ever album brought to you by Ed, Edd, and Eddie.</t>
  </si>
  <si>
    <t>I tossed a yield sign into a tornado once. Guess I was throwing caution to the wind.</t>
  </si>
  <si>
    <t>Where do burgers go dancing? At the meatball.</t>
  </si>
  <si>
    <t>I'm reading an anti-gravity book. I can't put it down!</t>
  </si>
  <si>
    <t>How does a hurricane see? With one eye.</t>
  </si>
  <si>
    <t>Why doesn't Barbie get pregnant? Because Ken cums in another box.</t>
  </si>
  <si>
    <t>I tried watching The Neverending Story. Couldn't finish it.</t>
  </si>
  <si>
    <t>What has four wheels and flies? A garbage truck.</t>
  </si>
  <si>
    <t>I hope someone comes across this distress signal Damn it, I used the wrong flare</t>
  </si>
  <si>
    <t>Why is it so cheap to throw a party at a haunted house? Because the ghosts bring all the boos.</t>
  </si>
  <si>
    <t>I can't take my dog to the pond anymore because the ducks keep attacking him. That's what I get for buying a pure bread dog.</t>
  </si>
  <si>
    <t xml:space="preserve">If the early bird gets the worm, I'll sleep in until there's pancakes. </t>
  </si>
  <si>
    <t>I call my wife Bambi, she thinks it's because she is cute with big brown eyes. But in reality I just hope someone shoots her mother with a hunting rifle.</t>
  </si>
  <si>
    <t>Can February March? No, but April May!</t>
  </si>
  <si>
    <t>Singing in the shower is fun until you get soap in your mouth. Then it's a soap opera.'</t>
  </si>
  <si>
    <t>What's a ninja's favorite type of shoes? Sneakers!</t>
  </si>
  <si>
    <t>What do you call a lazy kangaroo? Pouch potato.</t>
  </si>
  <si>
    <t>Where do math teachers go on vacation? Times Square.</t>
  </si>
  <si>
    <t>What did the grape do when he got stepped on? He let out a little whine.</t>
  </si>
  <si>
    <t>6:30 is hands down the best time on the clock.</t>
  </si>
  <si>
    <t>Why do panda bears keep buying bamboo? They just like the stock!</t>
  </si>
  <si>
    <t>Why was the beach next to the power plant closed? Because it is spark infested waters.</t>
  </si>
  <si>
    <t>“Siri,” I asked my phone, “why am I so bad with women?" She responded, “I’m Bixby, you moron.”</t>
  </si>
  <si>
    <t xml:space="preserve">My landlord told me we need to talk about the heating bill. 'Sure,' I said. 'My door is always open.' </t>
  </si>
  <si>
    <t>A man gets himself a date and decides to surprise the girl with some flowers. He walks into a flower shop and the florist asks "Hey, what are you looking for, specifically?"The man says "To have sex"</t>
  </si>
  <si>
    <t>Justice is a dish best served cold. If it were served warm, it would be justwater.</t>
  </si>
  <si>
    <t>After dealing with dad-jokes all winter... I'm hoping to get him back this summer with some son-burns.</t>
  </si>
  <si>
    <t xml:space="preserve">Do you wanna box for your leftovers?' 'No, but I'll wrestle you for them.' </t>
  </si>
  <si>
    <t>How do you get a squirrel to like you? Act like a nut.'</t>
  </si>
  <si>
    <t>What do you call a fly without wings? A walk.</t>
  </si>
  <si>
    <t>What do you call an authoritarian couch potato? A dictator tot</t>
  </si>
  <si>
    <t>What is the best way to hand feed a crocodile? Very carefully.</t>
  </si>
  <si>
    <t>What happens when a frogs car dies? He needs a jump. If that doesn't work he has to get it toad.</t>
  </si>
  <si>
    <t>I was reading a great book about an immortal dog the other day. It was impossible to put down.</t>
  </si>
  <si>
    <t>Did you hear the story about the haunted lift? It really raised my spirits!</t>
  </si>
  <si>
    <t>What did the scientist said after mixing oxygen and magnesium? O Mg</t>
  </si>
  <si>
    <t>My daughter's boyfriend introduced himself to me and said, 'Hello, sir, I'm David. Nice to meet you.' He put out his hand and I said, 'David, are you nervous?' He said no, so I grabbed his hand, looked him in the eyes, and said, 'Then why are you shaking?'</t>
  </si>
  <si>
    <t>I just spent $300 on a limo and learned it doesn't come with a driver. I can't believe I have nothing to chauffer it.</t>
  </si>
  <si>
    <t>What do you call a guy with two dicks? Ambidextrous.</t>
  </si>
  <si>
    <t>Mom is mad at me because she asked me to sync her phone, so I threw it in the ocean.</t>
  </si>
  <si>
    <t>I just don't trust stairs, they're always up to something.</t>
  </si>
  <si>
    <t>How do you get red color from green color? You put frog in mixer</t>
  </si>
  <si>
    <t>I used to be addicted to the hokey-pokey until I turned myself around.</t>
  </si>
  <si>
    <t>Why did the man fall down the well? Because he couldn't see that well!</t>
  </si>
  <si>
    <t>Did you hear the one about the roof? Never mind, it's over your head.</t>
  </si>
  <si>
    <t>After an unsuccessful harvest, why did the farmer decide to try a career in music? Because he had a ton of sick beets.</t>
  </si>
  <si>
    <t>I can’t believe Comic Con 2020 got cancelled because of covid 19! It was the one group of people who were 100% guaranteed to wear masks.</t>
  </si>
  <si>
    <t>How do cows stay up to date? They read the Moo-spaper.</t>
  </si>
  <si>
    <t>What brand of underwear do scientists wear? Kelvin Klein.</t>
  </si>
  <si>
    <t>What kind of bird works on a construction site? A crane.</t>
  </si>
  <si>
    <t>Yogurt is the most high class dairy product to buy. It’s so cultured.</t>
  </si>
  <si>
    <t>Why are pigs so bad at sports? They always hog the ball.</t>
  </si>
  <si>
    <t>I was going to make a Star Wars joke today... But I didn't want to fourth it.</t>
  </si>
  <si>
    <t>I only know 25 letters of the alphabet—I don't know y.</t>
  </si>
  <si>
    <t>What is the most philosophical book? The dictionary. It provides the meaning of everything.</t>
  </si>
  <si>
    <t>I asked my dog what's two minus two. He said nothing.</t>
  </si>
  <si>
    <t>Bill Gates is the best person to deal with a pandemic He's been dealing with viruses since Windows 95</t>
  </si>
  <si>
    <t>My dad died because he couldn’t remember his blood type. He kept insisting we “be positive,” but it’s just so hard without him.</t>
  </si>
  <si>
    <t>I catered a movie night where they watched titanic. Safe to say the iceberg lettuce wraps didn’t go over well.</t>
  </si>
  <si>
    <t>Why did the coffee file a police report? It got mugged.</t>
  </si>
  <si>
    <t>My friend who was new to the internet asked me for a link to a translator When he received it he told me 'this is the link for r/jokes'I replied 'yeah everyone there's currently translating jokes from many languages '</t>
  </si>
  <si>
    <t>What did the photon say when asked if she needed to check a bag? "No thanks, I'm traveling light!"</t>
  </si>
  <si>
    <t>Did you hear about the cartoonist found dead at his home? Details are sketchy.</t>
  </si>
  <si>
    <t xml:space="preserve">Justice is a dish best served cold. If it were served warm, it would be justwater. </t>
  </si>
  <si>
    <t>What does a bee use to brush its hair?' 'A honeycomb!'</t>
  </si>
  <si>
    <t>Why was the broom late to class? It over-swept.</t>
  </si>
  <si>
    <t>What kind of cars do eggs drive? Yolkswagens.</t>
  </si>
  <si>
    <t>I ordered a chicken and an egg online. I’ll let you know what comes first.</t>
  </si>
  <si>
    <t>I was going to record a video of me playing the violin but... I didn't want to fiddle with the camera</t>
  </si>
  <si>
    <t>How does a taco say grace?' 'Lettuce pray.'</t>
  </si>
  <si>
    <t xml:space="preserve">I built a model of Mount Everest and my son asked if it was to scale. 'No,' I said. 'It's to look at.' </t>
  </si>
  <si>
    <t>Within minutes the detectives knew what the murder weapon was. It was a brief case.</t>
  </si>
  <si>
    <t>What happens when a strawberry gets run over crossing the street?' 'Traffic jam.'</t>
  </si>
  <si>
    <t>Israel Health minister who previously claimed that CORONA Virus is “divine punishment against homosexuality.” Has tested positive for the virus!!!</t>
  </si>
  <si>
    <t>What's the difference between a well-dressed man on a unicycle and a poorly-dressed man on a bicycle? Attire.</t>
  </si>
  <si>
    <t xml:space="preserve">Air used to be free at the gas station, now it costs 2.50. You want to know why? Inflation. </t>
  </si>
  <si>
    <t>My wife said I ruined her birthday. I’m not sure how I did that, I didn’t even KNOW it was her birthday!</t>
  </si>
  <si>
    <t>What did the plumber say to the singer? Nice pipes.</t>
  </si>
  <si>
    <t>What do dogs and phones have in common? Both have collar ID.</t>
  </si>
  <si>
    <t>I was thinking of getting a job at the U.S. Mint Can you imagine the amount of money I would make?</t>
  </si>
  <si>
    <t>What made the tomato blush? It saw the salad dressing.</t>
  </si>
  <si>
    <t>What is Jorah Mormonts favorite printer settings? Grayscale</t>
  </si>
  <si>
    <t>Did you hear Buffalo Bill reformed and is now a pick up artist and skin care specialist? He puts the lotion in the basket and then he gets the hoes again</t>
  </si>
  <si>
    <t>Did you hear about the cold dinner? It was chili.</t>
  </si>
  <si>
    <t>What vegetable is cool, but not that cool? Radish.</t>
  </si>
  <si>
    <t>They say that 3/2 people are bad at fractions.</t>
  </si>
  <si>
    <t>A very drunk guy starts beating up a nun on the street He throws kicks, uppercuts, regular punches, even some drunk karate moves.Once he is exhausted he steps back and says "You disappoint me, Batman"</t>
  </si>
  <si>
    <t>German tourist visits Poland Guy at the airport: Nationality?German dude: GermanGuy at the airport: Occupation?German dude: Nein, nein, only vacation.</t>
  </si>
  <si>
    <t>Dating life If my relationship doesn't work out I want to be a suicide hotline doctor... I need a nice way to meet chicks with no strings attached.</t>
  </si>
  <si>
    <t>Why did the scarecrow win an award? Because he was outstanding in his field.</t>
  </si>
  <si>
    <t xml:space="preserve">Did you hear about the kidnapping at school? It's okay, he woke up.' </t>
  </si>
  <si>
    <t>Did you hear the one about the claustrophobic astronaut? He just needed a little space.</t>
  </si>
  <si>
    <t>I asked 10 people what LGTBQ standed for… Couldn’t get a straight answer!</t>
  </si>
  <si>
    <t>I told my wife that a husband is like a fine wine: we just get better with age. The next day she locked me in the cellar.</t>
  </si>
  <si>
    <t>To the person who stole my glasses: I will find you. I have contacts.</t>
  </si>
  <si>
    <t>What's a lawyer's favorite drink? Subpoena colada.</t>
  </si>
  <si>
    <t>What did the proton say to the electron? Stop being so negative all the time!</t>
  </si>
  <si>
    <t>I have been calculating the surface of the Earth in flat-earth point of view. And they were right saying that the government had been hiding much land and the surface is actually larger. How else would they be able to walk that far to fool themselves.</t>
  </si>
  <si>
    <t>I'm Buzz Aldrin, second man to step on the moon. Neil before me.</t>
  </si>
  <si>
    <t>What did the blacksmith say to the knight when he delivered the knight’s new armor? You’ve got mail</t>
  </si>
  <si>
    <t>I’d like to have kids one day. I don’t think I could stand them any longer than that, though.</t>
  </si>
  <si>
    <t>Grandson asks his grandfather Grandpa, is it true, that during the WW2 you took down six German planes?Well, grandson, take down is a strong word, let’s say, not fully fueled.</t>
  </si>
  <si>
    <t xml:space="preserve">If April showers bring May flowers, what do May flowers bring?' 'Pilgrims.' </t>
  </si>
  <si>
    <t>My wife gave me an ultimatum: Her or my addiction to sweets. The decision was a piece of cake.</t>
  </si>
  <si>
    <t>How did the pirate get his ship for so cheap? It was on sail.</t>
  </si>
  <si>
    <t>I was playing chess with my friend and he said, “Let’s make this interesting.” So we stopped playing chess.</t>
  </si>
  <si>
    <t>I am in the hospital because my cousin’s brother swallowed a 16gb memory card and he is singing all songs in it Were hoping it doesn't reach video folder...</t>
  </si>
  <si>
    <t>I find it hard to talk openly about the holes in my hands and feet Just feels likes there’s a lot of stigmata attached</t>
  </si>
  <si>
    <t>Why did the horny rebellion only last two minutes? Because everyone came</t>
  </si>
  <si>
    <t>What’s the most common form of birth control at Hogwart’s? *Coitus Interruptus*</t>
  </si>
  <si>
    <t>What rock group has four men who don't sing? Mount Rushmore.</t>
  </si>
  <si>
    <t>My landlord told me we need to talk about the heating bill. "Sure," I said. "My door is always open."</t>
  </si>
  <si>
    <t xml:space="preserve">A kid decided to burn his house down. His dad watched, tears in his eyes. He put his arm around the mom and said, 'That’s arson.' </t>
  </si>
  <si>
    <t>What has five toes and isn't your foot? My foot.</t>
  </si>
  <si>
    <t>I wouldn't buy anything with velcro. It's a total rip-off.</t>
  </si>
  <si>
    <t>What did the buffalo say to his son when he dropped him off at school? Bison.</t>
  </si>
  <si>
    <t>Son: "What's that Daddy?" (*pointing at Mummy getting out of the shower*)... Daddy: "That's where mummy was hit by an axe, that's her axe wound."Son: "Wow, bloody good shot, got her right in the cunt."</t>
  </si>
  <si>
    <t>Why do dads take an extra pair of socks when they play golf? In case they get a hole in one.</t>
  </si>
  <si>
    <t>Thinking of having my ashes stored in a glass urn. Remains to be seen.</t>
  </si>
  <si>
    <t>It takes guts to be an organ donor.'</t>
  </si>
  <si>
    <t>My doctor was really impressed with the amount of hair I had on the scalp for my hair transplant However, he was a *bit* concerned that the scalp was not mine</t>
  </si>
  <si>
    <t>Did you hear about the cantaloupe that went to a therapist? I guess it was feeling Meloncholy.</t>
  </si>
  <si>
    <t>Did you hear about the hungry clock. It went back four seconds.</t>
  </si>
  <si>
    <t>How does a man on the moon cut his hair? Eclipse it.</t>
  </si>
  <si>
    <t>What did the sink tell the toilet? You look flushed!</t>
  </si>
  <si>
    <t>My kid is blaming me for ruining their birthday. That's ridiculous, I didn't even know it was today!</t>
  </si>
  <si>
    <t>Why do vampires always seem sick? They're coffin.</t>
  </si>
  <si>
    <t>We all know about Murphy's Law: anything that can go wrong will go wrong. But have you heard of Cole's Law? It's thinly sliced cabbage.</t>
  </si>
  <si>
    <t>What's a tornado's favorite game? Twister!</t>
  </si>
  <si>
    <t>How does the moon cut his hair?' 'Eclipse it.'</t>
  </si>
  <si>
    <t>"Cop: I'm arresting you for downloading the entire Wikipedia." Man: "Wait! I can explain everything!"</t>
  </si>
  <si>
    <t>I used to hate facial hair, but then it grew on me.</t>
  </si>
  <si>
    <t>Why did Novak Djokovic pay for his flight to Australia with a Mastercard? Because his Visa didn’t work.</t>
  </si>
  <si>
    <t>What has one horn and gives milk? A milk truck.</t>
  </si>
  <si>
    <t>What did the buffalo say to its son when he left? Bison!</t>
  </si>
  <si>
    <t>What room is useless for a ghost? A living room  xD</t>
  </si>
  <si>
    <t>Did you hear Bruce Springsteen changed the lyrics to one of his songs? What’s he going to change next—his hair? His clothes? His face?</t>
  </si>
  <si>
    <t>How many telemarketers does it take to change a light bulb? Only one, but he has to do it during dinner.</t>
  </si>
  <si>
    <t>I tried to explain to my 4-year-old son that it’s perfectly normal to accidentally poop your pants. But he’s still making fun of me.</t>
  </si>
  <si>
    <t>kid: mom, can I get $20?”  mom: does it look like I’m made of money?  kid: well, isn’t that what M.O.M stands for?</t>
  </si>
  <si>
    <t>What do you call a medieval lamp? A knight light.</t>
  </si>
  <si>
    <t>What did Yoda say when he saw himself in 4K? HDMI.</t>
  </si>
  <si>
    <t>Why did Charlie Brown take his pole dancing routine so seriously? He was tired of doing comic strips.</t>
  </si>
  <si>
    <t>Killer whales are great musicians but there's one instrument they just won't play The orcana</t>
  </si>
  <si>
    <t>What do you call a cow with no legs? Ground beef!</t>
  </si>
  <si>
    <t>What's the difference between a cop and a hermit crab? A cop ejects shells much more often</t>
  </si>
  <si>
    <t>Of all the inventions of the last 100 years, the dry erase board has to be the most remarkable.</t>
  </si>
  <si>
    <t>I was just reminiscing about the beautiful herb garden I had when I was growing up. Good thymes.</t>
  </si>
  <si>
    <t>Why did the whale blush? It saw the ocean’s bottom.</t>
  </si>
  <si>
    <t>What did the sliced loaf say to the uncliced loaf? OK bloomer.</t>
  </si>
  <si>
    <t>What do you call a cow with a twitch? Beef Jerky.</t>
  </si>
  <si>
    <t>Hi, I'm a mental health therapist helping people to be more at peace with their lives. Check out my Instagram! I'm a content creator.</t>
  </si>
  <si>
    <t>What do cows like to read? Cattle-logs.</t>
  </si>
  <si>
    <t>They say you should test your fire alarm once a month... But it's costing me a fortune in houses!</t>
  </si>
  <si>
    <t>What religion are crows? Birddism.</t>
  </si>
  <si>
    <t xml:space="preserve">If two vegetarians get in an argument, is it still called beef? </t>
  </si>
  <si>
    <t>What did the fisherman do when he really liked a woman? He invited her over to net fish and krill.</t>
  </si>
  <si>
    <t>To the person who stole my depression medication: I hope you're happy now.</t>
  </si>
  <si>
    <t>My psychiatrist wrote on my evaluation form that I have ocd. I had to correct it to OCD.</t>
  </si>
  <si>
    <t>Why did the nose feel sad? It was always getting picked on.</t>
  </si>
  <si>
    <t>If you see a robbery at an Apple store, does that make you an iWitness?</t>
  </si>
  <si>
    <t>My wife and I let astrology get between us. It Taurus apart.</t>
  </si>
  <si>
    <t>What do you call a fibbing cat? A lion.</t>
  </si>
  <si>
    <t>What did the T-Rex use to cut wood? A dino-saw.</t>
  </si>
  <si>
    <t>What kind of magic do cows believe in? Moodoo!</t>
  </si>
  <si>
    <t>What do you call a cow with two legs? Lean beef.</t>
  </si>
  <si>
    <t>What do you call a toothless bear? A gummy bear!</t>
  </si>
  <si>
    <t>Not to brag but I made six figures last year. I was also named worst employee at the toy factory.</t>
  </si>
  <si>
    <t>Why was the clam limping on Monday morning? Because he went clubbing at the weekend and pulled a mussel.</t>
  </si>
  <si>
    <t>I would avoid the sushi if I was you. It’s a little fishy.</t>
  </si>
  <si>
    <t>I wasn't going to get a brain transplant. But then I changed my mind.</t>
  </si>
  <si>
    <t>What kind of cars do ghosts drive? Boo-gattis.</t>
  </si>
  <si>
    <t>Why do you never see elephants hiding in trees? Because they’re so good at it!</t>
  </si>
  <si>
    <t>Why is it wrong to bully people in wheel chair? Because they can't stand up for themselves.</t>
  </si>
  <si>
    <t>So, Jesus and Satan are sitting on a park bench one day ...just chilling, and Satan asks, "Hey JC, what's it called when little chunks of ice fall from the sky? It's not like I get to see it very often."Jesus says, "Hail, Satan."And Satan's all like, "YEEEEEAH, BOI!"And Jesus is all like, "Oh, you."</t>
  </si>
  <si>
    <t>Why some people didn't like Hollow Knight? The game was full of bugs.</t>
  </si>
  <si>
    <t>What kind of fruit do ghosts like? Boo-berries.</t>
  </si>
  <si>
    <t>The guy from the damn Daniel vine was arrested for kidnapping children. You could say that he was back at it again with the white vans.</t>
  </si>
  <si>
    <t>My wife screamed "you haven't listened to a single word I've said, have you?!" What a weird way to start a conversation...</t>
  </si>
  <si>
    <t>The coach went to the bank to get his quarterback.</t>
  </si>
  <si>
    <t>Did you know your pupils are the last part to stop working when you die? They dilate.</t>
  </si>
  <si>
    <t>What kind of magazines do cows read? Cattlelogs!</t>
  </si>
  <si>
    <t>A red and blue ship have collided in the Carribean sea. Apparently the suvivors are marooned.</t>
  </si>
  <si>
    <t>How does a penguin build a house? Igloos it together.</t>
  </si>
  <si>
    <t>How do you spell “candy” with just two letters? C and Y.</t>
  </si>
  <si>
    <t>What do you call someone who is fluent in 3 languages and marginally conversant in 4th? Pi-Lingual.</t>
  </si>
  <si>
    <t>When I was a kid, my mother told me I could be anyone I wanted to be. Turns out, identity theft is a crime.</t>
  </si>
  <si>
    <t>What did the sink tell the toilet? “You look flushed.”</t>
  </si>
  <si>
    <t>I wonder what my parents did to fight boredom before the internet. I asked my eighteen brothers and sisters but they didn’t have any idea either.</t>
  </si>
  <si>
    <t>On my first day working at a bank an old lady walked in and asked if I could help her check her balance. I said, "Ma'am, are you sure?"She replied, "Yes if you don't mind."So I gave her a slight push and she tipped right over.</t>
  </si>
  <si>
    <t>I heard there is a new shop called Moderation. They have everything in there.</t>
  </si>
  <si>
    <t>An oxygen atom was looking forward to a threesome, Instead the poor guy got ozoned.</t>
  </si>
  <si>
    <t>What joke is the same in all european languages? USA</t>
  </si>
  <si>
    <t>I asked a friend over for Netflix and Chill and put on Toy Story. Within 30 minutes I had a friend in me</t>
  </si>
  <si>
    <t>What is the difference between a literalist and a kleptomaniac?</t>
  </si>
  <si>
    <t>I went to a really emotional wedding last week, even the cake was in tiers!</t>
  </si>
  <si>
    <t>I thought about going on an all-almond diet. But that's just nuts.</t>
  </si>
  <si>
    <t>What happens when it rains cats and dogs? You have to be careful not to step in a poodle.</t>
  </si>
  <si>
    <t>Which bear is the most condescending? A pan-duh.</t>
  </si>
  <si>
    <t>I'm color blind and the other day I thought I could actually detect purple, but it was just a pigment of my imagination.</t>
  </si>
  <si>
    <t>What kind of award did the dentist receive? A little plaque.</t>
  </si>
  <si>
    <t>What did the two pieces of bread say on their wedding day? It was loaf at first sight.</t>
  </si>
  <si>
    <t>I asked my wife if I was the only one she slept with. She said yes—the others were 7’s and 8’s.</t>
  </si>
  <si>
    <t>The guy who stole my diary just died. My thoughts are with his family.</t>
  </si>
  <si>
    <t>“Today my son asked me, ‘Can I have a bookmark’? I burst into tears — he’s 12 years old and still doesn’t know my name!”</t>
  </si>
  <si>
    <t>To the person stole my laptop with my copy of Microsoft Office on it: I will find you. You have my Word!</t>
  </si>
  <si>
    <t>Did you get a haircut? No, I got them all cut.</t>
  </si>
  <si>
    <t>Saw a right angle resting under a tree this afternoon and thought.... Wow! 90 degrees in the shade!!</t>
  </si>
  <si>
    <t>How do you make holy water? You boil the hell out of it.</t>
  </si>
  <si>
    <t>Did you hear the one about the kid who started a business tying shoelaces on the playground? It was a knot-for-profit.</t>
  </si>
  <si>
    <t>Want to know why nurses like red crayons? Sometimes they have to draw blood.</t>
  </si>
  <si>
    <t>Why is it a bad idea to iron a four leaf clover? Because you shouldn’t press your luck!</t>
  </si>
  <si>
    <t>What do you call an elephant that doesn't matter? An irrelephant.'</t>
  </si>
  <si>
    <t>data point ID</t>
  </si>
  <si>
    <t>adjudicated</t>
  </si>
  <si>
    <t>text</t>
  </si>
  <si>
    <t>funny</t>
  </si>
  <si>
    <t>I asked a friend over for Netflix and Chill and put on Toy Story Within 30 minutes I had a friend in me</t>
  </si>
  <si>
    <t>If you're feeling depressed, try drinking a gallon of water before you go to sleep. It'll give you a reason to get out of bed in the morning.</t>
  </si>
  <si>
    <t>What do you call a Frenchman wearing sandals? Philippe Flop.</t>
  </si>
  <si>
    <t>My parents raised me as an only child. Which really annoyed my younger brother.</t>
  </si>
  <si>
    <t>I had a dream that I weighed less than a thousandth of a gram. I was like, 0mg.</t>
  </si>
  <si>
    <t>Yesterday, I was washing the car with my son. He said, “Dad, can’t you just use a sponge?”</t>
  </si>
  <si>
    <t>My great grandfather have a heart of a lion, eye of an eagle, and.... A lifetime ban from the zoo</t>
  </si>
  <si>
    <t>I’m thinking about removing my spine. I feel like it’s only holding me back.</t>
  </si>
  <si>
    <t>What’s more unbelievable than a talking dog? A spelling bee.</t>
  </si>
  <si>
    <t>The difference between a numerator and a denominator is a short line. Only a fraction of people will understand this</t>
  </si>
  <si>
    <t>Son: Dad, have you seen my sunglasses? Dad: No, have you seen my dad glasses?</t>
  </si>
  <si>
    <t>Do you know the last thing my grandfather said to me before he kicked the bucket? “Grandson, watch how far I can kick this bucket.”</t>
  </si>
  <si>
    <t>A man walks into a bar. The bartender asks, "What do you want?" The man says, "Oh, just some fruit punch." The bartender sighs and shakes his head, "If you want punch, you're gonna have to wait in line." The man looks around, but there is no punchline.</t>
  </si>
  <si>
    <t xml:space="preserve">In 2017 I didn't do a marathon. I didn't do one in 2018, 2019, or 2020, either. This is a running joke. </t>
  </si>
  <si>
    <t>I inherited hypertension from my granny. She taught me to take everything with a grain of salt.</t>
  </si>
  <si>
    <t>A rancher had only had 48 cows on his property, but when he rounded them up he had 50.</t>
  </si>
  <si>
    <t>A guy walks into a bookstore and asks for a book on Pavlov and Schrodinger. The book keeper says it rings a bell but he doesn't know if it is there or not.</t>
  </si>
  <si>
    <t>I love telling Dad jokes. Sometimes he even laughs.</t>
  </si>
  <si>
    <t>What's the difference between Hitler's girlfriend and a female farmer? One bails her hay and one hails her bae.</t>
  </si>
  <si>
    <t>What do you call someone that plays Tenor and Alto saxophone? Bisaxual</t>
  </si>
  <si>
    <t>What's Forrest Gump's password? 1forrest1</t>
  </si>
  <si>
    <t>What does a painter do when he gets cold? Puts on another coat.</t>
  </si>
  <si>
    <t>I ordered some Avocado Toast at a cafe, but imagine my surprise when I was given 602214076000000000000000 pieces of toasts. It was then I realized... ...I'd accidentally ordered Avogadro's Toast.</t>
  </si>
  <si>
    <t>Why do peppers make such good archers? Because they habanero.</t>
  </si>
  <si>
    <t>I have a joke about inferiority complexes, but it’s not very good.</t>
  </si>
  <si>
    <t>birthday card I received from my brother...Forget about the past you can't change it, forget about the future, you can't predict it, forget about the present... I didn't get you one.</t>
  </si>
  <si>
    <t>My mother in law bought a talking parrot, but returned it a week later. "This parrot hasn't spoke a single word." She complained."I haven't had a fucking chance to!" Replied the parrot.</t>
  </si>
  <si>
    <t>(Reversing the car) "Ahh, this takes me back."</t>
  </si>
  <si>
    <t>Why did the cucumber cross the street? Because it was green.</t>
  </si>
  <si>
    <t>“What’s your name, son?” The principal asked his student. The kid replied, “D-d-d-dav-dav-david, sir.” “Do you have a stutter?” the principal asked. The student answered, “No sir, my dad has a stutter but the guy who registered my name was a real jerk.”</t>
  </si>
  <si>
    <t>A sandwich walks into a bar. The barman says: 'sorry we don't serve food here'</t>
  </si>
  <si>
    <t>What do you call a Muslim eating a lettuce? Saladin</t>
  </si>
  <si>
    <t xml:space="preserve">Dad, can you explain to me what a solar eclipse is?' No sun. </t>
  </si>
  <si>
    <t>I called up GameStop customer support They told me to hold.</t>
  </si>
  <si>
    <t>How many apples grow on a tree? All of them!</t>
  </si>
  <si>
    <t>How many paranoids does it take to change a light bulb? Who wants to know?</t>
  </si>
  <si>
    <t>I bought some shoes from a drug dealer. I don't know what he laced them with, but I was tripping all day!</t>
  </si>
  <si>
    <t>Two blondes are facing each other across a wide stream. One yells to the other, 'How do you get to the other side?'  The other blonde replies, 'You are on the other side!'</t>
  </si>
  <si>
    <t>How did Harry Potter get down the hill?' 'Walking. JK! Rowling.'</t>
  </si>
  <si>
    <t>Yesterday I accidentally swallowed some food colouring. The doctor says i'm ok, but i feel like i've dyed a little inside.</t>
  </si>
  <si>
    <t>What’s a horse’s number one priority when voting? The stable economy!</t>
  </si>
  <si>
    <t>My wife and I have decided not to have kids. The kids are taking it pretty badly.</t>
  </si>
  <si>
    <t xml:space="preserve">In my free time, I like to help blind people. Verb, not adjective. </t>
  </si>
  <si>
    <t>What’s the difference between a dad and a grill? A grill runs out out of gas.</t>
  </si>
  <si>
    <t xml:space="preserve">I can tolerate algebra, maybe even a little calculus but graphing is where I draw the line. </t>
  </si>
  <si>
    <t>My dad said he was going to set me up for life. Of course, I was excited by the idea. Until he blamed me for the murder he committed.</t>
  </si>
  <si>
    <t>I wasn't expecting to be diagnosed as colour blind. It really came out of the purple.</t>
  </si>
  <si>
    <t>I love how when you hear certain music, it can really take you places. For instance, the bar I'm currently in are playing Drake so I'm now going somewhere else.</t>
  </si>
  <si>
    <t>I'm on a seafood diet. I see food and I eat it.'</t>
  </si>
  <si>
    <t>What kind of music do chiropractors like? Hip pop.</t>
  </si>
  <si>
    <t>What do you call an old snowman? Water.</t>
  </si>
  <si>
    <t>The creator of the USB flash drive died today. He was lowered into his coffin, flipped over, and then lowered again.</t>
  </si>
  <si>
    <t>What do you call someone with no body and no nose? Nobody knows.</t>
  </si>
  <si>
    <t>I filled out a form wrong and accidentally gave a patient a bag of the wrong blood type. It was a Type-O</t>
  </si>
  <si>
    <t>What do you call a crossover between Star Wars and Back to the Future. The Man Delorean</t>
  </si>
  <si>
    <t>A preschool teacher is teaching a student basic geography Teacher: "what state do you live in?"Student: "denial."</t>
  </si>
  <si>
    <t>I once saw a one-handed man in a second-hand store. I told him, “I don’t think they have what you’re looking for, sir.”</t>
  </si>
  <si>
    <t>Her: I'm leaving. I am sick of you wearing a different t shirt every half an hour. Me: Wait. I can change.</t>
  </si>
  <si>
    <t>lame</t>
  </si>
  <si>
    <t>My coach told me to bring out the tiger in me during our football game. I didn't want to waste any of my favorite frosted flakes cereal.</t>
  </si>
  <si>
    <t>What do you call a fish with two knees? A two-knee fish!</t>
  </si>
  <si>
    <t>In Blackjack, why do they call "17" the mother in law? Why?'Cause sometimes u wanna hit it but u can't</t>
  </si>
  <si>
    <t>What did the Chimney say to his son?You are too young to smoke</t>
  </si>
  <si>
    <t>How do you know you've mistaken a bull for a cow? The taste of the milk.</t>
  </si>
  <si>
    <t>I do online classes like games... Blameit all on my internet.</t>
  </si>
  <si>
    <t>Did you hear about the 12-inch dog? It was a foot long.</t>
  </si>
  <si>
    <t>My grandmother was famous for growing delicious strawberries. She made me promise that when she died, I would plant her strawberries on top of her grave so that people could enjoy them when they visited.I fulfilled my promise.She’s dead and berried.</t>
  </si>
  <si>
    <t>In my younger days, if I had to use the bathroom I could just hold it in. Nowadays, Depend's</t>
  </si>
  <si>
    <t>The most important element of public speaking? Podium</t>
  </si>
  <si>
    <t>Why does the physicist call everyone when they're stressed? Bc with a series connection, the voltage is divided.</t>
  </si>
  <si>
    <t>I thought the dryer was shrinking my clothes. Turns out it was the refrigerator all along.</t>
  </si>
  <si>
    <t>February is Eczema awareness month.... I am raising money by selling scratch cards.</t>
  </si>
  <si>
    <t>Pouring rain, New York City. A drunk hails a cab. Cabbie rolls down the window, the drunk man says "hey mister, do you have room for half a chicken and a six-pack in here"?Annoyed, the cabbie says "sure"the drunk says BLUGHHHHHH</t>
  </si>
  <si>
    <t>A teenage potato brings her boyfriend home to meet the parents. "So, what do you do for work?" asks the inquisitive father potato. “Oh, I work for a TV company as a sportscaster." The father potato is furious and tells the boyfriend to leave immediately. “Why did you do that daddy?!” shrieks the distraught daughter, eyes wide.The father shouts, “I’m not having *my* daughter hanging around with a commentator!"</t>
  </si>
  <si>
    <t>Dad I was thinking Ahhh!!! So that's whats burning.</t>
  </si>
  <si>
    <t>I was sitting on the back porch with my wife when I suddenly blurted out, "I love you." "Is that you or the beer talking?" she asked. I answered, "It's me... talking to my beer."</t>
  </si>
  <si>
    <t>If cartoon characters become real, who would attract most women? Pinocchio</t>
  </si>
  <si>
    <t>Shouldn’t the “roof ' of your mouth actually be called the ceiling?</t>
  </si>
  <si>
    <t>Two aerials get married. The ceremony was rubbish - but the reception was brilliant.</t>
  </si>
  <si>
    <t>If Trump wanted to avoid impeachment... ...he should’ve falsely claimed there were WMDs in Iraq</t>
  </si>
  <si>
    <t>I went to a smoke shop only to discover it’d been replaced by an apparel store.</t>
  </si>
  <si>
    <t>i read on the internet there's a lot of people shooting heroin ...how is that guy still alive?</t>
  </si>
  <si>
    <t>Can a kangaroo jump higher than a house? Of course. Houses can't jump.</t>
  </si>
  <si>
    <t>It's crazy. One minute you're getting drunk as a skunk, then next thing you know, you're in the back of an ambulance. I really shouldn't be a paramedic.</t>
  </si>
  <si>
    <t>50 Shades He slowly but firmly grabs my throat. I try to say goodbye and I choke. I try to walk away and I stumble...'- 50 Shades of Macy Gray.</t>
  </si>
  <si>
    <t>I helped my uncle jack off a horse My uncle jack is really heavy, so it was hard to get him off of the horse</t>
  </si>
  <si>
    <t>The house just voted to decriminalize marijuana and Oregon recently decriminalized hard drugs. It looks like drugs is winning the war on drugs.</t>
  </si>
  <si>
    <t>I got into a discussion with my coworker today about surnames. How they originated from what people were known for. Smith, shoemaker, etc. Well my great great great great great great grandfather's name was Horace P. Horsefucker. He got a bad rap. It was consensual...though the horse said neigh.</t>
  </si>
  <si>
    <t>The United Kingdom is to provide special support to those self-identify as gnomes, fairies or pixies... It'll be known as the National Elf Service.</t>
  </si>
  <si>
    <t>Clothes, but no cigar.</t>
  </si>
  <si>
    <t>What is the difference between a freshly made pizza and a hungry jungle tiger? One tastes delicious to you and you taste delicious to one.</t>
  </si>
  <si>
    <t>What did settlers eat when they headed west? Oregon Trail Mix. I hope this joke doesn't die of dysentery.</t>
  </si>
  <si>
    <t>Until this crisis is over im going to stick to masturbation just before 8pm on Thursday evenings The neighbourhood applauding me as I finish is just the confident booster I need</t>
  </si>
  <si>
    <t>An apple a day keeps the doctor away. At least it does if you throw it hard enough.</t>
  </si>
  <si>
    <t>What's a James Cagney love scene? When he lets the other guy live.</t>
  </si>
  <si>
    <t>Did you hear about the whale that swallowed a clown? It felt funny after.</t>
  </si>
  <si>
    <t>The German women’s beach volleyball team plays against the Brazilian women’s beach volleyball team. Who wins? The audience</t>
  </si>
  <si>
    <t xml:space="preserve">A son tells his father, 'I have an imaginary girlfriend.' The father sighs and says, 'You know, you could do better.' 'Thanks Dad,' the son says. 'That means a lot.' The father shakes his head and goes, 'I was talking to your girlfriend.' </t>
  </si>
  <si>
    <t>How to let a squirrel go down from a tree? Show him your nuts!</t>
  </si>
  <si>
    <t>What would you do if all US currency turned in to cheese? Personally I'd just start using a swiss bank</t>
  </si>
  <si>
    <t>Did you hear about the walnut and cashew that threw a party? It was nuts.</t>
  </si>
  <si>
    <t>What do Giraffes eat? Macaroni and leaves.</t>
  </si>
  <si>
    <t>My friend Stewie used to start a lot of fights That's why everyone called himBeef Stew</t>
  </si>
  <si>
    <t>What’s a skeleton’s favorite dish at a BBQ? Ribs!</t>
  </si>
  <si>
    <t>My wife gave birth three times and still fits in her prom dress from high school. I gave birth zero times and I don’t fit in my pants from March.</t>
  </si>
  <si>
    <t>What do you call a belt made of watches?' 'A waist of time.'</t>
  </si>
  <si>
    <t>What did Trump say when he hit the button on his alarm clock but it wouldn't stop beeping? Fake snooze</t>
  </si>
  <si>
    <t>What does drinking kombucha and giving blow jobs have in common? If you've ever finished one properly, you already know.</t>
  </si>
  <si>
    <t>What’s orange and sounds like a parrot? A carrot.</t>
  </si>
  <si>
    <t>Did you hear the rumor about butter? Well, I’m not going to go spreading it!</t>
  </si>
  <si>
    <t>Why do birds fly south? Because it’s too far to talk.</t>
  </si>
  <si>
    <t>Why did the girl toss a clock out the window? She wanted to see time fly.</t>
  </si>
  <si>
    <t>A man is on trial for cannibalism. The judge asks what the defendant has to say for himself. The man replies, "if you are what you eat, then I am the real victim here."</t>
  </si>
  <si>
    <t>I wish my gray hair started in Las Vegas because what happens in Vegas, stays in Vegas.</t>
  </si>
  <si>
    <t>How can you tell the difference between a dog and tree? By their bark.</t>
  </si>
  <si>
    <t>Why are fish so smart? They live in schools!</t>
  </si>
  <si>
    <t>What’s the best kind of music to listen to when fishing? Something catchy.</t>
  </si>
  <si>
    <t>Why did the computer get glasses? To improve its website.</t>
  </si>
  <si>
    <t>Denmark: "We will kill 17 million minks by 2021." China: "I killed 20 million in two weeks."World: "You killed 20 million minks in 2 weeks??"China: "Oh no, sorry, I must've misheard you."</t>
  </si>
  <si>
    <t xml:space="preserve">My wife told me she didn't understand cloning. I told her, 'That makes two of us.' </t>
  </si>
  <si>
    <t>You can tell it's a dogwood tree from its bark.</t>
  </si>
  <si>
    <t>A buddy asked how many fish I caught. I told him it’s not polite to fish and tell.</t>
  </si>
  <si>
    <t>I tell dad jokes but I have no kids. I’m a faux pa!</t>
  </si>
  <si>
    <t>What does a dad get in their stocking if they’ve been naughty? Char-coal.</t>
  </si>
  <si>
    <t>Did you heard about the giant that threw up? It's all over town!</t>
  </si>
  <si>
    <t>I literally only know two phone numbers 911 and J.G. Wentworth’s.</t>
  </si>
  <si>
    <t>The Somalian Olympics team has just apologised The Somalian Olympics Team has just apologsied to the Olympic Committee after realising that sailing and shooting were 2 separate events!!</t>
  </si>
  <si>
    <t>I managed to lose my rifle when I was in the army. I had to pay $855 to cover the loss. I’m starting to understand why a Navy captain always goes down with his ship.</t>
  </si>
  <si>
    <t>I used to be able to play piano by ear, but now I have to use my hands.</t>
  </si>
  <si>
    <t>What did the ravioli play on his birthday? Pasta Parcel.</t>
  </si>
  <si>
    <t>Where did Napoleon keep his armies? Up his sleevies!</t>
  </si>
  <si>
    <t>witty</t>
  </si>
  <si>
    <t>How does a penguin build its house? Igloos it together.</t>
  </si>
  <si>
    <t>What room is useless for a ghost? A living room</t>
  </si>
  <si>
    <t>I have a few jokes about retired people, but none of them work.</t>
  </si>
  <si>
    <t>Is this pool safe for diving? It deep ends.'</t>
  </si>
  <si>
    <t>What do computers eat for a snack? Microchips.</t>
  </si>
  <si>
    <t>Why haven’t aliens visited our Solar System yet? They looked at the reviews… only 1 star!</t>
  </si>
  <si>
    <t>Why was 2019 afraid of 2020? Because they had a fight and 2021.</t>
  </si>
  <si>
    <t>If a child refuses to sleep during nap time, are they guilty of resisting a rest?</t>
  </si>
  <si>
    <t>What happens when you don’t pay your exorcist? You get repossessed.</t>
  </si>
  <si>
    <t>What do call a criminal landing an airplane? ConDescending.</t>
  </si>
  <si>
    <t xml:space="preserve">A college education now costs $100,000, but it produces three very proud people—the student, his mama, and his pauper. </t>
  </si>
  <si>
    <t>Where do you learn all about ice cream? Sundae school.</t>
  </si>
  <si>
    <t>What do farmers wear? Crop-tops!</t>
  </si>
  <si>
    <t xml:space="preserve">Did you hear they arrested the devil? Yeah, they got him on possession. </t>
  </si>
  <si>
    <t>I can’t find my ‘Gone in 60 seconds’ DVD. It was here a minute ago.</t>
  </si>
  <si>
    <t>How do you make 7 even? You take away the s.</t>
  </si>
  <si>
    <t>How do you throw a party in outer space? You planet.</t>
  </si>
  <si>
    <t>Where did the cat go after losing its tail? The retail store.</t>
  </si>
  <si>
    <t>My iPhone was stolen today... ...I hope the thief will face time.</t>
  </si>
  <si>
    <t>What do you call Batman when he keeps skipping mass? Christian Bale.</t>
  </si>
  <si>
    <t>Why didn't the Pope go to the beach once he learnt trigonometry? sin cos tan</t>
  </si>
  <si>
    <t>Why can't your hand be 12 inches long? Because then it would be a foot.</t>
  </si>
  <si>
    <t>How many Amazonian fish does it take to kill a Frozen character? Just one per Anna.</t>
  </si>
  <si>
    <t>How do flat-earthers travel? On a plane.</t>
  </si>
  <si>
    <t>What's the best way to watch a fly fishing tournament? Live stream.'</t>
  </si>
  <si>
    <t>Two peanuts went walking down the street. One was assaulted.</t>
  </si>
  <si>
    <t>How you fix a broken pumpkin? With a pumpkin patch.</t>
  </si>
  <si>
    <t>My dad was born a conjoined twin, but separated at birth. So I have an uncle, once removed.</t>
  </si>
  <si>
    <t>If I had to smell like two things for the rest of my life, I'd pick lavender and citrus. But that's just my two scents.</t>
  </si>
  <si>
    <t>The world tongue-twister champion just got arrested. I hear they're gonna give him a really tough sentence.</t>
  </si>
  <si>
    <t>I don’t trust those trees. They seem kind of shady.</t>
  </si>
  <si>
    <t>What's the best smelling insect?' 'A deodor-ant.'</t>
  </si>
  <si>
    <t>My homeboy got rear-ended on a motorcycle wearing a bright green shirt, with shiny red hair: It kind of makes sense.... It was hard to miss him</t>
  </si>
  <si>
    <t>You can't trust atoms. They make up everything!</t>
  </si>
  <si>
    <t>Why did the man put his money in the freezer? He wanted cold, hard cash.</t>
  </si>
  <si>
    <t>Trump's Staff picked their favorite instruments and the choice was unanimous Lyres, all of them</t>
  </si>
  <si>
    <t>Have you ever tried to eat a clock? It's very time consuming.</t>
  </si>
  <si>
    <t>I dreamt about drowing in an ocean made of orange soda last night. It took me a while to work out it was just a Fanta Sea.</t>
  </si>
  <si>
    <t>My therapist told me I have problems expressing my emotions. Can’t say I’m surprised.</t>
  </si>
  <si>
    <t>How do oysters get around? In mussel cars.</t>
  </si>
  <si>
    <t>What kind of car does a sheep like to drive? A lamborghini.</t>
  </si>
  <si>
    <t>Why did the duck fall on the sidewalk? He tripped on a quack.</t>
  </si>
  <si>
    <t>To the person who stole my case of energy drinks: I bet you can't sleep at night.</t>
  </si>
  <si>
    <t>My wife asked me to stop singing Wonderwall' to her. I said "Maybe...".</t>
  </si>
  <si>
    <t>Did anyone hear about that country who started using balloons as currency? They ended up with a massive inflation problem.</t>
  </si>
  <si>
    <t>What did Baby Corn say to Mama Corn?' 'Where's Pop Corn?'</t>
  </si>
  <si>
    <t xml:space="preserve">When my uncle Frank died, he wanted his remains to be buried in his favorite beer mug. His last wish was to be Frank in Stein. </t>
  </si>
  <si>
    <t>How often do Jamaican farmers milk their cows? Every udder day</t>
  </si>
  <si>
    <t>While I was walking down the street I saw someone pushing a shopping trolley The shopping trolley was fully of horseshoes, four leaf clovers and rabbits feet. I asked them what they were doing. They told me they were pushing their luck.</t>
  </si>
  <si>
    <t>Seriously, she has Multiple Personality Disorder? Yeah, crazy right. Sharon is Karen.</t>
  </si>
  <si>
    <t>How did the chemist feel about oxygen and potassium hanging out? OK.</t>
  </si>
  <si>
    <t>We’re renovating the house, and the first floor is going great, but the second floor is another story.</t>
  </si>
  <si>
    <t>What do you call a happy cowboy? A jolly rancher.</t>
  </si>
  <si>
    <t>I don't trust a teacher who reviews every single piece of homework they give out I think they're mass-grading as someone else.</t>
  </si>
  <si>
    <t>What do you call it when a snowman throws a tantrum?' 'A meltdown.'</t>
  </si>
  <si>
    <t>This graveyard looks overcrowded. People must be dying to get in there.</t>
  </si>
  <si>
    <t xml:space="preserve">Lance isn't that common a name these days, but in medieval times, they were called lance-a-lot. </t>
  </si>
  <si>
    <t>Time flies like an arrow. Fruit flies like a banana.</t>
  </si>
  <si>
    <t>I locked myself out of the house earlier so I shouted through the letterbox to my cat to let me in.He said: “Me? How?”</t>
  </si>
  <si>
    <t>How does a lawyer say goodbye? I'll be suing ya!</t>
  </si>
  <si>
    <t xml:space="preserve">A panic-stricken man explained to his doctor, 'You have to help me, I think I’m shrinking.' 'Now settle down,' the doctor calmly told him. 'You'll just have to learn to be a little patient.' </t>
  </si>
  <si>
    <t>I gave away all my used batteries today. Free of charge!</t>
  </si>
  <si>
    <t>What do you call a man with a rubber toe? Roberto.</t>
  </si>
  <si>
    <t>How do birds learn to fly? They wing it.</t>
  </si>
  <si>
    <t>What does an evil hen lay? Deviled eggs.</t>
  </si>
  <si>
    <t>Did you hear about the man who fell into an upholstery machine? He's fully recovered.</t>
  </si>
  <si>
    <t>How do celebrities stay cool? They have many fans.</t>
  </si>
  <si>
    <t>What did the janitor say when he jumped out of the closet?' 'Supplies!'</t>
  </si>
  <si>
    <t>A man argued with his wife over whether or not he stood with a hunch For months he maintained that his posture was fine. Finally, to prove her wrong, he made an appointment with a posture specialist. When he returned, his wife asked if the specialist agreed with her and helped him.  He replied, “I stand corrected.”</t>
  </si>
  <si>
    <t>I don't get why bakers aren't wealthier. They make so much dough.</t>
  </si>
  <si>
    <t>What invention allows us to see through walls? Windows.</t>
  </si>
  <si>
    <t>I was going to go on an expensive vacation with a classical pianist, but he was too baroque.</t>
  </si>
  <si>
    <t>My mom told me to load the dish washer. So I got her pregnant.</t>
  </si>
  <si>
    <t>How do you handle a fear of elevators? You take steps to avoid them.</t>
  </si>
  <si>
    <t>What type of toilets do pirates prefer? Port-a-potties.I'll sea myself out.</t>
  </si>
  <si>
    <t>Why do cows have hooves and not feet? They lactose.</t>
  </si>
  <si>
    <t>Did you know that the Earth’s gravity increases a bit on Easter Sunday? It’s cuz there’s a lot more mass.</t>
  </si>
  <si>
    <t>What do you call a "Grilled Cheese" after a few days in the fridge? Chilled Grease</t>
  </si>
  <si>
    <t>Why should you never use a dull pencil? Because it’s pointless.</t>
  </si>
  <si>
    <t>During quarantine no one got my humor. I guess it was all the inside jokes.</t>
  </si>
  <si>
    <t>What country's capital is growing the fastest?' 'Ireland. Every day it's Dublin.'</t>
  </si>
  <si>
    <t>Where do Brain Surgeon Students go to study? The Hippocampus</t>
  </si>
  <si>
    <t>They say criminals always return to the scene of the crime. No wonder there are so many Australians in the UK.</t>
  </si>
  <si>
    <t>If I ever find the doctor who screwed up my limb replacement surgery…I’ll kill him with my bear hands.</t>
  </si>
  <si>
    <t>I only seem to get sick on weekdays. I must have a weekend immune system.</t>
  </si>
  <si>
    <t>I have a joke about the flu, but I hope you don’t get it.</t>
  </si>
  <si>
    <t xml:space="preserve">A turtle is crossing the road when he’s mugged by two snails. When the police ask him what happened, the shaken turtle replies, “I don’t know. It all happened so fast. ' </t>
  </si>
  <si>
    <t>Two strings walk into a bar... ...the bartender says, "What'll it be?". The first string says, "I'll have a gin and tonic#MV*()&gt;SDk+_x001e_!^_x001c_ _x0002__x0012_&amp;_x0006_@P&amp;_x001d_]JEA&amp;#65535;Segmentation Fault".The second string says, "You'll have to excuse my friend, he's not null-terminated."</t>
  </si>
  <si>
    <t>Why did Eminem prefer the Johnson &amp; Johnson vaccine? You only get one shot.</t>
  </si>
  <si>
    <t>My parents are divorced, and my dad took it kinda hard I once asked him for an xbox, and he handed me a container of my mom's stuff.</t>
  </si>
  <si>
    <t xml:space="preserve">Why do seagulls fly over the ocean?' 'Because if they flew over the bay, we'd call them bagels.' </t>
  </si>
  <si>
    <t>If money doesn’t grow on trees, then why do banks have branches?</t>
  </si>
  <si>
    <t>Does anyone need an ark? I Noah guy!</t>
  </si>
  <si>
    <t>My grandfather destroyed almost a hundred aircraft in World War Two! He must have been the worst mechanic in the Luftwaffe.</t>
  </si>
  <si>
    <t>Have you ever tried to catch a fog? I tried yesterday but I mist.'</t>
  </si>
  <si>
    <t>Where was the dripping coming from in the fridge? The leeks.</t>
  </si>
  <si>
    <t>What does a librarian use to go fishing? A bookworm.</t>
  </si>
  <si>
    <t>How do you make a tissue dance? You put a little boogie in it.</t>
  </si>
  <si>
    <t>What do you call recently-married spiders? Newly-webs.</t>
  </si>
  <si>
    <t>What do you call a fly with a sore throat? A hoarse fly.</t>
  </si>
  <si>
    <t>A couple is watching TV together... ...and the man keeps switching channels back and forth between golf and porn over and over again.Finally, his partner says "Jesus Christ,can you stop doing that please? Just leave it on porn! You already know how to play golf."</t>
  </si>
  <si>
    <t xml:space="preserve">Bruce Lee was fast, but he had an even faster brother… Sudden Lee. </t>
  </si>
  <si>
    <t>Why did the ram run over the cliff? He didn’t see the ewe turn.</t>
  </si>
  <si>
    <t>My wife told me that I twist everything she says to my advantage. I take that as a compliment.</t>
  </si>
  <si>
    <t>I told my wife she drew her eyebrows too high She told me she's tired of my repost BS and divorced me. It was definitely a surprise.</t>
  </si>
  <si>
    <t>Do you know how many people are dead at a cemetery? All of them.</t>
  </si>
  <si>
    <t>Why did the cowboy adopt a wiener dog? He wanted to get a long little doggy.</t>
  </si>
  <si>
    <t>How does a non-binary samurai kill people? They/Them.</t>
  </si>
  <si>
    <t>What do houses wear? An address.</t>
  </si>
  <si>
    <t>Where do boats go when they’re sick? To the dock.</t>
  </si>
  <si>
    <t>My wife says nothing rhymes with “orange.” And I said, “No, it doesn’t!”</t>
  </si>
  <si>
    <t>What kind of milk comes from a pampered cow? Spoiled milk.</t>
  </si>
  <si>
    <t>My life highlight was being crowned the hide and seek champion at my school, until they discovered I was cheating I peaked early.</t>
  </si>
  <si>
    <t>Why is success in the shaving industry so difficult? Razor thin margins.</t>
  </si>
  <si>
    <t>I just saw two naked snails fighting over a shell They were slugging it out.</t>
  </si>
  <si>
    <t>I have a joke about perfume... ...but it doesn't make any scents.</t>
  </si>
  <si>
    <t>Why should you never mention the number 288? It's two gross.</t>
  </si>
  <si>
    <t>What does a Japanese Soldier and a Actor have in common? When they get discovered, their career blows up.</t>
  </si>
  <si>
    <t>Did you hear about the girl who quit her job at the doughnut factory? She was fed up with the hole business.</t>
  </si>
  <si>
    <t>So two men walk into a tie shop The first men asks "Do you want to have a race to see who can put it on the quickest"  The second man responds "nah we will probably end up in a tie</t>
  </si>
  <si>
    <t>Why do cows have bells? Because their horns don’t work.</t>
  </si>
  <si>
    <t>Which friends do you always bring to dinner? Your taste buds.</t>
  </si>
  <si>
    <t>Why was the stadium so hot after the game? Because all the fans left.</t>
  </si>
  <si>
    <t>Dad, can you put the cat out? I didn't know it was on fire.</t>
  </si>
  <si>
    <t>Soaking a twig in coke is nice, but soaking a twig in fanta... Fanta stick.</t>
  </si>
  <si>
    <t>Why don't British people pronounce the letter 't'? Because the Americans threw it in the ocean.ALTERNATE punchline: Because they drank it all.</t>
  </si>
  <si>
    <t>Johnny and Ruth are mountain biking down a hill... ...Ruth hits a tree.  Johnny continues, ruthlessly.</t>
  </si>
  <si>
    <t>Where do polar bears keep their money? The snow bank.</t>
  </si>
  <si>
    <t>I can't stand cheese slices... ...but I respect the Kraft</t>
  </si>
  <si>
    <t>My friend was showing me his tool shed and pointed to a ladder. “That's my stepladder,” he said. "I never knew my real ladder.”</t>
  </si>
  <si>
    <t>What concert would cost only 45 cents? 50 Cent featuring Nickelback!</t>
  </si>
  <si>
    <t>Waiter: “And how would you like your steak prepared?” Me: “Guess”Waiter: “Medium rare?”Me: “Well done”Waiter: “Uhhh..”</t>
  </si>
  <si>
    <t>Why did the orange lose the race? It ran out of juice.</t>
  </si>
  <si>
    <t>Why were the utensils stuck together? They were spooning.</t>
  </si>
  <si>
    <t>2020 is the most popular year on the internet. It went viral.</t>
  </si>
  <si>
    <t>Why did police arrest the turkey? They suspected fowl play.</t>
  </si>
  <si>
    <t>Dogs can’t operate MRI machines — but cats-can.</t>
  </si>
  <si>
    <t>Why do melons have weddings? Because they cantaloupe.</t>
  </si>
  <si>
    <t>My teacher said “we have the ability to clone we just don’t know what kind of rights they should have.” I simply replied “copyright”</t>
  </si>
  <si>
    <t>How do you make the number one disappear? You add “g' and it’s GONE</t>
  </si>
  <si>
    <t>Why can’t you hear a pterodactyl go to the bathroom? The p is silent.</t>
  </si>
  <si>
    <t>Did you hear about the outlet who got in a fight with the power cord? He thought he could socket to him.</t>
  </si>
  <si>
    <t>Which days are the strongest? Saturday and Sunday. The rest are weekdays.</t>
  </si>
  <si>
    <t>adjudication</t>
  </si>
  <si>
    <t>javier</t>
  </si>
  <si>
    <t>reese</t>
  </si>
  <si>
    <t>wity</t>
  </si>
  <si>
    <t>witty (tru)</t>
  </si>
  <si>
    <t>LOL FUNNY</t>
  </si>
  <si>
    <t>millenial core</t>
  </si>
  <si>
    <t>lamefacebook parent core</t>
  </si>
  <si>
    <t>witty (clever)</t>
  </si>
  <si>
    <t>lauren</t>
  </si>
  <si>
    <t>funny i like meta jokes</t>
  </si>
  <si>
    <t>crazy LOL witty</t>
  </si>
  <si>
    <t>lame? i dont get it</t>
  </si>
  <si>
    <t>lame?? WTF</t>
  </si>
  <si>
    <t>funny lol meta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</si>
</sst>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0000"/>
        <bgColor rgb="FFFF0000"/>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2" fontId="1" numFmtId="0" xfId="0" applyFont="1"/>
    <xf borderId="0" fillId="0" fontId="2" numFmtId="0" xfId="0" applyAlignment="1" applyFont="1">
      <alignment horizontal="right" vertical="bottom"/>
    </xf>
    <xf borderId="0" fillId="0" fontId="2" numFmtId="0" xfId="0" applyAlignment="1" applyFont="1">
      <alignment shrinkToFit="0" vertical="bottom" wrapText="0"/>
    </xf>
    <xf borderId="0" fillId="0" fontId="2" numFmtId="0" xfId="0" applyAlignment="1" applyFont="1">
      <alignment vertical="bottom"/>
    </xf>
    <xf borderId="0" fillId="0" fontId="2" numFmtId="0" xfId="0" applyAlignment="1" applyFont="1">
      <alignment readingOrder="0" shrinkToFit="0" vertical="bottom" wrapText="0"/>
    </xf>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2"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c r="D1" s="1" t="s">
        <v>2</v>
      </c>
      <c r="E1" s="1" t="s">
        <v>3</v>
      </c>
      <c r="F1" s="1" t="s">
        <v>0</v>
      </c>
    </row>
    <row r="2">
      <c r="A2" s="1">
        <v>0.0</v>
      </c>
      <c r="B2" s="1" t="s">
        <v>4</v>
      </c>
      <c r="C2" s="2">
        <f>IFERROR(__xludf.DUMMYFUNCTION("ARRAYFORMULA(FLATTEN(IF(SEQUENCE(ROWS(A2:A301),2),A2:A301)))"),0.0)</f>
        <v>0</v>
      </c>
      <c r="F2" s="2" t="str">
        <f>IFERROR(__xludf.DUMMYFUNCTION("ARRAYFORMULA(FLATTEN(IF(SEQUENCE(ROWS(B2:B301),2),B2:B301)))"),"What do you call a bear that is missing his ears? B.")</f>
        <v>What do you call a bear that is missing his ears? B.</v>
      </c>
    </row>
    <row r="3">
      <c r="A3" s="1">
        <v>1.0</v>
      </c>
      <c r="B3" s="1" t="s">
        <v>5</v>
      </c>
      <c r="C3" s="2">
        <f>IFERROR(__xludf.DUMMYFUNCTION("""COMPUTED_VALUE"""),0.0)</f>
        <v>0</v>
      </c>
      <c r="F3" s="2" t="str">
        <f>IFERROR(__xludf.DUMMYFUNCTION("""COMPUTED_VALUE"""),"What do you call a bear that is missing his ears? B.")</f>
        <v>What do you call a bear that is missing his ears? B.</v>
      </c>
    </row>
    <row r="4">
      <c r="A4" s="1">
        <v>2.0</v>
      </c>
      <c r="B4" s="1" t="s">
        <v>6</v>
      </c>
      <c r="C4" s="2">
        <f>IFERROR(__xludf.DUMMYFUNCTION("""COMPUTED_VALUE"""),1.0)</f>
        <v>1</v>
      </c>
      <c r="F4" s="2" t="str">
        <f>IFERROR(__xludf.DUMMYFUNCTION("""COMPUTED_VALUE"""),"What do you call a factory that makes okay products. A satisfactory.")</f>
        <v>What do you call a factory that makes okay products. A satisfactory.</v>
      </c>
    </row>
    <row r="5">
      <c r="A5" s="1">
        <v>3.0</v>
      </c>
      <c r="B5" s="1" t="s">
        <v>7</v>
      </c>
      <c r="C5" s="2">
        <f>IFERROR(__xludf.DUMMYFUNCTION("""COMPUTED_VALUE"""),1.0)</f>
        <v>1</v>
      </c>
      <c r="F5" s="2" t="str">
        <f>IFERROR(__xludf.DUMMYFUNCTION("""COMPUTED_VALUE"""),"What do you call a factory that makes okay products. A satisfactory.")</f>
        <v>What do you call a factory that makes okay products. A satisfactory.</v>
      </c>
    </row>
    <row r="6">
      <c r="A6" s="1">
        <v>4.0</v>
      </c>
      <c r="B6" s="1" t="s">
        <v>8</v>
      </c>
      <c r="C6" s="2">
        <f>IFERROR(__xludf.DUMMYFUNCTION("""COMPUTED_VALUE"""),2.0)</f>
        <v>2</v>
      </c>
      <c r="F6" s="2" t="str">
        <f>IFERROR(__xludf.DUMMYFUNCTION("""COMPUTED_VALUE"""),"Why did the boy bring a ladder on the bus? He wanted to go to high school.")</f>
        <v>Why did the boy bring a ladder on the bus? He wanted to go to high school.</v>
      </c>
    </row>
    <row r="7">
      <c r="A7" s="1">
        <v>5.0</v>
      </c>
      <c r="B7" s="1" t="s">
        <v>9</v>
      </c>
      <c r="C7" s="2">
        <f>IFERROR(__xludf.DUMMYFUNCTION("""COMPUTED_VALUE"""),2.0)</f>
        <v>2</v>
      </c>
      <c r="F7" s="2" t="str">
        <f>IFERROR(__xludf.DUMMYFUNCTION("""COMPUTED_VALUE"""),"Why did the boy bring a ladder on the bus? He wanted to go to high school.")</f>
        <v>Why did the boy bring a ladder on the bus? He wanted to go to high school.</v>
      </c>
    </row>
    <row r="8">
      <c r="A8" s="1">
        <v>6.0</v>
      </c>
      <c r="B8" s="1" t="s">
        <v>10</v>
      </c>
      <c r="C8" s="2">
        <f>IFERROR(__xludf.DUMMYFUNCTION("""COMPUTED_VALUE"""),3.0)</f>
        <v>3</v>
      </c>
      <c r="F8" s="2" t="str">
        <f>IFERROR(__xludf.DUMMYFUNCTION("""COMPUTED_VALUE"""),"I just broke up with my mathematician girlfriend. She was obsessed with an X.")</f>
        <v>I just broke up with my mathematician girlfriend. She was obsessed with an X.</v>
      </c>
    </row>
    <row r="9">
      <c r="A9" s="1">
        <v>7.0</v>
      </c>
      <c r="B9" s="1" t="s">
        <v>11</v>
      </c>
      <c r="C9" s="2">
        <f>IFERROR(__xludf.DUMMYFUNCTION("""COMPUTED_VALUE"""),3.0)</f>
        <v>3</v>
      </c>
      <c r="F9" s="2" t="str">
        <f>IFERROR(__xludf.DUMMYFUNCTION("""COMPUTED_VALUE"""),"I just broke up with my mathematician girlfriend. She was obsessed with an X.")</f>
        <v>I just broke up with my mathematician girlfriend. She was obsessed with an X.</v>
      </c>
    </row>
    <row r="10">
      <c r="A10" s="1">
        <v>8.0</v>
      </c>
      <c r="B10" s="1" t="s">
        <v>12</v>
      </c>
      <c r="C10" s="2">
        <f>IFERROR(__xludf.DUMMYFUNCTION("""COMPUTED_VALUE"""),4.0)</f>
        <v>4</v>
      </c>
      <c r="F10" s="2" t="str">
        <f>IFERROR(__xludf.DUMMYFUNCTION("""COMPUTED_VALUE"""),"Getting paid to sleep would be my dream job.")</f>
        <v>Getting paid to sleep would be my dream job.</v>
      </c>
    </row>
    <row r="11">
      <c r="A11" s="1">
        <v>9.0</v>
      </c>
      <c r="B11" s="1" t="s">
        <v>13</v>
      </c>
      <c r="C11" s="2">
        <f>IFERROR(__xludf.DUMMYFUNCTION("""COMPUTED_VALUE"""),4.0)</f>
        <v>4</v>
      </c>
      <c r="F11" s="2" t="str">
        <f>IFERROR(__xludf.DUMMYFUNCTION("""COMPUTED_VALUE"""),"Getting paid to sleep would be my dream job.")</f>
        <v>Getting paid to sleep would be my dream job.</v>
      </c>
    </row>
    <row r="12">
      <c r="A12" s="1">
        <v>10.0</v>
      </c>
      <c r="B12" s="1" t="s">
        <v>14</v>
      </c>
      <c r="C12" s="2">
        <f>IFERROR(__xludf.DUMMYFUNCTION("""COMPUTED_VALUE"""),5.0)</f>
        <v>5</v>
      </c>
      <c r="F12" s="2" t="str">
        <f>IFERROR(__xludf.DUMMYFUNCTION("""COMPUTED_VALUE"""),"What do you call a cheese that isn’t yours? Nacho cheese!")</f>
        <v>What do you call a cheese that isn’t yours? Nacho cheese!</v>
      </c>
    </row>
    <row r="13">
      <c r="A13" s="1">
        <v>11.0</v>
      </c>
      <c r="B13" s="1" t="s">
        <v>15</v>
      </c>
      <c r="C13" s="2">
        <f>IFERROR(__xludf.DUMMYFUNCTION("""COMPUTED_VALUE"""),5.0)</f>
        <v>5</v>
      </c>
      <c r="F13" s="2" t="str">
        <f>IFERROR(__xludf.DUMMYFUNCTION("""COMPUTED_VALUE"""),"What do you call a cheese that isn’t yours? Nacho cheese!")</f>
        <v>What do you call a cheese that isn’t yours? Nacho cheese!</v>
      </c>
    </row>
    <row r="14">
      <c r="A14" s="1">
        <v>12.0</v>
      </c>
      <c r="B14" s="1" t="s">
        <v>16</v>
      </c>
      <c r="C14" s="2">
        <f>IFERROR(__xludf.DUMMYFUNCTION("""COMPUTED_VALUE"""),6.0)</f>
        <v>6</v>
      </c>
      <c r="F14" s="2" t="str">
        <f>IFERROR(__xludf.DUMMYFUNCTION("""COMPUTED_VALUE"""),"Have you heard about the chocolate record player? It sounds pretty sweet.'")</f>
        <v>Have you heard about the chocolate record player? It sounds pretty sweet.'</v>
      </c>
    </row>
    <row r="15">
      <c r="A15" s="1">
        <v>13.0</v>
      </c>
      <c r="B15" s="1" t="s">
        <v>17</v>
      </c>
      <c r="C15" s="2">
        <f>IFERROR(__xludf.DUMMYFUNCTION("""COMPUTED_VALUE"""),6.0)</f>
        <v>6</v>
      </c>
      <c r="F15" s="2" t="str">
        <f>IFERROR(__xludf.DUMMYFUNCTION("""COMPUTED_VALUE"""),"Have you heard about the chocolate record player? It sounds pretty sweet.'")</f>
        <v>Have you heard about the chocolate record player? It sounds pretty sweet.'</v>
      </c>
    </row>
    <row r="16">
      <c r="A16" s="1">
        <v>14.0</v>
      </c>
      <c r="B16" s="1" t="s">
        <v>18</v>
      </c>
      <c r="C16" s="2">
        <f>IFERROR(__xludf.DUMMYFUNCTION("""COMPUTED_VALUE"""),7.0)</f>
        <v>7</v>
      </c>
      <c r="F16" s="2" t="str">
        <f>IFERROR(__xludf.DUMMYFUNCTION("""COMPUTED_VALUE"""),"""Your wife and daughter look like twins,"" my friend said. ""Well,"" I replied, ""they were separated at birth.""")</f>
        <v>"Your wife and daughter look like twins," my friend said. "Well," I replied, "they were separated at birth."</v>
      </c>
    </row>
    <row r="17">
      <c r="A17" s="1">
        <v>15.0</v>
      </c>
      <c r="B17" s="1" t="s">
        <v>19</v>
      </c>
      <c r="C17" s="2">
        <f>IFERROR(__xludf.DUMMYFUNCTION("""COMPUTED_VALUE"""),7.0)</f>
        <v>7</v>
      </c>
      <c r="F17" s="2" t="str">
        <f>IFERROR(__xludf.DUMMYFUNCTION("""COMPUTED_VALUE"""),"""Your wife and daughter look like twins,"" my friend said. ""Well,"" I replied, ""they were separated at birth.""")</f>
        <v>"Your wife and daughter look like twins," my friend said. "Well," I replied, "they were separated at birth."</v>
      </c>
    </row>
    <row r="18">
      <c r="A18" s="1">
        <v>16.0</v>
      </c>
      <c r="B18" s="1" t="s">
        <v>20</v>
      </c>
      <c r="C18" s="2">
        <f>IFERROR(__xludf.DUMMYFUNCTION("""COMPUTED_VALUE"""),8.0)</f>
        <v>8</v>
      </c>
      <c r="F18" s="2" t="str">
        <f>IFERROR(__xludf.DUMMYFUNCTION("""COMPUTED_VALUE"""),"Why can’t a leopard hide? Because he’s always spotted.")</f>
        <v>Why can’t a leopard hide? Because he’s always spotted.</v>
      </c>
    </row>
    <row r="19">
      <c r="A19" s="1">
        <v>17.0</v>
      </c>
      <c r="B19" s="1" t="s">
        <v>21</v>
      </c>
      <c r="C19" s="2">
        <f>IFERROR(__xludf.DUMMYFUNCTION("""COMPUTED_VALUE"""),8.0)</f>
        <v>8</v>
      </c>
      <c r="F19" s="2" t="str">
        <f>IFERROR(__xludf.DUMMYFUNCTION("""COMPUTED_VALUE"""),"Why can’t a leopard hide? Because he’s always spotted.")</f>
        <v>Why can’t a leopard hide? Because he’s always spotted.</v>
      </c>
    </row>
    <row r="20">
      <c r="A20" s="1">
        <v>18.0</v>
      </c>
      <c r="B20" s="1" t="s">
        <v>22</v>
      </c>
      <c r="C20" s="2">
        <f>IFERROR(__xludf.DUMMYFUNCTION("""COMPUTED_VALUE"""),9.0)</f>
        <v>9</v>
      </c>
      <c r="F20" s="2" t="str">
        <f>IFERROR(__xludf.DUMMYFUNCTION("""COMPUTED_VALUE"""),"Where’s the one place you should never take your dog? A flea market.")</f>
        <v>Where’s the one place you should never take your dog? A flea market.</v>
      </c>
    </row>
    <row r="21">
      <c r="A21" s="1">
        <v>19.0</v>
      </c>
      <c r="B21" s="1" t="s">
        <v>23</v>
      </c>
      <c r="C21" s="2">
        <f>IFERROR(__xludf.DUMMYFUNCTION("""COMPUTED_VALUE"""),9.0)</f>
        <v>9</v>
      </c>
      <c r="F21" s="2" t="str">
        <f>IFERROR(__xludf.DUMMYFUNCTION("""COMPUTED_VALUE"""),"Where’s the one place you should never take your dog? A flea market.")</f>
        <v>Where’s the one place you should never take your dog? A flea market.</v>
      </c>
    </row>
    <row r="22">
      <c r="A22" s="1">
        <v>20.0</v>
      </c>
      <c r="B22" s="1" t="s">
        <v>24</v>
      </c>
      <c r="C22" s="2">
        <f>IFERROR(__xludf.DUMMYFUNCTION("""COMPUTED_VALUE"""),10.0)</f>
        <v>10</v>
      </c>
      <c r="F22" s="2" t="str">
        <f>IFERROR(__xludf.DUMMYFUNCTION("""COMPUTED_VALUE"""),"Why was the traffic light late to work? It took too long to change.")</f>
        <v>Why was the traffic light late to work? It took too long to change.</v>
      </c>
    </row>
    <row r="23">
      <c r="A23" s="1">
        <v>21.0</v>
      </c>
      <c r="B23" s="1" t="s">
        <v>25</v>
      </c>
      <c r="C23" s="2">
        <f>IFERROR(__xludf.DUMMYFUNCTION("""COMPUTED_VALUE"""),10.0)</f>
        <v>10</v>
      </c>
      <c r="F23" s="2" t="str">
        <f>IFERROR(__xludf.DUMMYFUNCTION("""COMPUTED_VALUE"""),"Why was the traffic light late to work? It took too long to change.")</f>
        <v>Why was the traffic light late to work? It took too long to change.</v>
      </c>
    </row>
    <row r="24">
      <c r="A24" s="1">
        <v>22.0</v>
      </c>
      <c r="B24" s="1" t="s">
        <v>26</v>
      </c>
      <c r="C24" s="2">
        <f>IFERROR(__xludf.DUMMYFUNCTION("""COMPUTED_VALUE"""),11.0)</f>
        <v>11</v>
      </c>
      <c r="F24" s="2" t="str">
        <f>IFERROR(__xludf.DUMMYFUNCTION("""COMPUTED_VALUE"""),"In America, using the metric system can get you in legal trouble.")</f>
        <v>In America, using the metric system can get you in legal trouble.</v>
      </c>
    </row>
    <row r="25">
      <c r="A25" s="1">
        <v>23.0</v>
      </c>
      <c r="B25" s="1" t="s">
        <v>27</v>
      </c>
      <c r="C25" s="2">
        <f>IFERROR(__xludf.DUMMYFUNCTION("""COMPUTED_VALUE"""),11.0)</f>
        <v>11</v>
      </c>
      <c r="F25" s="2" t="str">
        <f>IFERROR(__xludf.DUMMYFUNCTION("""COMPUTED_VALUE"""),"In America, using the metric system can get you in legal trouble.")</f>
        <v>In America, using the metric system can get you in legal trouble.</v>
      </c>
    </row>
    <row r="26">
      <c r="A26" s="1">
        <v>24.0</v>
      </c>
      <c r="B26" s="1" t="s">
        <v>28</v>
      </c>
      <c r="C26" s="2">
        <f>IFERROR(__xludf.DUMMYFUNCTION("""COMPUTED_VALUE"""),12.0)</f>
        <v>12</v>
      </c>
      <c r="F26" s="2" t="str">
        <f>IFERROR(__xludf.DUMMYFUNCTION("""COMPUTED_VALUE"""),"A Dachshund and a Labrador are walking together when the former suddenly unloads on his friend. “My life is a mess,” he says. “My owner is mean, my girlfriend ran away with a Pomeranian and I’m as jittery as a cat.”“Why don’t you go see a psychiatrist?” s"&amp;"uggests the Labrador.*“I can’t. I'm not allowed on the couch.”*")</f>
        <v>A Dachshund and a Labrador are walking together when the former suddenly unloads on his friend. “My life is a mess,” he says. “My owner is mean, my girlfriend ran away with a Pomeranian and I’m as jittery as a cat.”“Why don’t you go see a psychiatrist?” suggests the Labrador.*“I can’t. I'm not allowed on the couch.”*</v>
      </c>
    </row>
    <row r="27">
      <c r="A27" s="1">
        <v>25.0</v>
      </c>
      <c r="B27" s="1" t="s">
        <v>29</v>
      </c>
      <c r="C27" s="2">
        <f>IFERROR(__xludf.DUMMYFUNCTION("""COMPUTED_VALUE"""),12.0)</f>
        <v>12</v>
      </c>
      <c r="F27" s="2" t="str">
        <f>IFERROR(__xludf.DUMMYFUNCTION("""COMPUTED_VALUE"""),"A Dachshund and a Labrador are walking together when the former suddenly unloads on his friend. “My life is a mess,” he says. “My owner is mean, my girlfriend ran away with a Pomeranian and I’m as jittery as a cat.”“Why don’t you go see a psychiatrist?” s"&amp;"uggests the Labrador.*“I can’t. I'm not allowed on the couch.”*")</f>
        <v>A Dachshund and a Labrador are walking together when the former suddenly unloads on his friend. “My life is a mess,” he says. “My owner is mean, my girlfriend ran away with a Pomeranian and I’m as jittery as a cat.”“Why don’t you go see a psychiatrist?” suggests the Labrador.*“I can’t. I'm not allowed on the couch.”*</v>
      </c>
    </row>
    <row r="28">
      <c r="A28" s="1">
        <v>26.0</v>
      </c>
      <c r="B28" s="1" t="s">
        <v>30</v>
      </c>
      <c r="C28" s="2">
        <f>IFERROR(__xludf.DUMMYFUNCTION("""COMPUTED_VALUE"""),13.0)</f>
        <v>13</v>
      </c>
      <c r="F28" s="2" t="str">
        <f>IFERROR(__xludf.DUMMYFUNCTION("""COMPUTED_VALUE"""),"Dating a girl with an OnlyFans is a lot like having your own private, reserved parking spot. Anyone and everyone can see it, but only you actually get to use it.")</f>
        <v>Dating a girl with an OnlyFans is a lot like having your own private, reserved parking spot. Anyone and everyone can see it, but only you actually get to use it.</v>
      </c>
    </row>
    <row r="29">
      <c r="A29" s="1">
        <v>27.0</v>
      </c>
      <c r="B29" s="1" t="s">
        <v>31</v>
      </c>
      <c r="C29" s="2">
        <f>IFERROR(__xludf.DUMMYFUNCTION("""COMPUTED_VALUE"""),13.0)</f>
        <v>13</v>
      </c>
      <c r="F29" s="2" t="str">
        <f>IFERROR(__xludf.DUMMYFUNCTION("""COMPUTED_VALUE"""),"Dating a girl with an OnlyFans is a lot like having your own private, reserved parking spot. Anyone and everyone can see it, but only you actually get to use it.")</f>
        <v>Dating a girl with an OnlyFans is a lot like having your own private, reserved parking spot. Anyone and everyone can see it, but only you actually get to use it.</v>
      </c>
    </row>
    <row r="30">
      <c r="A30" s="1">
        <v>28.0</v>
      </c>
      <c r="B30" s="1" t="s">
        <v>32</v>
      </c>
      <c r="C30" s="2">
        <f>IFERROR(__xludf.DUMMYFUNCTION("""COMPUTED_VALUE"""),14.0)</f>
        <v>14</v>
      </c>
      <c r="F30" s="2" t="str">
        <f>IFERROR(__xludf.DUMMYFUNCTION("""COMPUTED_VALUE"""),"I had to sell my vacuum cleaner. All it was doing was gathering dust.")</f>
        <v>I had to sell my vacuum cleaner. All it was doing was gathering dust.</v>
      </c>
    </row>
    <row r="31">
      <c r="A31" s="1">
        <v>29.0</v>
      </c>
      <c r="B31" s="1" t="s">
        <v>33</v>
      </c>
      <c r="C31" s="2">
        <f>IFERROR(__xludf.DUMMYFUNCTION("""COMPUTED_VALUE"""),14.0)</f>
        <v>14</v>
      </c>
      <c r="F31" s="2" t="str">
        <f>IFERROR(__xludf.DUMMYFUNCTION("""COMPUTED_VALUE"""),"I had to sell my vacuum cleaner. All it was doing was gathering dust.")</f>
        <v>I had to sell my vacuum cleaner. All it was doing was gathering dust.</v>
      </c>
    </row>
    <row r="32">
      <c r="A32" s="1">
        <v>30.0</v>
      </c>
      <c r="B32" s="1" t="s">
        <v>34</v>
      </c>
      <c r="C32" s="2">
        <f>IFERROR(__xludf.DUMMYFUNCTION("""COMPUTED_VALUE"""),15.0)</f>
        <v>15</v>
      </c>
      <c r="F32" s="2" t="str">
        <f>IFERROR(__xludf.DUMMYFUNCTION("""COMPUTED_VALUE"""),"It's easy to convince ladies not to eat Tide Pods, but harder to deter gents.")</f>
        <v>It's easy to convince ladies not to eat Tide Pods, but harder to deter gents.</v>
      </c>
    </row>
    <row r="33">
      <c r="A33" s="1">
        <v>31.0</v>
      </c>
      <c r="B33" s="1" t="s">
        <v>35</v>
      </c>
      <c r="C33" s="2">
        <f>IFERROR(__xludf.DUMMYFUNCTION("""COMPUTED_VALUE"""),15.0)</f>
        <v>15</v>
      </c>
      <c r="F33" s="2" t="str">
        <f>IFERROR(__xludf.DUMMYFUNCTION("""COMPUTED_VALUE"""),"It's easy to convince ladies not to eat Tide Pods, but harder to deter gents.")</f>
        <v>It's easy to convince ladies not to eat Tide Pods, but harder to deter gents.</v>
      </c>
    </row>
    <row r="34">
      <c r="A34" s="1">
        <v>32.0</v>
      </c>
      <c r="B34" s="1" t="s">
        <v>36</v>
      </c>
      <c r="C34" s="2">
        <f>IFERROR(__xludf.DUMMYFUNCTION("""COMPUTED_VALUE"""),16.0)</f>
        <v>16</v>
      </c>
      <c r="F34" s="2" t="str">
        <f>IFERROR(__xludf.DUMMYFUNCTION("""COMPUTED_VALUE"""),"The secret service isn't allowed to yell ""Get down!"" anymore when the president is about to be attacked. Now they have to yell ""Donald Duck!""")</f>
        <v>The secret service isn't allowed to yell "Get down!" anymore when the president is about to be attacked. Now they have to yell "Donald Duck!"</v>
      </c>
    </row>
    <row r="35">
      <c r="A35" s="1">
        <v>33.0</v>
      </c>
      <c r="B35" s="1" t="s">
        <v>37</v>
      </c>
      <c r="C35" s="2">
        <f>IFERROR(__xludf.DUMMYFUNCTION("""COMPUTED_VALUE"""),16.0)</f>
        <v>16</v>
      </c>
      <c r="F35" s="2" t="str">
        <f>IFERROR(__xludf.DUMMYFUNCTION("""COMPUTED_VALUE"""),"The secret service isn't allowed to yell ""Get down!"" anymore when the president is about to be attacked. Now they have to yell ""Donald Duck!""")</f>
        <v>The secret service isn't allowed to yell "Get down!" anymore when the president is about to be attacked. Now they have to yell "Donald Duck!"</v>
      </c>
    </row>
    <row r="36">
      <c r="A36" s="1">
        <v>34.0</v>
      </c>
      <c r="B36" s="1" t="s">
        <v>38</v>
      </c>
      <c r="C36" s="2">
        <f>IFERROR(__xludf.DUMMYFUNCTION("""COMPUTED_VALUE"""),17.0)</f>
        <v>17</v>
      </c>
      <c r="F36" s="2" t="str">
        <f>IFERROR(__xludf.DUMMYFUNCTION("""COMPUTED_VALUE"""),"My sister-in-law is an archaeologist. Only person I’ve known that is excited to find a bone in her chicken.")</f>
        <v>My sister-in-law is an archaeologist. Only person I’ve known that is excited to find a bone in her chicken.</v>
      </c>
    </row>
    <row r="37">
      <c r="A37" s="1">
        <v>35.0</v>
      </c>
      <c r="B37" s="1" t="s">
        <v>39</v>
      </c>
      <c r="C37" s="2">
        <f>IFERROR(__xludf.DUMMYFUNCTION("""COMPUTED_VALUE"""),17.0)</f>
        <v>17</v>
      </c>
      <c r="F37" s="2" t="str">
        <f>IFERROR(__xludf.DUMMYFUNCTION("""COMPUTED_VALUE"""),"My sister-in-law is an archaeologist. Only person I’ve known that is excited to find a bone in her chicken.")</f>
        <v>My sister-in-law is an archaeologist. Only person I’ve known that is excited to find a bone in her chicken.</v>
      </c>
    </row>
    <row r="38">
      <c r="A38" s="1">
        <v>36.0</v>
      </c>
      <c r="B38" s="1" t="s">
        <v>40</v>
      </c>
      <c r="C38" s="2">
        <f>IFERROR(__xludf.DUMMYFUNCTION("""COMPUTED_VALUE"""),18.0)</f>
        <v>18</v>
      </c>
      <c r="F38" s="2" t="str">
        <f>IFERROR(__xludf.DUMMYFUNCTION("""COMPUTED_VALUE"""),"What group of people never get angry? Nomads.")</f>
        <v>What group of people never get angry? Nomads.</v>
      </c>
    </row>
    <row r="39">
      <c r="A39" s="1">
        <v>37.0</v>
      </c>
      <c r="B39" s="1" t="s">
        <v>41</v>
      </c>
      <c r="C39" s="2">
        <f>IFERROR(__xludf.DUMMYFUNCTION("""COMPUTED_VALUE"""),18.0)</f>
        <v>18</v>
      </c>
      <c r="F39" s="2" t="str">
        <f>IFERROR(__xludf.DUMMYFUNCTION("""COMPUTED_VALUE"""),"What group of people never get angry? Nomads.")</f>
        <v>What group of people never get angry? Nomads.</v>
      </c>
    </row>
    <row r="40">
      <c r="A40" s="1">
        <v>38.0</v>
      </c>
      <c r="B40" s="1" t="s">
        <v>42</v>
      </c>
      <c r="C40" s="2">
        <f>IFERROR(__xludf.DUMMYFUNCTION("""COMPUTED_VALUE"""),19.0)</f>
        <v>19</v>
      </c>
      <c r="F40" s="2" t="str">
        <f>IFERROR(__xludf.DUMMYFUNCTION("""COMPUTED_VALUE"""),"Why is calcium vital in the brass instrument manufacturing industry? Because calcium helps build trombones")</f>
        <v>Why is calcium vital in the brass instrument manufacturing industry? Because calcium helps build trombones</v>
      </c>
    </row>
    <row r="41">
      <c r="A41" s="1">
        <v>39.0</v>
      </c>
      <c r="B41" s="1" t="s">
        <v>43</v>
      </c>
      <c r="C41" s="2">
        <f>IFERROR(__xludf.DUMMYFUNCTION("""COMPUTED_VALUE"""),19.0)</f>
        <v>19</v>
      </c>
      <c r="F41" s="2" t="str">
        <f>IFERROR(__xludf.DUMMYFUNCTION("""COMPUTED_VALUE"""),"Why is calcium vital in the brass instrument manufacturing industry? Because calcium helps build trombones")</f>
        <v>Why is calcium vital in the brass instrument manufacturing industry? Because calcium helps build trombones</v>
      </c>
    </row>
    <row r="42">
      <c r="A42" s="1">
        <v>40.0</v>
      </c>
      <c r="B42" s="1" t="s">
        <v>44</v>
      </c>
      <c r="C42" s="2">
        <f>IFERROR(__xludf.DUMMYFUNCTION("""COMPUTED_VALUE"""),20.0)</f>
        <v>20</v>
      </c>
      <c r="F42" s="2" t="str">
        <f>IFERROR(__xludf.DUMMYFUNCTION("""COMPUTED_VALUE"""),"I think my wife is a weather forecaster... A guy called up asking if the coast was clear.")</f>
        <v>I think my wife is a weather forecaster... A guy called up asking if the coast was clear.</v>
      </c>
    </row>
    <row r="43">
      <c r="A43" s="1">
        <v>41.0</v>
      </c>
      <c r="B43" s="1" t="s">
        <v>45</v>
      </c>
      <c r="C43" s="2">
        <f>IFERROR(__xludf.DUMMYFUNCTION("""COMPUTED_VALUE"""),20.0)</f>
        <v>20</v>
      </c>
      <c r="F43" s="2" t="str">
        <f>IFERROR(__xludf.DUMMYFUNCTION("""COMPUTED_VALUE"""),"I think my wife is a weather forecaster... A guy called up asking if the coast was clear.")</f>
        <v>I think my wife is a weather forecaster... A guy called up asking if the coast was clear.</v>
      </c>
    </row>
    <row r="44">
      <c r="A44" s="1">
        <v>42.0</v>
      </c>
      <c r="B44" s="1" t="s">
        <v>46</v>
      </c>
      <c r="C44" s="2">
        <f>IFERROR(__xludf.DUMMYFUNCTION("""COMPUTED_VALUE"""),21.0)</f>
        <v>21</v>
      </c>
      <c r="F44" s="2" t="str">
        <f>IFERROR(__xludf.DUMMYFUNCTION("""COMPUTED_VALUE"""),"Did you know the first French fries weren't actually cooked in France? They were cooked in Greece.")</f>
        <v>Did you know the first French fries weren't actually cooked in France? They were cooked in Greece.</v>
      </c>
    </row>
    <row r="45">
      <c r="A45" s="1">
        <v>43.0</v>
      </c>
      <c r="B45" s="1" t="s">
        <v>47</v>
      </c>
      <c r="C45" s="2">
        <f>IFERROR(__xludf.DUMMYFUNCTION("""COMPUTED_VALUE"""),21.0)</f>
        <v>21</v>
      </c>
      <c r="F45" s="2" t="str">
        <f>IFERROR(__xludf.DUMMYFUNCTION("""COMPUTED_VALUE"""),"Did you know the first French fries weren't actually cooked in France? They were cooked in Greece.")</f>
        <v>Did you know the first French fries weren't actually cooked in France? They were cooked in Greece.</v>
      </c>
    </row>
    <row r="46">
      <c r="A46" s="1">
        <v>44.0</v>
      </c>
      <c r="B46" s="1" t="s">
        <v>48</v>
      </c>
      <c r="C46" s="2">
        <f>IFERROR(__xludf.DUMMYFUNCTION("""COMPUTED_VALUE"""),22.0)</f>
        <v>22</v>
      </c>
      <c r="F46" s="2" t="str">
        <f>IFERROR(__xludf.DUMMYFUNCTION("""COMPUTED_VALUE"""),"Why are butter jokes so hard to make? Because there is no margarine for error.")</f>
        <v>Why are butter jokes so hard to make? Because there is no margarine for error.</v>
      </c>
    </row>
    <row r="47">
      <c r="A47" s="1">
        <v>45.0</v>
      </c>
      <c r="B47" s="1" t="s">
        <v>49</v>
      </c>
      <c r="C47" s="2">
        <f>IFERROR(__xludf.DUMMYFUNCTION("""COMPUTED_VALUE"""),22.0)</f>
        <v>22</v>
      </c>
      <c r="F47" s="2" t="str">
        <f>IFERROR(__xludf.DUMMYFUNCTION("""COMPUTED_VALUE"""),"Why are butter jokes so hard to make? Because there is no margarine for error.")</f>
        <v>Why are butter jokes so hard to make? Because there is no margarine for error.</v>
      </c>
    </row>
    <row r="48">
      <c r="A48" s="1">
        <v>46.0</v>
      </c>
      <c r="B48" s="1" t="s">
        <v>50</v>
      </c>
      <c r="C48" s="2">
        <f>IFERROR(__xludf.DUMMYFUNCTION("""COMPUTED_VALUE"""),23.0)</f>
        <v>23</v>
      </c>
      <c r="F48" s="2" t="str">
        <f>IFERROR(__xludf.DUMMYFUNCTION("""COMPUTED_VALUE"""),"The guy who stole my diary died yesterday. My thoughts are with his family.")</f>
        <v>The guy who stole my diary died yesterday. My thoughts are with his family.</v>
      </c>
    </row>
    <row r="49">
      <c r="A49" s="1">
        <v>47.0</v>
      </c>
      <c r="B49" s="1" t="s">
        <v>51</v>
      </c>
      <c r="C49" s="2">
        <f>IFERROR(__xludf.DUMMYFUNCTION("""COMPUTED_VALUE"""),23.0)</f>
        <v>23</v>
      </c>
      <c r="F49" s="2" t="str">
        <f>IFERROR(__xludf.DUMMYFUNCTION("""COMPUTED_VALUE"""),"The guy who stole my diary died yesterday. My thoughts are with his family.")</f>
        <v>The guy who stole my diary died yesterday. My thoughts are with his family.</v>
      </c>
    </row>
    <row r="50">
      <c r="A50" s="1">
        <v>48.0</v>
      </c>
      <c r="B50" s="1" t="s">
        <v>52</v>
      </c>
      <c r="C50" s="2">
        <f>IFERROR(__xludf.DUMMYFUNCTION("""COMPUTED_VALUE"""),24.0)</f>
        <v>24</v>
      </c>
      <c r="F50" s="2" t="str">
        <f>IFERROR(__xludf.DUMMYFUNCTION("""COMPUTED_VALUE"""),"Struggling to think of what to buy someone for Christmas? Get theme a fridge and watch their face light up when they open it.")</f>
        <v>Struggling to think of what to buy someone for Christmas? Get theme a fridge and watch their face light up when they open it.</v>
      </c>
    </row>
    <row r="51">
      <c r="A51" s="1">
        <v>49.0</v>
      </c>
      <c r="B51" s="1" t="s">
        <v>53</v>
      </c>
      <c r="C51" s="2">
        <f>IFERROR(__xludf.DUMMYFUNCTION("""COMPUTED_VALUE"""),24.0)</f>
        <v>24</v>
      </c>
      <c r="F51" s="2" t="str">
        <f>IFERROR(__xludf.DUMMYFUNCTION("""COMPUTED_VALUE"""),"Struggling to think of what to buy someone for Christmas? Get theme a fridge and watch their face light up when they open it.")</f>
        <v>Struggling to think of what to buy someone for Christmas? Get theme a fridge and watch their face light up when they open it.</v>
      </c>
    </row>
    <row r="52">
      <c r="A52" s="1">
        <v>50.0</v>
      </c>
      <c r="B52" s="1" t="s">
        <v>54</v>
      </c>
      <c r="C52" s="2">
        <f>IFERROR(__xludf.DUMMYFUNCTION("""COMPUTED_VALUE"""),25.0)</f>
        <v>25</v>
      </c>
      <c r="F52" s="2" t="str">
        <f>IFERROR(__xludf.DUMMYFUNCTION("""COMPUTED_VALUE"""),"Little known fact, the mods of /r/Jokes are all actually Peruvian owls… I think they're Inca hoots…")</f>
        <v>Little known fact, the mods of /r/Jokes are all actually Peruvian owls… I think they're Inca hoots…</v>
      </c>
    </row>
    <row r="53">
      <c r="A53" s="1">
        <v>51.0</v>
      </c>
      <c r="B53" s="1" t="s">
        <v>55</v>
      </c>
      <c r="C53" s="2">
        <f>IFERROR(__xludf.DUMMYFUNCTION("""COMPUTED_VALUE"""),25.0)</f>
        <v>25</v>
      </c>
      <c r="F53" s="2" t="str">
        <f>IFERROR(__xludf.DUMMYFUNCTION("""COMPUTED_VALUE"""),"Little known fact, the mods of /r/Jokes are all actually Peruvian owls… I think they're Inca hoots…")</f>
        <v>Little known fact, the mods of /r/Jokes are all actually Peruvian owls… I think they're Inca hoots…</v>
      </c>
    </row>
    <row r="54">
      <c r="A54" s="1">
        <v>52.0</v>
      </c>
      <c r="B54" s="1" t="s">
        <v>56</v>
      </c>
      <c r="C54" s="2">
        <f>IFERROR(__xludf.DUMMYFUNCTION("""COMPUTED_VALUE"""),26.0)</f>
        <v>26</v>
      </c>
      <c r="F54" s="2" t="str">
        <f>IFERROR(__xludf.DUMMYFUNCTION("""COMPUTED_VALUE"""),"All vampires keep their money in a special place—the blood bank.")</f>
        <v>All vampires keep their money in a special place—the blood bank.</v>
      </c>
    </row>
    <row r="55">
      <c r="A55" s="1">
        <v>53.0</v>
      </c>
      <c r="B55" s="1" t="s">
        <v>57</v>
      </c>
      <c r="C55" s="2">
        <f>IFERROR(__xludf.DUMMYFUNCTION("""COMPUTED_VALUE"""),26.0)</f>
        <v>26</v>
      </c>
      <c r="F55" s="2" t="str">
        <f>IFERROR(__xludf.DUMMYFUNCTION("""COMPUTED_VALUE"""),"All vampires keep their money in a special place—the blood bank.")</f>
        <v>All vampires keep their money in a special place—the blood bank.</v>
      </c>
    </row>
    <row r="56">
      <c r="A56" s="1">
        <v>54.0</v>
      </c>
      <c r="B56" s="1" t="s">
        <v>58</v>
      </c>
      <c r="C56" s="2">
        <f>IFERROR(__xludf.DUMMYFUNCTION("""COMPUTED_VALUE"""),27.0)</f>
        <v>27</v>
      </c>
      <c r="F56" s="2" t="str">
        <f>IFERROR(__xludf.DUMMYFUNCTION("""COMPUTED_VALUE"""),"My friend claims he glued himself to his autobiography. I don't believe him, but that's his story and he's sticking to it. ")</f>
        <v>My friend claims he glued himself to his autobiography. I don't believe him, but that's his story and he's sticking to it. </v>
      </c>
    </row>
    <row r="57">
      <c r="A57" s="1">
        <v>55.0</v>
      </c>
      <c r="B57" s="1" t="s">
        <v>59</v>
      </c>
      <c r="C57" s="2">
        <f>IFERROR(__xludf.DUMMYFUNCTION("""COMPUTED_VALUE"""),27.0)</f>
        <v>27</v>
      </c>
      <c r="F57" s="2" t="str">
        <f>IFERROR(__xludf.DUMMYFUNCTION("""COMPUTED_VALUE"""),"My friend claims he glued himself to his autobiography. I don't believe him, but that's his story and he's sticking to it. ")</f>
        <v>My friend claims he glued himself to his autobiography. I don't believe him, but that's his story and he's sticking to it. </v>
      </c>
    </row>
    <row r="58">
      <c r="A58" s="1">
        <v>56.0</v>
      </c>
      <c r="B58" s="1" t="s">
        <v>60</v>
      </c>
      <c r="C58" s="2">
        <f>IFERROR(__xludf.DUMMYFUNCTION("""COMPUTED_VALUE"""),28.0)</f>
        <v>28</v>
      </c>
      <c r="F58" s="2" t="str">
        <f>IFERROR(__xludf.DUMMYFUNCTION("""COMPUTED_VALUE"""),"How many narcissists does it take to screw in a light bulb? One. The narcissist holds the light bulb while the rest of the world revolves around him.")</f>
        <v>How many narcissists does it take to screw in a light bulb? One. The narcissist holds the light bulb while the rest of the world revolves around him.</v>
      </c>
    </row>
    <row r="59">
      <c r="A59" s="1">
        <v>57.0</v>
      </c>
      <c r="B59" s="1" t="s">
        <v>61</v>
      </c>
      <c r="C59" s="2">
        <f>IFERROR(__xludf.DUMMYFUNCTION("""COMPUTED_VALUE"""),28.0)</f>
        <v>28</v>
      </c>
      <c r="F59" s="2" t="str">
        <f>IFERROR(__xludf.DUMMYFUNCTION("""COMPUTED_VALUE"""),"How many narcissists does it take to screw in a light bulb? One. The narcissist holds the light bulb while the rest of the world revolves around him.")</f>
        <v>How many narcissists does it take to screw in a light bulb? One. The narcissist holds the light bulb while the rest of the world revolves around him.</v>
      </c>
    </row>
    <row r="60">
      <c r="A60" s="1">
        <v>58.0</v>
      </c>
      <c r="B60" s="1" t="s">
        <v>62</v>
      </c>
      <c r="C60" s="2">
        <f>IFERROR(__xludf.DUMMYFUNCTION("""COMPUTED_VALUE"""),29.0)</f>
        <v>29</v>
      </c>
      <c r="F60" s="2" t="str">
        <f>IFERROR(__xludf.DUMMYFUNCTION("""COMPUTED_VALUE"""),"Wanna hear a joke about construction? I'm still workin' on it!")</f>
        <v>Wanna hear a joke about construction? I'm still workin' on it!</v>
      </c>
    </row>
    <row r="61">
      <c r="A61" s="3">
        <v>59.0</v>
      </c>
      <c r="B61" s="3" t="s">
        <v>37</v>
      </c>
      <c r="C61" s="4">
        <f>IFERROR(__xludf.DUMMYFUNCTION("""COMPUTED_VALUE"""),29.0)</f>
        <v>29</v>
      </c>
      <c r="D61" s="4"/>
      <c r="E61" s="4"/>
      <c r="F61" s="4" t="str">
        <f>IFERROR(__xludf.DUMMYFUNCTION("""COMPUTED_VALUE"""),"Wanna hear a joke about construction? I'm still workin' on it!")</f>
        <v>Wanna hear a joke about construction? I'm still workin' on it!</v>
      </c>
      <c r="G61" s="4"/>
      <c r="H61" s="4"/>
      <c r="I61" s="4"/>
      <c r="J61" s="4"/>
      <c r="K61" s="4"/>
      <c r="L61" s="4"/>
      <c r="M61" s="4"/>
      <c r="N61" s="4"/>
      <c r="O61" s="4"/>
      <c r="P61" s="4"/>
      <c r="Q61" s="4"/>
      <c r="R61" s="4"/>
      <c r="S61" s="4"/>
      <c r="T61" s="4"/>
      <c r="U61" s="4"/>
      <c r="V61" s="4"/>
      <c r="W61" s="4"/>
      <c r="X61" s="4"/>
      <c r="Y61" s="4"/>
      <c r="Z61" s="4"/>
      <c r="AA61" s="4"/>
      <c r="AB61" s="4"/>
    </row>
    <row r="62">
      <c r="A62" s="1">
        <v>60.0</v>
      </c>
      <c r="B62" s="1" t="s">
        <v>63</v>
      </c>
      <c r="C62" s="2">
        <f>IFERROR(__xludf.DUMMYFUNCTION("""COMPUTED_VALUE"""),30.0)</f>
        <v>30</v>
      </c>
      <c r="F62" s="2" t="str">
        <f>IFERROR(__xludf.DUMMYFUNCTION("""COMPUTED_VALUE"""),"My wife is really mad that I have no sense of direction. I packed up my stuff and right.")</f>
        <v>My wife is really mad that I have no sense of direction. I packed up my stuff and right.</v>
      </c>
    </row>
    <row r="63">
      <c r="A63" s="1">
        <v>61.0</v>
      </c>
      <c r="B63" s="1" t="s">
        <v>64</v>
      </c>
      <c r="C63" s="2">
        <f>IFERROR(__xludf.DUMMYFUNCTION("""COMPUTED_VALUE"""),30.0)</f>
        <v>30</v>
      </c>
      <c r="F63" s="2" t="str">
        <f>IFERROR(__xludf.DUMMYFUNCTION("""COMPUTED_VALUE"""),"My wife is really mad that I have no sense of direction. I packed up my stuff and right.")</f>
        <v>My wife is really mad that I have no sense of direction. I packed up my stuff and right.</v>
      </c>
    </row>
    <row r="64">
      <c r="A64" s="1">
        <v>62.0</v>
      </c>
      <c r="B64" s="1" t="s">
        <v>65</v>
      </c>
      <c r="C64" s="2">
        <f>IFERROR(__xludf.DUMMYFUNCTION("""COMPUTED_VALUE"""),31.0)</f>
        <v>31</v>
      </c>
      <c r="F64" s="2" t="str">
        <f>IFERROR(__xludf.DUMMYFUNCTION("""COMPUTED_VALUE"""),"Without geometry life is pointless.")</f>
        <v>Without geometry life is pointless.</v>
      </c>
    </row>
    <row r="65">
      <c r="A65" s="1">
        <v>63.0</v>
      </c>
      <c r="B65" s="1" t="s">
        <v>66</v>
      </c>
      <c r="C65" s="2">
        <f>IFERROR(__xludf.DUMMYFUNCTION("""COMPUTED_VALUE"""),31.0)</f>
        <v>31</v>
      </c>
      <c r="F65" s="2" t="str">
        <f>IFERROR(__xludf.DUMMYFUNCTION("""COMPUTED_VALUE"""),"Without geometry life is pointless.")</f>
        <v>Without geometry life is pointless.</v>
      </c>
    </row>
    <row r="66">
      <c r="A66" s="1">
        <v>64.0</v>
      </c>
      <c r="B66" s="1" t="s">
        <v>67</v>
      </c>
      <c r="C66" s="2">
        <f>IFERROR(__xludf.DUMMYFUNCTION("""COMPUTED_VALUE"""),32.0)</f>
        <v>32</v>
      </c>
      <c r="F66" s="2" t="str">
        <f>IFERROR(__xludf.DUMMYFUNCTION("""COMPUTED_VALUE"""),"Every date I’ve ever had has been like my WiFi signal. No Connection.")</f>
        <v>Every date I’ve ever had has been like my WiFi signal. No Connection.</v>
      </c>
    </row>
    <row r="67">
      <c r="A67" s="1">
        <v>65.0</v>
      </c>
      <c r="B67" s="1" t="s">
        <v>68</v>
      </c>
      <c r="C67" s="2">
        <f>IFERROR(__xludf.DUMMYFUNCTION("""COMPUTED_VALUE"""),32.0)</f>
        <v>32</v>
      </c>
      <c r="F67" s="2" t="str">
        <f>IFERROR(__xludf.DUMMYFUNCTION("""COMPUTED_VALUE"""),"Every date I’ve ever had has been like my WiFi signal. No Connection.")</f>
        <v>Every date I’ve ever had has been like my WiFi signal. No Connection.</v>
      </c>
    </row>
    <row r="68">
      <c r="A68" s="1">
        <v>66.0</v>
      </c>
      <c r="B68" s="1" t="s">
        <v>69</v>
      </c>
      <c r="C68" s="2">
        <f>IFERROR(__xludf.DUMMYFUNCTION("""COMPUTED_VALUE"""),33.0)</f>
        <v>33</v>
      </c>
      <c r="F68" s="2" t="str">
        <f>IFERROR(__xludf.DUMMYFUNCTION("""COMPUTED_VALUE"""),"I have a joke about paper, but it’s tearable.")</f>
        <v>I have a joke about paper, but it’s tearable.</v>
      </c>
    </row>
    <row r="69">
      <c r="A69" s="1">
        <v>67.0</v>
      </c>
      <c r="B69" s="1" t="s">
        <v>70</v>
      </c>
      <c r="C69" s="2">
        <f>IFERROR(__xludf.DUMMYFUNCTION("""COMPUTED_VALUE"""),33.0)</f>
        <v>33</v>
      </c>
      <c r="F69" s="2" t="str">
        <f>IFERROR(__xludf.DUMMYFUNCTION("""COMPUTED_VALUE"""),"I have a joke about paper, but it’s tearable.")</f>
        <v>I have a joke about paper, but it’s tearable.</v>
      </c>
    </row>
    <row r="70">
      <c r="A70" s="1">
        <v>68.0</v>
      </c>
      <c r="B70" s="1" t="s">
        <v>71</v>
      </c>
      <c r="C70" s="2">
        <f>IFERROR(__xludf.DUMMYFUNCTION("""COMPUTED_VALUE"""),34.0)</f>
        <v>34</v>
      </c>
      <c r="F70" s="2" t="str">
        <f>IFERROR(__xludf.DUMMYFUNCTION("""COMPUTED_VALUE"""),"Women should not have children after 36—really, 36 children is enough. ")</f>
        <v>Women should not have children after 36—really, 36 children is enough. </v>
      </c>
    </row>
    <row r="71">
      <c r="A71" s="1">
        <v>69.0</v>
      </c>
      <c r="B71" s="1" t="s">
        <v>72</v>
      </c>
      <c r="C71" s="2">
        <f>IFERROR(__xludf.DUMMYFUNCTION("""COMPUTED_VALUE"""),34.0)</f>
        <v>34</v>
      </c>
      <c r="F71" s="2" t="str">
        <f>IFERROR(__xludf.DUMMYFUNCTION("""COMPUTED_VALUE"""),"Women should not have children after 36—really, 36 children is enough. ")</f>
        <v>Women should not have children after 36—really, 36 children is enough. </v>
      </c>
    </row>
    <row r="72">
      <c r="A72" s="1">
        <v>70.0</v>
      </c>
      <c r="B72" s="1" t="s">
        <v>73</v>
      </c>
      <c r="C72" s="2">
        <f>IFERROR(__xludf.DUMMYFUNCTION("""COMPUTED_VALUE"""),35.0)</f>
        <v>35</v>
      </c>
      <c r="F72" s="2" t="str">
        <f>IFERROR(__xludf.DUMMYFUNCTION("""COMPUTED_VALUE"""),"How do you follow Will Smith in the snow?' 'You follow the fresh prints.'")</f>
        <v>How do you follow Will Smith in the snow?' 'You follow the fresh prints.'</v>
      </c>
    </row>
    <row r="73">
      <c r="A73" s="1">
        <v>71.0</v>
      </c>
      <c r="B73" s="1" t="s">
        <v>74</v>
      </c>
      <c r="C73" s="2">
        <f>IFERROR(__xludf.DUMMYFUNCTION("""COMPUTED_VALUE"""),35.0)</f>
        <v>35</v>
      </c>
      <c r="F73" s="2" t="str">
        <f>IFERROR(__xludf.DUMMYFUNCTION("""COMPUTED_VALUE"""),"How do you follow Will Smith in the snow?' 'You follow the fresh prints.'")</f>
        <v>How do you follow Will Smith in the snow?' 'You follow the fresh prints.'</v>
      </c>
    </row>
    <row r="74">
      <c r="A74" s="1">
        <v>72.0</v>
      </c>
      <c r="B74" s="1" t="s">
        <v>75</v>
      </c>
      <c r="C74" s="2">
        <f>IFERROR(__xludf.DUMMYFUNCTION("""COMPUTED_VALUE"""),36.0)</f>
        <v>36</v>
      </c>
      <c r="F74" s="2" t="str">
        <f>IFERROR(__xludf.DUMMYFUNCTION("""COMPUTED_VALUE"""),"What did one snowman say to the other snow man? Do you smell carrot?")</f>
        <v>What did one snowman say to the other snow man? Do you smell carrot?</v>
      </c>
    </row>
    <row r="75">
      <c r="A75" s="1">
        <v>73.0</v>
      </c>
      <c r="B75" s="1" t="s">
        <v>76</v>
      </c>
      <c r="C75" s="2">
        <f>IFERROR(__xludf.DUMMYFUNCTION("""COMPUTED_VALUE"""),36.0)</f>
        <v>36</v>
      </c>
      <c r="F75" s="2" t="str">
        <f>IFERROR(__xludf.DUMMYFUNCTION("""COMPUTED_VALUE"""),"What did one snowman say to the other snow man? Do you smell carrot?")</f>
        <v>What did one snowman say to the other snow man? Do you smell carrot?</v>
      </c>
    </row>
    <row r="76">
      <c r="A76" s="1">
        <v>74.0</v>
      </c>
      <c r="B76" s="1" t="s">
        <v>77</v>
      </c>
      <c r="C76" s="2">
        <f>IFERROR(__xludf.DUMMYFUNCTION("""COMPUTED_VALUE"""),37.0)</f>
        <v>37</v>
      </c>
      <c r="F76" s="2" t="str">
        <f>IFERROR(__xludf.DUMMYFUNCTION("""COMPUTED_VALUE"""),"I'm so good at sleeping, I can do it with my eyes closed!  I can do it with my eyes closed!")</f>
        <v>I'm so good at sleeping, I can do it with my eyes closed!  I can do it with my eyes closed!</v>
      </c>
    </row>
    <row r="77">
      <c r="A77" s="1">
        <v>75.0</v>
      </c>
      <c r="B77" s="1" t="s">
        <v>78</v>
      </c>
      <c r="C77" s="2">
        <f>IFERROR(__xludf.DUMMYFUNCTION("""COMPUTED_VALUE"""),37.0)</f>
        <v>37</v>
      </c>
      <c r="F77" s="2" t="str">
        <f>IFERROR(__xludf.DUMMYFUNCTION("""COMPUTED_VALUE"""),"I'm so good at sleeping, I can do it with my eyes closed!  I can do it with my eyes closed!")</f>
        <v>I'm so good at sleeping, I can do it with my eyes closed!  I can do it with my eyes closed!</v>
      </c>
    </row>
    <row r="78">
      <c r="A78" s="1">
        <v>76.0</v>
      </c>
      <c r="B78" s="1" t="s">
        <v>79</v>
      </c>
      <c r="C78" s="2">
        <f>IFERROR(__xludf.DUMMYFUNCTION("""COMPUTED_VALUE"""),38.0)</f>
        <v>38</v>
      </c>
      <c r="F78" s="2" t="str">
        <f>IFERROR(__xludf.DUMMYFUNCTION("""COMPUTED_VALUE"""),"Two cannibals are eating a clown. One says to the other: “Does this taste funny to you?”")</f>
        <v>Two cannibals are eating a clown. One says to the other: “Does this taste funny to you?”</v>
      </c>
    </row>
    <row r="79">
      <c r="A79" s="1">
        <v>77.0</v>
      </c>
      <c r="B79" s="1" t="s">
        <v>80</v>
      </c>
      <c r="C79" s="2">
        <f>IFERROR(__xludf.DUMMYFUNCTION("""COMPUTED_VALUE"""),38.0)</f>
        <v>38</v>
      </c>
      <c r="F79" s="2" t="str">
        <f>IFERROR(__xludf.DUMMYFUNCTION("""COMPUTED_VALUE"""),"Two cannibals are eating a clown. One says to the other: “Does this taste funny to you?”")</f>
        <v>Two cannibals are eating a clown. One says to the other: “Does this taste funny to you?”</v>
      </c>
    </row>
    <row r="80">
      <c r="A80" s="1">
        <v>78.0</v>
      </c>
      <c r="B80" s="1" t="s">
        <v>81</v>
      </c>
      <c r="C80" s="2">
        <f>IFERROR(__xludf.DUMMYFUNCTION("""COMPUTED_VALUE"""),39.0)</f>
        <v>39</v>
      </c>
      <c r="F80" s="2" t="str">
        <f>IFERROR(__xludf.DUMMYFUNCTION("""COMPUTED_VALUE"""),"I didn't want to believe that my dad was stealing from his job as a traffic cop, but when I got home, all the signs were there.")</f>
        <v>I didn't want to believe that my dad was stealing from his job as a traffic cop, but when I got home, all the signs were there.</v>
      </c>
    </row>
    <row r="81">
      <c r="A81" s="3">
        <v>79.0</v>
      </c>
      <c r="B81" s="3" t="s">
        <v>82</v>
      </c>
      <c r="C81" s="4">
        <f>IFERROR(__xludf.DUMMYFUNCTION("""COMPUTED_VALUE"""),39.0)</f>
        <v>39</v>
      </c>
      <c r="D81" s="4"/>
      <c r="E81" s="4"/>
      <c r="F81" s="4" t="str">
        <f>IFERROR(__xludf.DUMMYFUNCTION("""COMPUTED_VALUE"""),"I didn't want to believe that my dad was stealing from his job as a traffic cop, but when I got home, all the signs were there.")</f>
        <v>I didn't want to believe that my dad was stealing from his job as a traffic cop, but when I got home, all the signs were there.</v>
      </c>
      <c r="G81" s="4"/>
      <c r="H81" s="4"/>
      <c r="I81" s="4"/>
      <c r="J81" s="4"/>
      <c r="K81" s="4"/>
      <c r="L81" s="4"/>
      <c r="M81" s="4"/>
      <c r="N81" s="4"/>
      <c r="O81" s="4"/>
      <c r="P81" s="4"/>
      <c r="Q81" s="4"/>
      <c r="R81" s="4"/>
      <c r="S81" s="4"/>
      <c r="T81" s="4"/>
      <c r="U81" s="4"/>
      <c r="V81" s="4"/>
      <c r="W81" s="4"/>
      <c r="X81" s="4"/>
      <c r="Y81" s="4"/>
      <c r="Z81" s="4"/>
      <c r="AA81" s="4"/>
      <c r="AB81" s="4"/>
    </row>
    <row r="82">
      <c r="A82" s="1">
        <v>80.0</v>
      </c>
      <c r="B82" s="1" t="s">
        <v>83</v>
      </c>
      <c r="C82" s="2">
        <f>IFERROR(__xludf.DUMMYFUNCTION("""COMPUTED_VALUE"""),40.0)</f>
        <v>40</v>
      </c>
      <c r="F82" s="2" t="str">
        <f>IFERROR(__xludf.DUMMYFUNCTION("""COMPUTED_VALUE"""),"I tried to get a smart car the other day but they sold out too fast. Why? I guess I'm just a bit slow.")</f>
        <v>I tried to get a smart car the other day but they sold out too fast. Why? I guess I'm just a bit slow.</v>
      </c>
    </row>
    <row r="83">
      <c r="A83" s="1">
        <v>81.0</v>
      </c>
      <c r="B83" s="1" t="s">
        <v>84</v>
      </c>
      <c r="C83" s="2">
        <f>IFERROR(__xludf.DUMMYFUNCTION("""COMPUTED_VALUE"""),40.0)</f>
        <v>40</v>
      </c>
      <c r="F83" s="2" t="str">
        <f>IFERROR(__xludf.DUMMYFUNCTION("""COMPUTED_VALUE"""),"I tried to get a smart car the other day but they sold out too fast. Why? I guess I'm just a bit slow.")</f>
        <v>I tried to get a smart car the other day but they sold out too fast. Why? I guess I'm just a bit slow.</v>
      </c>
    </row>
    <row r="84">
      <c r="A84" s="1">
        <v>82.0</v>
      </c>
      <c r="B84" s="1" t="s">
        <v>85</v>
      </c>
      <c r="C84" s="2">
        <f>IFERROR(__xludf.DUMMYFUNCTION("""COMPUTED_VALUE"""),41.0)</f>
        <v>41</v>
      </c>
      <c r="F84" s="2" t="str">
        <f>IFERROR(__xludf.DUMMYFUNCTION("""COMPUTED_VALUE"""),"What do you call a sad cup of coffee? Depresso.")</f>
        <v>What do you call a sad cup of coffee? Depresso.</v>
      </c>
    </row>
    <row r="85">
      <c r="A85" s="1">
        <v>83.0</v>
      </c>
      <c r="B85" s="1" t="s">
        <v>86</v>
      </c>
      <c r="C85" s="2">
        <f>IFERROR(__xludf.DUMMYFUNCTION("""COMPUTED_VALUE"""),41.0)</f>
        <v>41</v>
      </c>
      <c r="F85" s="2" t="str">
        <f>IFERROR(__xludf.DUMMYFUNCTION("""COMPUTED_VALUE"""),"What do you call a sad cup of coffee? Depresso.")</f>
        <v>What do you call a sad cup of coffee? Depresso.</v>
      </c>
    </row>
    <row r="86">
      <c r="A86" s="1">
        <v>84.0</v>
      </c>
      <c r="B86" s="1" t="s">
        <v>87</v>
      </c>
      <c r="C86" s="2">
        <f>IFERROR(__xludf.DUMMYFUNCTION("""COMPUTED_VALUE"""),42.0)</f>
        <v>42</v>
      </c>
      <c r="F86" s="2" t="str">
        <f>IFERROR(__xludf.DUMMYFUNCTION("""COMPUTED_VALUE"""),"What kind of doctor is Dr. Pepper? A fizzician.")</f>
        <v>What kind of doctor is Dr. Pepper? A fizzician.</v>
      </c>
    </row>
    <row r="87">
      <c r="A87" s="1">
        <v>85.0</v>
      </c>
      <c r="B87" s="1" t="s">
        <v>88</v>
      </c>
      <c r="C87" s="2">
        <f>IFERROR(__xludf.DUMMYFUNCTION("""COMPUTED_VALUE"""),42.0)</f>
        <v>42</v>
      </c>
      <c r="F87" s="2" t="str">
        <f>IFERROR(__xludf.DUMMYFUNCTION("""COMPUTED_VALUE"""),"What kind of doctor is Dr. Pepper? A fizzician.")</f>
        <v>What kind of doctor is Dr. Pepper? A fizzician.</v>
      </c>
    </row>
    <row r="88">
      <c r="A88" s="1">
        <v>86.0</v>
      </c>
      <c r="B88" s="1" t="s">
        <v>89</v>
      </c>
      <c r="C88" s="2">
        <f>IFERROR(__xludf.DUMMYFUNCTION("""COMPUTED_VALUE"""),43.0)</f>
        <v>43</v>
      </c>
      <c r="F88" s="2" t="str">
        <f>IFERROR(__xludf.DUMMYFUNCTION("""COMPUTED_VALUE"""),"People in Athens rarely get up before sunrise. Dawn is tough on Greece.")</f>
        <v>People in Athens rarely get up before sunrise. Dawn is tough on Greece.</v>
      </c>
    </row>
    <row r="89">
      <c r="A89" s="1">
        <v>87.0</v>
      </c>
      <c r="B89" s="1" t="s">
        <v>90</v>
      </c>
      <c r="C89" s="2">
        <f>IFERROR(__xludf.DUMMYFUNCTION("""COMPUTED_VALUE"""),43.0)</f>
        <v>43</v>
      </c>
      <c r="F89" s="2" t="str">
        <f>IFERROR(__xludf.DUMMYFUNCTION("""COMPUTED_VALUE"""),"People in Athens rarely get up before sunrise. Dawn is tough on Greece.")</f>
        <v>People in Athens rarely get up before sunrise. Dawn is tough on Greece.</v>
      </c>
    </row>
    <row r="90">
      <c r="A90" s="1">
        <v>88.0</v>
      </c>
      <c r="B90" s="1" t="s">
        <v>91</v>
      </c>
      <c r="C90" s="2">
        <f>IFERROR(__xludf.DUMMYFUNCTION("""COMPUTED_VALUE"""),44.0)</f>
        <v>44</v>
      </c>
      <c r="F90" s="2" t="str">
        <f>IFERROR(__xludf.DUMMYFUNCTION("""COMPUTED_VALUE"""),"What’s worse than biting into an apple and finding a worm? Biting into an apple and finding half a worm.")</f>
        <v>What’s worse than biting into an apple and finding a worm? Biting into an apple and finding half a worm.</v>
      </c>
    </row>
    <row r="91">
      <c r="A91" s="1">
        <v>89.0</v>
      </c>
      <c r="B91" s="1" t="s">
        <v>92</v>
      </c>
      <c r="C91" s="2">
        <f>IFERROR(__xludf.DUMMYFUNCTION("""COMPUTED_VALUE"""),44.0)</f>
        <v>44</v>
      </c>
      <c r="F91" s="2" t="str">
        <f>IFERROR(__xludf.DUMMYFUNCTION("""COMPUTED_VALUE"""),"What’s worse than biting into an apple and finding a worm? Biting into an apple and finding half a worm.")</f>
        <v>What’s worse than biting into an apple and finding a worm? Biting into an apple and finding half a worm.</v>
      </c>
    </row>
    <row r="92">
      <c r="A92" s="1">
        <v>90.0</v>
      </c>
      <c r="B92" s="1" t="s">
        <v>93</v>
      </c>
      <c r="C92" s="2">
        <f>IFERROR(__xludf.DUMMYFUNCTION("""COMPUTED_VALUE"""),45.0)</f>
        <v>45</v>
      </c>
      <c r="F92" s="2" t="str">
        <f>IFERROR(__xludf.DUMMYFUNCTION("""COMPUTED_VALUE"""),"As I get older, I remember all the people I lost along the way. Maybe a career as a tour guide was not the right choice. ")</f>
        <v>As I get older, I remember all the people I lost along the way. Maybe a career as a tour guide was not the right choice. </v>
      </c>
    </row>
    <row r="93">
      <c r="A93" s="1">
        <v>91.0</v>
      </c>
      <c r="B93" s="1" t="s">
        <v>94</v>
      </c>
      <c r="C93" s="2">
        <f>IFERROR(__xludf.DUMMYFUNCTION("""COMPUTED_VALUE"""),45.0)</f>
        <v>45</v>
      </c>
      <c r="F93" s="2" t="str">
        <f>IFERROR(__xludf.DUMMYFUNCTION("""COMPUTED_VALUE"""),"As I get older, I remember all the people I lost along the way. Maybe a career as a tour guide was not the right choice. ")</f>
        <v>As I get older, I remember all the people I lost along the way. Maybe a career as a tour guide was not the right choice. </v>
      </c>
    </row>
    <row r="94">
      <c r="A94" s="1">
        <v>92.0</v>
      </c>
      <c r="B94" s="1" t="s">
        <v>95</v>
      </c>
      <c r="C94" s="2">
        <f>IFERROR(__xludf.DUMMYFUNCTION("""COMPUTED_VALUE"""),46.0)</f>
        <v>46</v>
      </c>
      <c r="F94" s="2" t="str">
        <f>IFERROR(__xludf.DUMMYFUNCTION("""COMPUTED_VALUE"""),"I'm reading a book about anti-gravity. It's impossible to put down.")</f>
        <v>I'm reading a book about anti-gravity. It's impossible to put down.</v>
      </c>
    </row>
    <row r="95">
      <c r="A95" s="1">
        <v>93.0</v>
      </c>
      <c r="B95" s="1" t="s">
        <v>96</v>
      </c>
      <c r="C95" s="2">
        <f>IFERROR(__xludf.DUMMYFUNCTION("""COMPUTED_VALUE"""),46.0)</f>
        <v>46</v>
      </c>
      <c r="F95" s="2" t="str">
        <f>IFERROR(__xludf.DUMMYFUNCTION("""COMPUTED_VALUE"""),"I'm reading a book about anti-gravity. It's impossible to put down.")</f>
        <v>I'm reading a book about anti-gravity. It's impossible to put down.</v>
      </c>
    </row>
    <row r="96">
      <c r="A96" s="1">
        <v>94.0</v>
      </c>
      <c r="B96" s="1" t="s">
        <v>97</v>
      </c>
      <c r="C96" s="2">
        <f>IFERROR(__xludf.DUMMYFUNCTION("""COMPUTED_VALUE"""),47.0)</f>
        <v>47</v>
      </c>
      <c r="F96" s="2" t="str">
        <f>IFERROR(__xludf.DUMMYFUNCTION("""COMPUTED_VALUE"""),"What kind of noise does a witch’s vehicle make? Brrrroooom, brrroooom.")</f>
        <v>What kind of noise does a witch’s vehicle make? Brrrroooom, brrroooom.</v>
      </c>
    </row>
    <row r="97">
      <c r="A97" s="1">
        <v>95.0</v>
      </c>
      <c r="B97" s="1" t="s">
        <v>98</v>
      </c>
      <c r="C97" s="2">
        <f>IFERROR(__xludf.DUMMYFUNCTION("""COMPUTED_VALUE"""),47.0)</f>
        <v>47</v>
      </c>
      <c r="F97" s="2" t="str">
        <f>IFERROR(__xludf.DUMMYFUNCTION("""COMPUTED_VALUE"""),"What kind of noise does a witch’s vehicle make? Brrrroooom, brrroooom.")</f>
        <v>What kind of noise does a witch’s vehicle make? Brrrroooom, brrroooom.</v>
      </c>
    </row>
    <row r="98">
      <c r="A98" s="1">
        <v>96.0</v>
      </c>
      <c r="B98" s="1" t="s">
        <v>99</v>
      </c>
      <c r="C98" s="2">
        <f>IFERROR(__xludf.DUMMYFUNCTION("""COMPUTED_VALUE"""),48.0)</f>
        <v>48</v>
      </c>
      <c r="F98" s="2" t="str">
        <f>IFERROR(__xludf.DUMMYFUNCTION("""COMPUTED_VALUE"""),"A guy's credit card gets stolen, and after a couple of months he finally goes to the police to report it. Cop: Why didn't you report your stolen credit card before now?Guy: The thief was spending less money than my wife.Cop: Then why are you reporting it "&amp;"now?Guy: I think the thief's wife started using it.")</f>
        <v>A guy's credit card gets stolen, and after a couple of months he finally goes to the police to report it. Cop: Why didn't you report your stolen credit card before now?Guy: The thief was spending less money than my wife.Cop: Then why are you reporting it now?Guy: I think the thief's wife started using it.</v>
      </c>
    </row>
    <row r="99">
      <c r="A99" s="1">
        <v>97.0</v>
      </c>
      <c r="B99" s="1" t="s">
        <v>100</v>
      </c>
      <c r="C99" s="2">
        <f>IFERROR(__xludf.DUMMYFUNCTION("""COMPUTED_VALUE"""),48.0)</f>
        <v>48</v>
      </c>
      <c r="F99" s="2" t="str">
        <f>IFERROR(__xludf.DUMMYFUNCTION("""COMPUTED_VALUE"""),"A guy's credit card gets stolen, and after a couple of months he finally goes to the police to report it. Cop: Why didn't you report your stolen credit card before now?Guy: The thief was spending less money than my wife.Cop: Then why are you reporting it "&amp;"now?Guy: I think the thief's wife started using it.")</f>
        <v>A guy's credit card gets stolen, and after a couple of months he finally goes to the police to report it. Cop: Why didn't you report your stolen credit card before now?Guy: The thief was spending less money than my wife.Cop: Then why are you reporting it now?Guy: I think the thief's wife started using it.</v>
      </c>
    </row>
    <row r="100">
      <c r="A100" s="1">
        <v>98.0</v>
      </c>
      <c r="B100" s="1" t="s">
        <v>101</v>
      </c>
      <c r="C100" s="2">
        <f>IFERROR(__xludf.DUMMYFUNCTION("""COMPUTED_VALUE"""),49.0)</f>
        <v>49</v>
      </c>
      <c r="F100" s="2" t="str">
        <f>IFERROR(__xludf.DUMMYFUNCTION("""COMPUTED_VALUE"""),"Do you think glass coffins will be a success? Remains to be seen.")</f>
        <v>Do you think glass coffins will be a success? Remains to be seen.</v>
      </c>
    </row>
    <row r="101">
      <c r="A101" s="1">
        <v>99.0</v>
      </c>
      <c r="B101" s="1" t="s">
        <v>102</v>
      </c>
      <c r="C101" s="2">
        <f>IFERROR(__xludf.DUMMYFUNCTION("""COMPUTED_VALUE"""),49.0)</f>
        <v>49</v>
      </c>
      <c r="F101" s="2" t="str">
        <f>IFERROR(__xludf.DUMMYFUNCTION("""COMPUTED_VALUE"""),"Do you think glass coffins will be a success? Remains to be seen.")</f>
        <v>Do you think glass coffins will be a success? Remains to be seen.</v>
      </c>
    </row>
    <row r="102">
      <c r="A102" s="1">
        <v>100.0</v>
      </c>
      <c r="B102" s="1" t="s">
        <v>103</v>
      </c>
      <c r="C102" s="2">
        <f>IFERROR(__xludf.DUMMYFUNCTION("""COMPUTED_VALUE"""),50.0)</f>
        <v>50</v>
      </c>
      <c r="F102" s="2" t="str">
        <f>IFERROR(__xludf.DUMMYFUNCTION("""COMPUTED_VALUE"""),"5/4 of people admit that they’re bad with fractions.")</f>
        <v>5/4 of people admit that they’re bad with fractions.</v>
      </c>
    </row>
    <row r="103">
      <c r="A103" s="1">
        <v>101.0</v>
      </c>
      <c r="B103" s="1" t="s">
        <v>104</v>
      </c>
      <c r="C103" s="2">
        <f>IFERROR(__xludf.DUMMYFUNCTION("""COMPUTED_VALUE"""),50.0)</f>
        <v>50</v>
      </c>
      <c r="F103" s="2" t="str">
        <f>IFERROR(__xludf.DUMMYFUNCTION("""COMPUTED_VALUE"""),"5/4 of people admit that they’re bad with fractions.")</f>
        <v>5/4 of people admit that they’re bad with fractions.</v>
      </c>
    </row>
    <row r="104">
      <c r="A104" s="1">
        <v>102.0</v>
      </c>
      <c r="B104" s="1" t="s">
        <v>105</v>
      </c>
      <c r="C104" s="2">
        <f>IFERROR(__xludf.DUMMYFUNCTION("""COMPUTED_VALUE"""),51.0)</f>
        <v>51</v>
      </c>
      <c r="F104" s="2" t="str">
        <f>IFERROR(__xludf.DUMMYFUNCTION("""COMPUTED_VALUE"""),"Guy A signs up for a haircut promotion where he pays a one time fee of $100 for unlimited haircuts, whereas Guy B said no to the promotion. Why does Guy B feel so much pain every time he gets a hair cut? Pay Per Cut.")</f>
        <v>Guy A signs up for a haircut promotion where he pays a one time fee of $100 for unlimited haircuts, whereas Guy B said no to the promotion. Why does Guy B feel so much pain every time he gets a hair cut? Pay Per Cut.</v>
      </c>
    </row>
    <row r="105">
      <c r="A105" s="1">
        <v>103.0</v>
      </c>
      <c r="B105" s="1" t="s">
        <v>106</v>
      </c>
      <c r="C105" s="2">
        <f>IFERROR(__xludf.DUMMYFUNCTION("""COMPUTED_VALUE"""),51.0)</f>
        <v>51</v>
      </c>
      <c r="F105" s="2" t="str">
        <f>IFERROR(__xludf.DUMMYFUNCTION("""COMPUTED_VALUE"""),"Guy A signs up for a haircut promotion where he pays a one time fee of $100 for unlimited haircuts, whereas Guy B said no to the promotion. Why does Guy B feel so much pain every time he gets a hair cut? Pay Per Cut.")</f>
        <v>Guy A signs up for a haircut promotion where he pays a one time fee of $100 for unlimited haircuts, whereas Guy B said no to the promotion. Why does Guy B feel so much pain every time he gets a hair cut? Pay Per Cut.</v>
      </c>
    </row>
    <row r="106">
      <c r="A106" s="1">
        <v>104.0</v>
      </c>
      <c r="B106" s="1" t="s">
        <v>107</v>
      </c>
      <c r="C106" s="2">
        <f>IFERROR(__xludf.DUMMYFUNCTION("""COMPUTED_VALUE"""),52.0)</f>
        <v>52</v>
      </c>
      <c r="F106" s="2" t="str">
        <f>IFERROR(__xludf.DUMMYFUNCTION("""COMPUTED_VALUE"""),"I want to go on record that I support farming. As a matter of fact, you could call me protractor. ")</f>
        <v>I want to go on record that I support farming. As a matter of fact, you could call me protractor. </v>
      </c>
    </row>
    <row r="107">
      <c r="A107" s="1">
        <v>105.0</v>
      </c>
      <c r="B107" s="1" t="s">
        <v>108</v>
      </c>
      <c r="C107" s="2">
        <f>IFERROR(__xludf.DUMMYFUNCTION("""COMPUTED_VALUE"""),52.0)</f>
        <v>52</v>
      </c>
      <c r="F107" s="2" t="str">
        <f>IFERROR(__xludf.DUMMYFUNCTION("""COMPUTED_VALUE"""),"I want to go on record that I support farming. As a matter of fact, you could call me protractor. ")</f>
        <v>I want to go on record that I support farming. As a matter of fact, you could call me protractor. </v>
      </c>
    </row>
    <row r="108">
      <c r="A108" s="1">
        <v>106.0</v>
      </c>
      <c r="B108" s="1" t="s">
        <v>109</v>
      </c>
      <c r="C108" s="2">
        <f>IFERROR(__xludf.DUMMYFUNCTION("""COMPUTED_VALUE"""),53.0)</f>
        <v>53</v>
      </c>
      <c r="F108" s="2" t="str">
        <f>IFERROR(__xludf.DUMMYFUNCTION("""COMPUTED_VALUE"""),"What does a hermit crab call its home? Michelle")</f>
        <v>What does a hermit crab call its home? Michelle</v>
      </c>
    </row>
    <row r="109">
      <c r="A109" s="1">
        <v>107.0</v>
      </c>
      <c r="B109" s="1" t="s">
        <v>110</v>
      </c>
      <c r="C109" s="2">
        <f>IFERROR(__xludf.DUMMYFUNCTION("""COMPUTED_VALUE"""),53.0)</f>
        <v>53</v>
      </c>
      <c r="F109" s="2" t="str">
        <f>IFERROR(__xludf.DUMMYFUNCTION("""COMPUTED_VALUE"""),"What does a hermit crab call its home? Michelle")</f>
        <v>What does a hermit crab call its home? Michelle</v>
      </c>
    </row>
    <row r="110">
      <c r="A110" s="1">
        <v>108.0</v>
      </c>
      <c r="B110" s="1" t="s">
        <v>111</v>
      </c>
      <c r="C110" s="2">
        <f>IFERROR(__xludf.DUMMYFUNCTION("""COMPUTED_VALUE"""),54.0)</f>
        <v>54</v>
      </c>
      <c r="F110" s="2" t="str">
        <f>IFERROR(__xludf.DUMMYFUNCTION("""COMPUTED_VALUE"""),"Marriage involves three rings: The engagement ring, the wedding ring, and the suffer-ring.")</f>
        <v>Marriage involves three rings: The engagement ring, the wedding ring, and the suffer-ring.</v>
      </c>
    </row>
    <row r="111">
      <c r="A111" s="1">
        <v>109.0</v>
      </c>
      <c r="B111" s="1" t="s">
        <v>112</v>
      </c>
      <c r="C111" s="2">
        <f>IFERROR(__xludf.DUMMYFUNCTION("""COMPUTED_VALUE"""),54.0)</f>
        <v>54</v>
      </c>
      <c r="F111" s="2" t="str">
        <f>IFERROR(__xludf.DUMMYFUNCTION("""COMPUTED_VALUE"""),"Marriage involves three rings: The engagement ring, the wedding ring, and the suffer-ring.")</f>
        <v>Marriage involves three rings: The engagement ring, the wedding ring, and the suffer-ring.</v>
      </c>
    </row>
    <row r="112">
      <c r="A112" s="1">
        <v>110.0</v>
      </c>
      <c r="B112" s="1" t="s">
        <v>113</v>
      </c>
      <c r="C112" s="2">
        <f>IFERROR(__xludf.DUMMYFUNCTION("""COMPUTED_VALUE"""),55.0)</f>
        <v>55</v>
      </c>
      <c r="F112" s="2" t="str">
        <f>IFERROR(__xludf.DUMMYFUNCTION("""COMPUTED_VALUE"""),"Just finished cleaning my grill. It was grate.")</f>
        <v>Just finished cleaning my grill. It was grate.</v>
      </c>
    </row>
    <row r="113">
      <c r="A113" s="1">
        <v>111.0</v>
      </c>
      <c r="B113" s="1" t="s">
        <v>114</v>
      </c>
      <c r="C113" s="2">
        <f>IFERROR(__xludf.DUMMYFUNCTION("""COMPUTED_VALUE"""),55.0)</f>
        <v>55</v>
      </c>
      <c r="F113" s="2" t="str">
        <f>IFERROR(__xludf.DUMMYFUNCTION("""COMPUTED_VALUE"""),"Just finished cleaning my grill. It was grate.")</f>
        <v>Just finished cleaning my grill. It was grate.</v>
      </c>
    </row>
    <row r="114">
      <c r="A114" s="1">
        <v>112.0</v>
      </c>
      <c r="B114" s="1" t="s">
        <v>115</v>
      </c>
      <c r="C114" s="2">
        <f>IFERROR(__xludf.DUMMYFUNCTION("""COMPUTED_VALUE"""),56.0)</f>
        <v>56</v>
      </c>
      <c r="F114" s="2" t="str">
        <f>IFERROR(__xludf.DUMMYFUNCTION("""COMPUTED_VALUE"""),"“I bought the world’s worst thesaurus yesterday. Not only is it terrible, it’s terrible.”")</f>
        <v>“I bought the world’s worst thesaurus yesterday. Not only is it terrible, it’s terrible.”</v>
      </c>
    </row>
    <row r="115">
      <c r="A115" s="1">
        <v>113.0</v>
      </c>
      <c r="B115" s="1" t="s">
        <v>116</v>
      </c>
      <c r="C115" s="2">
        <f>IFERROR(__xludf.DUMMYFUNCTION("""COMPUTED_VALUE"""),56.0)</f>
        <v>56</v>
      </c>
      <c r="F115" s="2" t="str">
        <f>IFERROR(__xludf.DUMMYFUNCTION("""COMPUTED_VALUE"""),"“I bought the world’s worst thesaurus yesterday. Not only is it terrible, it’s terrible.”")</f>
        <v>“I bought the world’s worst thesaurus yesterday. Not only is it terrible, it’s terrible.”</v>
      </c>
    </row>
    <row r="116">
      <c r="A116" s="1">
        <v>114.0</v>
      </c>
      <c r="B116" s="1" t="s">
        <v>117</v>
      </c>
      <c r="C116" s="2">
        <f>IFERROR(__xludf.DUMMYFUNCTION("""COMPUTED_VALUE"""),57.0)</f>
        <v>57</v>
      </c>
      <c r="F116" s="2" t="str">
        <f>IFERROR(__xludf.DUMMYFUNCTION("""COMPUTED_VALUE"""),"I used to run a dating service for chickens. But I was struggling to make hens meet.")</f>
        <v>I used to run a dating service for chickens. But I was struggling to make hens meet.</v>
      </c>
    </row>
    <row r="117">
      <c r="A117" s="1">
        <v>115.0</v>
      </c>
      <c r="B117" s="1" t="s">
        <v>118</v>
      </c>
      <c r="C117" s="2">
        <f>IFERROR(__xludf.DUMMYFUNCTION("""COMPUTED_VALUE"""),57.0)</f>
        <v>57</v>
      </c>
      <c r="F117" s="2" t="str">
        <f>IFERROR(__xludf.DUMMYFUNCTION("""COMPUTED_VALUE"""),"I used to run a dating service for chickens. But I was struggling to make hens meet.")</f>
        <v>I used to run a dating service for chickens. But I was struggling to make hens meet.</v>
      </c>
    </row>
    <row r="118">
      <c r="A118" s="1">
        <v>116.0</v>
      </c>
      <c r="B118" s="1" t="s">
        <v>119</v>
      </c>
      <c r="C118" s="2">
        <f>IFERROR(__xludf.DUMMYFUNCTION("""COMPUTED_VALUE"""),58.0)</f>
        <v>58</v>
      </c>
      <c r="F118" s="2" t="str">
        <f>IFERROR(__xludf.DUMMYFUNCTION("""COMPUTED_VALUE"""),"Why did the football coach go to the bank? To get his quarter back.")</f>
        <v>Why did the football coach go to the bank? To get his quarter back.</v>
      </c>
    </row>
    <row r="119">
      <c r="A119" s="1">
        <v>117.0</v>
      </c>
      <c r="B119" s="1" t="s">
        <v>120</v>
      </c>
      <c r="C119" s="2">
        <f>IFERROR(__xludf.DUMMYFUNCTION("""COMPUTED_VALUE"""),58.0)</f>
        <v>58</v>
      </c>
      <c r="F119" s="2" t="str">
        <f>IFERROR(__xludf.DUMMYFUNCTION("""COMPUTED_VALUE"""),"Why did the football coach go to the bank? To get his quarter back.")</f>
        <v>Why did the football coach go to the bank? To get his quarter back.</v>
      </c>
    </row>
    <row r="120">
      <c r="A120" s="1">
        <v>118.0</v>
      </c>
      <c r="B120" s="1" t="s">
        <v>121</v>
      </c>
      <c r="C120" s="2">
        <f>IFERROR(__xludf.DUMMYFUNCTION("""COMPUTED_VALUE"""),59.0)</f>
        <v>59</v>
      </c>
      <c r="F120" s="2" t="str">
        <f>IFERROR(__xludf.DUMMYFUNCTION("""COMPUTED_VALUE"""),"I have a joke about paper, but it’s tearable.")</f>
        <v>I have a joke about paper, but it’s tearable.</v>
      </c>
    </row>
    <row r="121">
      <c r="A121" s="1">
        <v>119.0</v>
      </c>
      <c r="B121" s="1" t="s">
        <v>122</v>
      </c>
      <c r="C121" s="2">
        <f>IFERROR(__xludf.DUMMYFUNCTION("""COMPUTED_VALUE"""),59.0)</f>
        <v>59</v>
      </c>
      <c r="F121" s="2" t="str">
        <f>IFERROR(__xludf.DUMMYFUNCTION("""COMPUTED_VALUE"""),"I have a joke about paper, but it’s tearable.")</f>
        <v>I have a joke about paper, but it’s tearable.</v>
      </c>
    </row>
    <row r="122">
      <c r="A122" s="1">
        <v>120.0</v>
      </c>
      <c r="B122" s="1" t="s">
        <v>123</v>
      </c>
      <c r="C122" s="2">
        <f>IFERROR(__xludf.DUMMYFUNCTION("""COMPUTED_VALUE"""),60.0)</f>
        <v>60</v>
      </c>
      <c r="F122" s="2" t="str">
        <f>IFERROR(__xludf.DUMMYFUNCTION("""COMPUTED_VALUE"""),"Why was Hitler mad when Germany lost the war? He did Nazi it coming.")</f>
        <v>Why was Hitler mad when Germany lost the war? He did Nazi it coming.</v>
      </c>
    </row>
    <row r="123">
      <c r="A123" s="1">
        <v>121.0</v>
      </c>
      <c r="B123" s="1" t="s">
        <v>124</v>
      </c>
      <c r="C123" s="2">
        <f>IFERROR(__xludf.DUMMYFUNCTION("""COMPUTED_VALUE"""),60.0)</f>
        <v>60</v>
      </c>
      <c r="F123" s="2" t="str">
        <f>IFERROR(__xludf.DUMMYFUNCTION("""COMPUTED_VALUE"""),"Why was Hitler mad when Germany lost the war? He did Nazi it coming.")</f>
        <v>Why was Hitler mad when Germany lost the war? He did Nazi it coming.</v>
      </c>
    </row>
    <row r="124">
      <c r="A124" s="1">
        <v>122.0</v>
      </c>
      <c r="B124" s="1" t="s">
        <v>125</v>
      </c>
      <c r="C124" s="2">
        <f>IFERROR(__xludf.DUMMYFUNCTION("""COMPUTED_VALUE"""),61.0)</f>
        <v>61</v>
      </c>
      <c r="F124" s="2" t="str">
        <f>IFERROR(__xludf.DUMMYFUNCTION("""COMPUTED_VALUE"""),"I hated facial hair but then it grew on me.")</f>
        <v>I hated facial hair but then it grew on me.</v>
      </c>
    </row>
    <row r="125">
      <c r="A125" s="1">
        <v>123.0</v>
      </c>
      <c r="B125" s="1" t="s">
        <v>126</v>
      </c>
      <c r="C125" s="2">
        <f>IFERROR(__xludf.DUMMYFUNCTION("""COMPUTED_VALUE"""),61.0)</f>
        <v>61</v>
      </c>
      <c r="F125" s="2" t="str">
        <f>IFERROR(__xludf.DUMMYFUNCTION("""COMPUTED_VALUE"""),"I hated facial hair but then it grew on me.")</f>
        <v>I hated facial hair but then it grew on me.</v>
      </c>
    </row>
    <row r="126">
      <c r="A126" s="1">
        <v>124.0</v>
      </c>
      <c r="B126" s="1" t="s">
        <v>127</v>
      </c>
      <c r="C126" s="2">
        <f>IFERROR(__xludf.DUMMYFUNCTION("""COMPUTED_VALUE"""),62.0)</f>
        <v>62</v>
      </c>
      <c r="F126" s="2" t="str">
        <f>IFERROR(__xludf.DUMMYFUNCTION("""COMPUTED_VALUE"""),"I recently received a letter about my donkey dying, but as I was reading it, a gust of wind caught it and blew it up into the sky. It became an ass ending sending ascending.")</f>
        <v>I recently received a letter about my donkey dying, but as I was reading it, a gust of wind caught it and blew it up into the sky. It became an ass ending sending ascending.</v>
      </c>
    </row>
    <row r="127">
      <c r="A127" s="1">
        <v>125.0</v>
      </c>
      <c r="B127" s="1" t="s">
        <v>128</v>
      </c>
      <c r="C127" s="2">
        <f>IFERROR(__xludf.DUMMYFUNCTION("""COMPUTED_VALUE"""),62.0)</f>
        <v>62</v>
      </c>
      <c r="F127" s="2" t="str">
        <f>IFERROR(__xludf.DUMMYFUNCTION("""COMPUTED_VALUE"""),"I recently received a letter about my donkey dying, but as I was reading it, a gust of wind caught it and blew it up into the sky. It became an ass ending sending ascending.")</f>
        <v>I recently received a letter about my donkey dying, but as I was reading it, a gust of wind caught it and blew it up into the sky. It became an ass ending sending ascending.</v>
      </c>
    </row>
    <row r="128">
      <c r="A128" s="1">
        <v>126.0</v>
      </c>
      <c r="B128" s="1" t="s">
        <v>129</v>
      </c>
      <c r="C128" s="2">
        <f>IFERROR(__xludf.DUMMYFUNCTION("""COMPUTED_VALUE"""),63.0)</f>
        <v>63</v>
      </c>
      <c r="F128" s="2" t="str">
        <f>IFERROR(__xludf.DUMMYFUNCTION("""COMPUTED_VALUE"""),"Why was the belt sent to jail? For holding up a pair of pants!")</f>
        <v>Why was the belt sent to jail? For holding up a pair of pants!</v>
      </c>
    </row>
    <row r="129">
      <c r="A129" s="1">
        <v>127.0</v>
      </c>
      <c r="B129" s="1" t="s">
        <v>130</v>
      </c>
      <c r="C129" s="2">
        <f>IFERROR(__xludf.DUMMYFUNCTION("""COMPUTED_VALUE"""),63.0)</f>
        <v>63</v>
      </c>
      <c r="F129" s="2" t="str">
        <f>IFERROR(__xludf.DUMMYFUNCTION("""COMPUTED_VALUE"""),"Why was the belt sent to jail? For holding up a pair of pants!")</f>
        <v>Why was the belt sent to jail? For holding up a pair of pants!</v>
      </c>
    </row>
    <row r="130">
      <c r="A130" s="1">
        <v>128.0</v>
      </c>
      <c r="B130" s="1" t="s">
        <v>131</v>
      </c>
      <c r="C130" s="2">
        <f>IFERROR(__xludf.DUMMYFUNCTION("""COMPUTED_VALUE"""),64.0)</f>
        <v>64</v>
      </c>
      <c r="F130" s="2" t="str">
        <f>IFERROR(__xludf.DUMMYFUNCTION("""COMPUTED_VALUE"""),"What do you call a fake noodle? An impasta.")</f>
        <v>What do you call a fake noodle? An impasta.</v>
      </c>
    </row>
    <row r="131">
      <c r="A131" s="1">
        <v>129.0</v>
      </c>
      <c r="B131" s="1" t="s">
        <v>132</v>
      </c>
      <c r="C131" s="2">
        <f>IFERROR(__xludf.DUMMYFUNCTION("""COMPUTED_VALUE"""),64.0)</f>
        <v>64</v>
      </c>
      <c r="F131" s="2" t="str">
        <f>IFERROR(__xludf.DUMMYFUNCTION("""COMPUTED_VALUE"""),"What do you call a fake noodle? An impasta.")</f>
        <v>What do you call a fake noodle? An impasta.</v>
      </c>
    </row>
    <row r="132">
      <c r="A132" s="1">
        <v>130.0</v>
      </c>
      <c r="B132" s="1" t="s">
        <v>133</v>
      </c>
      <c r="C132" s="2">
        <f>IFERROR(__xludf.DUMMYFUNCTION("""COMPUTED_VALUE"""),65.0)</f>
        <v>65</v>
      </c>
      <c r="F132" s="2" t="str">
        <f>IFERROR(__xludf.DUMMYFUNCTION("""COMPUTED_VALUE"""),"Who were the greenest Presidents in US history? The bushes.")</f>
        <v>Who were the greenest Presidents in US history? The bushes.</v>
      </c>
    </row>
    <row r="133">
      <c r="A133" s="1">
        <v>131.0</v>
      </c>
      <c r="B133" s="1" t="s">
        <v>134</v>
      </c>
      <c r="C133" s="2">
        <f>IFERROR(__xludf.DUMMYFUNCTION("""COMPUTED_VALUE"""),65.0)</f>
        <v>65</v>
      </c>
      <c r="F133" s="2" t="str">
        <f>IFERROR(__xludf.DUMMYFUNCTION("""COMPUTED_VALUE"""),"Who were the greenest Presidents in US history? The bushes.")</f>
        <v>Who were the greenest Presidents in US history? The bushes.</v>
      </c>
    </row>
    <row r="134">
      <c r="A134" s="1">
        <v>132.0</v>
      </c>
      <c r="B134" s="1" t="s">
        <v>135</v>
      </c>
      <c r="C134" s="2">
        <f>IFERROR(__xludf.DUMMYFUNCTION("""COMPUTED_VALUE"""),66.0)</f>
        <v>66</v>
      </c>
      <c r="F134" s="2" t="str">
        <f>IFERROR(__xludf.DUMMYFUNCTION("""COMPUTED_VALUE"""),"SpongeBob may be the main character of the show. But Patrick is the star.")</f>
        <v>SpongeBob may be the main character of the show. But Patrick is the star.</v>
      </c>
    </row>
    <row r="135">
      <c r="A135" s="1">
        <v>133.0</v>
      </c>
      <c r="B135" s="1" t="s">
        <v>136</v>
      </c>
      <c r="C135" s="2">
        <f>IFERROR(__xludf.DUMMYFUNCTION("""COMPUTED_VALUE"""),66.0)</f>
        <v>66</v>
      </c>
      <c r="F135" s="2" t="str">
        <f>IFERROR(__xludf.DUMMYFUNCTION("""COMPUTED_VALUE"""),"SpongeBob may be the main character of the show. But Patrick is the star.")</f>
        <v>SpongeBob may be the main character of the show. But Patrick is the star.</v>
      </c>
    </row>
    <row r="136">
      <c r="A136" s="1">
        <v>134.0</v>
      </c>
      <c r="B136" s="1" t="s">
        <v>137</v>
      </c>
      <c r="C136" s="2">
        <f>IFERROR(__xludf.DUMMYFUNCTION("""COMPUTED_VALUE"""),67.0)</f>
        <v>67</v>
      </c>
      <c r="F136" s="2" t="str">
        <f>IFERROR(__xludf.DUMMYFUNCTION("""COMPUTED_VALUE"""),"What does a zombie vegetarian eat? “GRRRAAAIINS!”")</f>
        <v>What does a zombie vegetarian eat? “GRRRAAAIINS!”</v>
      </c>
    </row>
    <row r="137">
      <c r="A137" s="1">
        <v>135.0</v>
      </c>
      <c r="B137" s="1" t="s">
        <v>138</v>
      </c>
      <c r="C137" s="2">
        <f>IFERROR(__xludf.DUMMYFUNCTION("""COMPUTED_VALUE"""),67.0)</f>
        <v>67</v>
      </c>
      <c r="F137" s="2" t="str">
        <f>IFERROR(__xludf.DUMMYFUNCTION("""COMPUTED_VALUE"""),"What does a zombie vegetarian eat? “GRRRAAAIINS!”")</f>
        <v>What does a zombie vegetarian eat? “GRRRAAAIINS!”</v>
      </c>
    </row>
    <row r="138">
      <c r="A138" s="1">
        <v>136.0</v>
      </c>
      <c r="B138" s="1" t="s">
        <v>139</v>
      </c>
      <c r="C138" s="2">
        <f>IFERROR(__xludf.DUMMYFUNCTION("""COMPUTED_VALUE"""),68.0)</f>
        <v>68</v>
      </c>
      <c r="F138" s="2" t="str">
        <f>IFERROR(__xludf.DUMMYFUNCTION("""COMPUTED_VALUE"""),"I’m an expert at picking leaves and heating them in water. It’s my special tea.")</f>
        <v>I’m an expert at picking leaves and heating them in water. It’s my special tea.</v>
      </c>
    </row>
    <row r="139">
      <c r="A139" s="1">
        <v>137.0</v>
      </c>
      <c r="B139" s="1" t="s">
        <v>140</v>
      </c>
      <c r="C139" s="2">
        <f>IFERROR(__xludf.DUMMYFUNCTION("""COMPUTED_VALUE"""),68.0)</f>
        <v>68</v>
      </c>
      <c r="F139" s="2" t="str">
        <f>IFERROR(__xludf.DUMMYFUNCTION("""COMPUTED_VALUE"""),"I’m an expert at picking leaves and heating them in water. It’s my special tea.")</f>
        <v>I’m an expert at picking leaves and heating them in water. It’s my special tea.</v>
      </c>
    </row>
    <row r="140">
      <c r="A140" s="1">
        <v>138.0</v>
      </c>
      <c r="B140" s="1" t="s">
        <v>141</v>
      </c>
      <c r="C140" s="2">
        <f>IFERROR(__xludf.DUMMYFUNCTION("""COMPUTED_VALUE"""),69.0)</f>
        <v>69</v>
      </c>
      <c r="F140" s="2" t="str">
        <f>IFERROR(__xludf.DUMMYFUNCTION("""COMPUTED_VALUE"""),"What did the banana say to the boy? Nothing, bananas can't talk! ")</f>
        <v>What did the banana say to the boy? Nothing, bananas can't talk! </v>
      </c>
    </row>
    <row r="141">
      <c r="A141" s="3">
        <v>139.0</v>
      </c>
      <c r="B141" s="3" t="s">
        <v>142</v>
      </c>
      <c r="C141" s="4">
        <f>IFERROR(__xludf.DUMMYFUNCTION("""COMPUTED_VALUE"""),69.0)</f>
        <v>69</v>
      </c>
      <c r="D141" s="4"/>
      <c r="E141" s="4"/>
      <c r="F141" s="4" t="str">
        <f>IFERROR(__xludf.DUMMYFUNCTION("""COMPUTED_VALUE"""),"What did the banana say to the boy? Nothing, bananas can't talk! ")</f>
        <v>What did the banana say to the boy? Nothing, bananas can't talk! </v>
      </c>
      <c r="G141" s="4"/>
      <c r="H141" s="4"/>
      <c r="I141" s="4"/>
      <c r="J141" s="4"/>
      <c r="K141" s="4"/>
      <c r="L141" s="4"/>
      <c r="M141" s="4"/>
      <c r="N141" s="4"/>
      <c r="O141" s="4"/>
      <c r="P141" s="4"/>
      <c r="Q141" s="4"/>
      <c r="R141" s="4"/>
      <c r="S141" s="4"/>
      <c r="T141" s="4"/>
      <c r="U141" s="4"/>
      <c r="V141" s="4"/>
      <c r="W141" s="4"/>
      <c r="X141" s="4"/>
      <c r="Y141" s="4"/>
      <c r="Z141" s="4"/>
      <c r="AA141" s="4"/>
      <c r="AB141" s="4"/>
    </row>
    <row r="142">
      <c r="A142" s="1">
        <v>140.0</v>
      </c>
      <c r="B142" s="1" t="s">
        <v>143</v>
      </c>
      <c r="C142" s="2">
        <f>IFERROR(__xludf.DUMMYFUNCTION("""COMPUTED_VALUE"""),70.0)</f>
        <v>70</v>
      </c>
      <c r="F142" s="2" t="str">
        <f>IFERROR(__xludf.DUMMYFUNCTION("""COMPUTED_VALUE"""),"Everyone in my neighbourhood wears woolen jumpers that are a size too small for them.... We are a very tight knit community.")</f>
        <v>Everyone in my neighbourhood wears woolen jumpers that are a size too small for them.... We are a very tight knit community.</v>
      </c>
    </row>
    <row r="143">
      <c r="A143" s="1">
        <v>141.0</v>
      </c>
      <c r="B143" s="1" t="s">
        <v>144</v>
      </c>
      <c r="C143" s="2">
        <f>IFERROR(__xludf.DUMMYFUNCTION("""COMPUTED_VALUE"""),70.0)</f>
        <v>70</v>
      </c>
      <c r="F143" s="2" t="str">
        <f>IFERROR(__xludf.DUMMYFUNCTION("""COMPUTED_VALUE"""),"Everyone in my neighbourhood wears woolen jumpers that are a size too small for them.... We are a very tight knit community.")</f>
        <v>Everyone in my neighbourhood wears woolen jumpers that are a size too small for them.... We are a very tight knit community.</v>
      </c>
    </row>
    <row r="144">
      <c r="A144" s="1">
        <v>142.0</v>
      </c>
      <c r="B144" s="1" t="s">
        <v>145</v>
      </c>
      <c r="C144" s="2">
        <f>IFERROR(__xludf.DUMMYFUNCTION("""COMPUTED_VALUE"""),71.0)</f>
        <v>71</v>
      </c>
      <c r="F144" s="2" t="str">
        <f>IFERROR(__xludf.DUMMYFUNCTION("""COMPUTED_VALUE"""),"How does Moses make his coffee? Hebrews it.")</f>
        <v>How does Moses make his coffee? Hebrews it.</v>
      </c>
    </row>
    <row r="145">
      <c r="A145" s="1">
        <v>143.0</v>
      </c>
      <c r="B145" s="1" t="s">
        <v>146</v>
      </c>
      <c r="C145" s="2">
        <f>IFERROR(__xludf.DUMMYFUNCTION("""COMPUTED_VALUE"""),71.0)</f>
        <v>71</v>
      </c>
      <c r="F145" s="2" t="str">
        <f>IFERROR(__xludf.DUMMYFUNCTION("""COMPUTED_VALUE"""),"How does Moses make his coffee? Hebrews it.")</f>
        <v>How does Moses make his coffee? Hebrews it.</v>
      </c>
    </row>
    <row r="146">
      <c r="A146" s="1">
        <v>144.0</v>
      </c>
      <c r="B146" s="1" t="s">
        <v>147</v>
      </c>
      <c r="C146" s="2">
        <f>IFERROR(__xludf.DUMMYFUNCTION("""COMPUTED_VALUE"""),72.0)</f>
        <v>72</v>
      </c>
      <c r="F146" s="2" t="str">
        <f>IFERROR(__xludf.DUMMYFUNCTION("""COMPUTED_VALUE"""),"My local hair dresser just got charged with drug dealing. I am shocked. I've been a customer of his for years. He never told me he cut hair.")</f>
        <v>My local hair dresser just got charged with drug dealing. I am shocked. I've been a customer of his for years. He never told me he cut hair.</v>
      </c>
    </row>
    <row r="147">
      <c r="A147" s="1">
        <v>145.0</v>
      </c>
      <c r="B147" s="1" t="s">
        <v>148</v>
      </c>
      <c r="C147" s="2">
        <f>IFERROR(__xludf.DUMMYFUNCTION("""COMPUTED_VALUE"""),72.0)</f>
        <v>72</v>
      </c>
      <c r="F147" s="2" t="str">
        <f>IFERROR(__xludf.DUMMYFUNCTION("""COMPUTED_VALUE"""),"My local hair dresser just got charged with drug dealing. I am shocked. I've been a customer of his for years. He never told me he cut hair.")</f>
        <v>My local hair dresser just got charged with drug dealing. I am shocked. I've been a customer of his for years. He never told me he cut hair.</v>
      </c>
    </row>
    <row r="148">
      <c r="A148" s="1">
        <v>146.0</v>
      </c>
      <c r="B148" s="1" t="s">
        <v>149</v>
      </c>
      <c r="C148" s="2">
        <f>IFERROR(__xludf.DUMMYFUNCTION("""COMPUTED_VALUE"""),73.0)</f>
        <v>73</v>
      </c>
      <c r="F148" s="2" t="str">
        <f>IFERROR(__xludf.DUMMYFUNCTION("""COMPUTED_VALUE"""),"How does a penguin build its house? Igloos it together.'")</f>
        <v>How does a penguin build its house? Igloos it together.'</v>
      </c>
    </row>
    <row r="149">
      <c r="A149" s="1">
        <v>147.0</v>
      </c>
      <c r="B149" s="1" t="s">
        <v>150</v>
      </c>
      <c r="C149" s="2">
        <f>IFERROR(__xludf.DUMMYFUNCTION("""COMPUTED_VALUE"""),73.0)</f>
        <v>73</v>
      </c>
      <c r="F149" s="2" t="str">
        <f>IFERROR(__xludf.DUMMYFUNCTION("""COMPUTED_VALUE"""),"How does a penguin build its house? Igloos it together.'")</f>
        <v>How does a penguin build its house? Igloos it together.'</v>
      </c>
    </row>
    <row r="150">
      <c r="A150" s="1">
        <v>148.0</v>
      </c>
      <c r="B150" s="1" t="s">
        <v>151</v>
      </c>
      <c r="C150" s="2">
        <f>IFERROR(__xludf.DUMMYFUNCTION("""COMPUTED_VALUE"""),74.0)</f>
        <v>74</v>
      </c>
      <c r="F150" s="2" t="str">
        <f>IFERROR(__xludf.DUMMYFUNCTION("""COMPUTED_VALUE"""),"If a pig loses its voice…does it become disgruntled?")</f>
        <v>If a pig loses its voice…does it become disgruntled?</v>
      </c>
    </row>
    <row r="151">
      <c r="A151" s="1">
        <v>149.0</v>
      </c>
      <c r="B151" s="1" t="s">
        <v>152</v>
      </c>
      <c r="C151" s="2">
        <f>IFERROR(__xludf.DUMMYFUNCTION("""COMPUTED_VALUE"""),74.0)</f>
        <v>74</v>
      </c>
      <c r="F151" s="2" t="str">
        <f>IFERROR(__xludf.DUMMYFUNCTION("""COMPUTED_VALUE"""),"If a pig loses its voice…does it become disgruntled?")</f>
        <v>If a pig loses its voice…does it become disgruntled?</v>
      </c>
    </row>
    <row r="152">
      <c r="A152" s="1">
        <v>150.0</v>
      </c>
      <c r="B152" s="1" t="s">
        <v>153</v>
      </c>
      <c r="C152" s="2">
        <f>IFERROR(__xludf.DUMMYFUNCTION("""COMPUTED_VALUE"""),75.0)</f>
        <v>75</v>
      </c>
      <c r="F152" s="2" t="str">
        <f>IFERROR(__xludf.DUMMYFUNCTION("""COMPUTED_VALUE"""),"I was in a grocery store when a man started to throw cheese, butter and yoghurt at me. How Dairy! ")</f>
        <v>I was in a grocery store when a man started to throw cheese, butter and yoghurt at me. How Dairy! </v>
      </c>
    </row>
    <row r="153">
      <c r="A153" s="1">
        <v>151.0</v>
      </c>
      <c r="B153" s="1" t="s">
        <v>154</v>
      </c>
      <c r="C153" s="2">
        <f>IFERROR(__xludf.DUMMYFUNCTION("""COMPUTED_VALUE"""),75.0)</f>
        <v>75</v>
      </c>
      <c r="F153" s="2" t="str">
        <f>IFERROR(__xludf.DUMMYFUNCTION("""COMPUTED_VALUE"""),"I was in a grocery store when a man started to throw cheese, butter and yoghurt at me. How Dairy! ")</f>
        <v>I was in a grocery store when a man started to throw cheese, butter and yoghurt at me. How Dairy! </v>
      </c>
    </row>
    <row r="154">
      <c r="A154" s="1">
        <v>152.0</v>
      </c>
      <c r="B154" s="1" t="s">
        <v>155</v>
      </c>
      <c r="C154" s="2">
        <f>IFERROR(__xludf.DUMMYFUNCTION("""COMPUTED_VALUE"""),76.0)</f>
        <v>76</v>
      </c>
      <c r="F154" s="2" t="str">
        <f>IFERROR(__xludf.DUMMYFUNCTION("""COMPUTED_VALUE"""),"Eddie Money, Eddie Rabbit, and Eddie Van Halen are all teaming up to make a new album! The first ever album brought to you by Ed, Edd, and Eddie.")</f>
        <v>Eddie Money, Eddie Rabbit, and Eddie Van Halen are all teaming up to make a new album! The first ever album brought to you by Ed, Edd, and Eddie.</v>
      </c>
    </row>
    <row r="155">
      <c r="A155" s="1">
        <v>153.0</v>
      </c>
      <c r="B155" s="1" t="s">
        <v>156</v>
      </c>
      <c r="C155" s="2">
        <f>IFERROR(__xludf.DUMMYFUNCTION("""COMPUTED_VALUE"""),76.0)</f>
        <v>76</v>
      </c>
      <c r="F155" s="2" t="str">
        <f>IFERROR(__xludf.DUMMYFUNCTION("""COMPUTED_VALUE"""),"Eddie Money, Eddie Rabbit, and Eddie Van Halen are all teaming up to make a new album! The first ever album brought to you by Ed, Edd, and Eddie.")</f>
        <v>Eddie Money, Eddie Rabbit, and Eddie Van Halen are all teaming up to make a new album! The first ever album brought to you by Ed, Edd, and Eddie.</v>
      </c>
    </row>
    <row r="156">
      <c r="A156" s="1">
        <v>154.0</v>
      </c>
      <c r="B156" s="1" t="s">
        <v>157</v>
      </c>
      <c r="C156" s="2">
        <f>IFERROR(__xludf.DUMMYFUNCTION("""COMPUTED_VALUE"""),77.0)</f>
        <v>77</v>
      </c>
      <c r="F156" s="2" t="str">
        <f>IFERROR(__xludf.DUMMYFUNCTION("""COMPUTED_VALUE"""),"I tossed a yield sign into a tornado once. Guess I was throwing caution to the wind.")</f>
        <v>I tossed a yield sign into a tornado once. Guess I was throwing caution to the wind.</v>
      </c>
    </row>
    <row r="157">
      <c r="A157" s="1">
        <v>155.0</v>
      </c>
      <c r="B157" s="1" t="s">
        <v>158</v>
      </c>
      <c r="C157" s="2">
        <f>IFERROR(__xludf.DUMMYFUNCTION("""COMPUTED_VALUE"""),77.0)</f>
        <v>77</v>
      </c>
      <c r="F157" s="2" t="str">
        <f>IFERROR(__xludf.DUMMYFUNCTION("""COMPUTED_VALUE"""),"I tossed a yield sign into a tornado once. Guess I was throwing caution to the wind.")</f>
        <v>I tossed a yield sign into a tornado once. Guess I was throwing caution to the wind.</v>
      </c>
    </row>
    <row r="158">
      <c r="A158" s="1">
        <v>156.0</v>
      </c>
      <c r="B158" s="1" t="s">
        <v>159</v>
      </c>
      <c r="C158" s="2">
        <f>IFERROR(__xludf.DUMMYFUNCTION("""COMPUTED_VALUE"""),78.0)</f>
        <v>78</v>
      </c>
      <c r="F158" s="2" t="str">
        <f>IFERROR(__xludf.DUMMYFUNCTION("""COMPUTED_VALUE"""),"Where do burgers go dancing? At the meatball.")</f>
        <v>Where do burgers go dancing? At the meatball.</v>
      </c>
    </row>
    <row r="159">
      <c r="A159" s="1">
        <v>157.0</v>
      </c>
      <c r="B159" s="1" t="s">
        <v>160</v>
      </c>
      <c r="C159" s="2">
        <f>IFERROR(__xludf.DUMMYFUNCTION("""COMPUTED_VALUE"""),78.0)</f>
        <v>78</v>
      </c>
      <c r="F159" s="2" t="str">
        <f>IFERROR(__xludf.DUMMYFUNCTION("""COMPUTED_VALUE"""),"Where do burgers go dancing? At the meatball.")</f>
        <v>Where do burgers go dancing? At the meatball.</v>
      </c>
    </row>
    <row r="160">
      <c r="A160" s="1">
        <v>158.0</v>
      </c>
      <c r="B160" s="1" t="s">
        <v>161</v>
      </c>
      <c r="C160" s="2">
        <f>IFERROR(__xludf.DUMMYFUNCTION("""COMPUTED_VALUE"""),79.0)</f>
        <v>79</v>
      </c>
      <c r="F160" s="2" t="str">
        <f>IFERROR(__xludf.DUMMYFUNCTION("""COMPUTED_VALUE"""),"I'm reading an anti-gravity book. I can't put it down!")</f>
        <v>I'm reading an anti-gravity book. I can't put it down!</v>
      </c>
    </row>
    <row r="161">
      <c r="A161" s="1">
        <v>159.0</v>
      </c>
      <c r="B161" s="1" t="s">
        <v>162</v>
      </c>
      <c r="C161" s="2">
        <f>IFERROR(__xludf.DUMMYFUNCTION("""COMPUTED_VALUE"""),79.0)</f>
        <v>79</v>
      </c>
      <c r="F161" s="2" t="str">
        <f>IFERROR(__xludf.DUMMYFUNCTION("""COMPUTED_VALUE"""),"I'm reading an anti-gravity book. I can't put it down!")</f>
        <v>I'm reading an anti-gravity book. I can't put it down!</v>
      </c>
    </row>
    <row r="162">
      <c r="A162" s="1">
        <v>160.0</v>
      </c>
      <c r="B162" s="1" t="s">
        <v>163</v>
      </c>
      <c r="C162" s="2">
        <f>IFERROR(__xludf.DUMMYFUNCTION("""COMPUTED_VALUE"""),80.0)</f>
        <v>80</v>
      </c>
      <c r="F162" s="2" t="str">
        <f>IFERROR(__xludf.DUMMYFUNCTION("""COMPUTED_VALUE"""),"How does a hurricane see? With one eye.")</f>
        <v>How does a hurricane see? With one eye.</v>
      </c>
    </row>
    <row r="163">
      <c r="A163" s="3">
        <v>161.0</v>
      </c>
      <c r="B163" s="3" t="s">
        <v>164</v>
      </c>
      <c r="C163" s="4">
        <f>IFERROR(__xludf.DUMMYFUNCTION("""COMPUTED_VALUE"""),80.0)</f>
        <v>80</v>
      </c>
      <c r="D163" s="4"/>
      <c r="E163" s="4"/>
      <c r="F163" s="4" t="str">
        <f>IFERROR(__xludf.DUMMYFUNCTION("""COMPUTED_VALUE"""),"How does a hurricane see? With one eye.")</f>
        <v>How does a hurricane see? With one eye.</v>
      </c>
      <c r="G163" s="4"/>
      <c r="H163" s="4"/>
      <c r="I163" s="4"/>
      <c r="J163" s="4"/>
      <c r="K163" s="4"/>
      <c r="L163" s="4"/>
      <c r="M163" s="4"/>
      <c r="N163" s="4"/>
      <c r="O163" s="4"/>
      <c r="P163" s="4"/>
      <c r="Q163" s="4"/>
      <c r="R163" s="4"/>
      <c r="S163" s="4"/>
      <c r="T163" s="4"/>
      <c r="U163" s="4"/>
      <c r="V163" s="4"/>
      <c r="W163" s="4"/>
      <c r="X163" s="4"/>
      <c r="Y163" s="4"/>
      <c r="Z163" s="4"/>
      <c r="AA163" s="4"/>
      <c r="AB163" s="4"/>
    </row>
    <row r="164">
      <c r="A164" s="1">
        <v>162.0</v>
      </c>
      <c r="B164" s="1" t="s">
        <v>165</v>
      </c>
      <c r="C164" s="2">
        <f>IFERROR(__xludf.DUMMYFUNCTION("""COMPUTED_VALUE"""),81.0)</f>
        <v>81</v>
      </c>
      <c r="F164" s="2" t="str">
        <f>IFERROR(__xludf.DUMMYFUNCTION("""COMPUTED_VALUE"""),"Why doesn't Barbie get pregnant? Because Ken cums in another box.")</f>
        <v>Why doesn't Barbie get pregnant? Because Ken cums in another box.</v>
      </c>
    </row>
    <row r="165">
      <c r="A165" s="1">
        <v>163.0</v>
      </c>
      <c r="B165" s="1" t="s">
        <v>166</v>
      </c>
      <c r="C165" s="2">
        <f>IFERROR(__xludf.DUMMYFUNCTION("""COMPUTED_VALUE"""),81.0)</f>
        <v>81</v>
      </c>
      <c r="F165" s="2" t="str">
        <f>IFERROR(__xludf.DUMMYFUNCTION("""COMPUTED_VALUE"""),"Why doesn't Barbie get pregnant? Because Ken cums in another box.")</f>
        <v>Why doesn't Barbie get pregnant? Because Ken cums in another box.</v>
      </c>
    </row>
    <row r="166">
      <c r="A166" s="1">
        <v>164.0</v>
      </c>
      <c r="B166" s="1" t="s">
        <v>167</v>
      </c>
      <c r="C166" s="2">
        <f>IFERROR(__xludf.DUMMYFUNCTION("""COMPUTED_VALUE"""),82.0)</f>
        <v>82</v>
      </c>
      <c r="F166" s="2" t="str">
        <f>IFERROR(__xludf.DUMMYFUNCTION("""COMPUTED_VALUE"""),"I tried watching The Neverending Story. Couldn't finish it.")</f>
        <v>I tried watching The Neverending Story. Couldn't finish it.</v>
      </c>
    </row>
    <row r="167">
      <c r="A167" s="1">
        <v>165.0</v>
      </c>
      <c r="B167" s="1" t="s">
        <v>168</v>
      </c>
      <c r="C167" s="2">
        <f>IFERROR(__xludf.DUMMYFUNCTION("""COMPUTED_VALUE"""),82.0)</f>
        <v>82</v>
      </c>
      <c r="F167" s="2" t="str">
        <f>IFERROR(__xludf.DUMMYFUNCTION("""COMPUTED_VALUE"""),"I tried watching The Neverending Story. Couldn't finish it.")</f>
        <v>I tried watching The Neverending Story. Couldn't finish it.</v>
      </c>
    </row>
    <row r="168">
      <c r="A168" s="1">
        <v>166.0</v>
      </c>
      <c r="B168" s="1" t="s">
        <v>169</v>
      </c>
      <c r="C168" s="2">
        <f>IFERROR(__xludf.DUMMYFUNCTION("""COMPUTED_VALUE"""),83.0)</f>
        <v>83</v>
      </c>
      <c r="F168" s="2" t="str">
        <f>IFERROR(__xludf.DUMMYFUNCTION("""COMPUTED_VALUE"""),"What has four wheels and flies? A garbage truck.")</f>
        <v>What has four wheels and flies? A garbage truck.</v>
      </c>
    </row>
    <row r="169">
      <c r="A169" s="1">
        <v>167.0</v>
      </c>
      <c r="B169" s="1" t="s">
        <v>170</v>
      </c>
      <c r="C169" s="2">
        <f>IFERROR(__xludf.DUMMYFUNCTION("""COMPUTED_VALUE"""),83.0)</f>
        <v>83</v>
      </c>
      <c r="F169" s="2" t="str">
        <f>IFERROR(__xludf.DUMMYFUNCTION("""COMPUTED_VALUE"""),"What has four wheels and flies? A garbage truck.")</f>
        <v>What has four wheels and flies? A garbage truck.</v>
      </c>
    </row>
    <row r="170">
      <c r="A170" s="1">
        <v>168.0</v>
      </c>
      <c r="B170" s="1" t="s">
        <v>171</v>
      </c>
      <c r="C170" s="2">
        <f>IFERROR(__xludf.DUMMYFUNCTION("""COMPUTED_VALUE"""),84.0)</f>
        <v>84</v>
      </c>
      <c r="F170" s="2" t="str">
        <f>IFERROR(__xludf.DUMMYFUNCTION("""COMPUTED_VALUE"""),"I hope someone comes across this distress signal Damn it, I used the wrong flare")</f>
        <v>I hope someone comes across this distress signal Damn it, I used the wrong flare</v>
      </c>
    </row>
    <row r="171">
      <c r="A171" s="1">
        <v>169.0</v>
      </c>
      <c r="B171" s="1" t="s">
        <v>172</v>
      </c>
      <c r="C171" s="2">
        <f>IFERROR(__xludf.DUMMYFUNCTION("""COMPUTED_VALUE"""),84.0)</f>
        <v>84</v>
      </c>
      <c r="F171" s="2" t="str">
        <f>IFERROR(__xludf.DUMMYFUNCTION("""COMPUTED_VALUE"""),"I hope someone comes across this distress signal Damn it, I used the wrong flare")</f>
        <v>I hope someone comes across this distress signal Damn it, I used the wrong flare</v>
      </c>
    </row>
    <row r="172">
      <c r="A172" s="1">
        <v>170.0</v>
      </c>
      <c r="B172" s="1" t="s">
        <v>173</v>
      </c>
      <c r="C172" s="2">
        <f>IFERROR(__xludf.DUMMYFUNCTION("""COMPUTED_VALUE"""),85.0)</f>
        <v>85</v>
      </c>
      <c r="F172" s="2" t="str">
        <f>IFERROR(__xludf.DUMMYFUNCTION("""COMPUTED_VALUE"""),"Why is it so cheap to throw a party at a haunted house? Because the ghosts bring all the boos.")</f>
        <v>Why is it so cheap to throw a party at a haunted house? Because the ghosts bring all the boos.</v>
      </c>
    </row>
    <row r="173">
      <c r="A173" s="1">
        <v>171.0</v>
      </c>
      <c r="B173" s="1" t="s">
        <v>174</v>
      </c>
      <c r="C173" s="2">
        <f>IFERROR(__xludf.DUMMYFUNCTION("""COMPUTED_VALUE"""),85.0)</f>
        <v>85</v>
      </c>
      <c r="F173" s="2" t="str">
        <f>IFERROR(__xludf.DUMMYFUNCTION("""COMPUTED_VALUE"""),"Why is it so cheap to throw a party at a haunted house? Because the ghosts bring all the boos.")</f>
        <v>Why is it so cheap to throw a party at a haunted house? Because the ghosts bring all the boos.</v>
      </c>
    </row>
    <row r="174">
      <c r="A174" s="1">
        <v>172.0</v>
      </c>
      <c r="B174" s="1" t="s">
        <v>175</v>
      </c>
      <c r="C174" s="2">
        <f>IFERROR(__xludf.DUMMYFUNCTION("""COMPUTED_VALUE"""),86.0)</f>
        <v>86</v>
      </c>
      <c r="F174" s="2" t="str">
        <f>IFERROR(__xludf.DUMMYFUNCTION("""COMPUTED_VALUE"""),"I can't take my dog to the pond anymore because the ducks keep attacking him. That's what I get for buying a pure bread dog.")</f>
        <v>I can't take my dog to the pond anymore because the ducks keep attacking him. That's what I get for buying a pure bread dog.</v>
      </c>
    </row>
    <row r="175">
      <c r="A175" s="1">
        <v>173.0</v>
      </c>
      <c r="B175" s="1" t="s">
        <v>176</v>
      </c>
      <c r="C175" s="2">
        <f>IFERROR(__xludf.DUMMYFUNCTION("""COMPUTED_VALUE"""),86.0)</f>
        <v>86</v>
      </c>
      <c r="F175" s="2" t="str">
        <f>IFERROR(__xludf.DUMMYFUNCTION("""COMPUTED_VALUE"""),"I can't take my dog to the pond anymore because the ducks keep attacking him. That's what I get for buying a pure bread dog.")</f>
        <v>I can't take my dog to the pond anymore because the ducks keep attacking him. That's what I get for buying a pure bread dog.</v>
      </c>
    </row>
    <row r="176">
      <c r="A176" s="1">
        <v>174.0</v>
      </c>
      <c r="B176" s="1" t="s">
        <v>177</v>
      </c>
      <c r="C176" s="2">
        <f>IFERROR(__xludf.DUMMYFUNCTION("""COMPUTED_VALUE"""),87.0)</f>
        <v>87</v>
      </c>
      <c r="F176" s="2" t="str">
        <f>IFERROR(__xludf.DUMMYFUNCTION("""COMPUTED_VALUE"""),"If the early bird gets the worm, I'll sleep in until there's pancakes. ")</f>
        <v>If the early bird gets the worm, I'll sleep in until there's pancakes. </v>
      </c>
    </row>
    <row r="177">
      <c r="A177" s="1">
        <v>175.0</v>
      </c>
      <c r="B177" s="1" t="s">
        <v>178</v>
      </c>
      <c r="C177" s="2">
        <f>IFERROR(__xludf.DUMMYFUNCTION("""COMPUTED_VALUE"""),87.0)</f>
        <v>87</v>
      </c>
      <c r="F177" s="2" t="str">
        <f>IFERROR(__xludf.DUMMYFUNCTION("""COMPUTED_VALUE"""),"If the early bird gets the worm, I'll sleep in until there's pancakes. ")</f>
        <v>If the early bird gets the worm, I'll sleep in until there's pancakes. </v>
      </c>
    </row>
    <row r="178">
      <c r="A178" s="1">
        <v>176.0</v>
      </c>
      <c r="B178" s="1" t="s">
        <v>179</v>
      </c>
      <c r="C178" s="2">
        <f>IFERROR(__xludf.DUMMYFUNCTION("""COMPUTED_VALUE"""),88.0)</f>
        <v>88</v>
      </c>
      <c r="F178" s="2" t="str">
        <f>IFERROR(__xludf.DUMMYFUNCTION("""COMPUTED_VALUE"""),"I call my wife Bambi, she thinks it's because she is cute with big brown eyes. But in reality I just hope someone shoots her mother with a hunting rifle.")</f>
        <v>I call my wife Bambi, she thinks it's because she is cute with big brown eyes. But in reality I just hope someone shoots her mother with a hunting rifle.</v>
      </c>
    </row>
    <row r="179">
      <c r="A179" s="1">
        <v>177.0</v>
      </c>
      <c r="B179" s="1" t="s">
        <v>180</v>
      </c>
      <c r="C179" s="2">
        <f>IFERROR(__xludf.DUMMYFUNCTION("""COMPUTED_VALUE"""),88.0)</f>
        <v>88</v>
      </c>
      <c r="F179" s="2" t="str">
        <f>IFERROR(__xludf.DUMMYFUNCTION("""COMPUTED_VALUE"""),"I call my wife Bambi, she thinks it's because she is cute with big brown eyes. But in reality I just hope someone shoots her mother with a hunting rifle.")</f>
        <v>I call my wife Bambi, she thinks it's because she is cute with big brown eyes. But in reality I just hope someone shoots her mother with a hunting rifle.</v>
      </c>
    </row>
    <row r="180">
      <c r="A180" s="1">
        <v>178.0</v>
      </c>
      <c r="B180" s="1" t="s">
        <v>181</v>
      </c>
      <c r="C180" s="2">
        <f>IFERROR(__xludf.DUMMYFUNCTION("""COMPUTED_VALUE"""),89.0)</f>
        <v>89</v>
      </c>
      <c r="F180" s="2" t="str">
        <f>IFERROR(__xludf.DUMMYFUNCTION("""COMPUTED_VALUE"""),"Can February March? No, but April May!")</f>
        <v>Can February March? No, but April May!</v>
      </c>
    </row>
    <row r="181">
      <c r="A181" s="1">
        <v>179.0</v>
      </c>
      <c r="B181" s="1" t="s">
        <v>182</v>
      </c>
      <c r="C181" s="2">
        <f>IFERROR(__xludf.DUMMYFUNCTION("""COMPUTED_VALUE"""),89.0)</f>
        <v>89</v>
      </c>
      <c r="F181" s="2" t="str">
        <f>IFERROR(__xludf.DUMMYFUNCTION("""COMPUTED_VALUE"""),"Can February March? No, but April May!")</f>
        <v>Can February March? No, but April May!</v>
      </c>
    </row>
    <row r="182">
      <c r="A182" s="1">
        <v>180.0</v>
      </c>
      <c r="B182" s="1" t="s">
        <v>183</v>
      </c>
      <c r="C182" s="2">
        <f>IFERROR(__xludf.DUMMYFUNCTION("""COMPUTED_VALUE"""),90.0)</f>
        <v>90</v>
      </c>
      <c r="F182" s="2" t="str">
        <f>IFERROR(__xludf.DUMMYFUNCTION("""COMPUTED_VALUE"""),"Singing in the shower is fun until you get soap in your mouth. Then it's a soap opera.'")</f>
        <v>Singing in the shower is fun until you get soap in your mouth. Then it's a soap opera.'</v>
      </c>
    </row>
    <row r="183">
      <c r="A183" s="1">
        <v>181.0</v>
      </c>
      <c r="B183" s="1" t="s">
        <v>184</v>
      </c>
      <c r="C183" s="2">
        <f>IFERROR(__xludf.DUMMYFUNCTION("""COMPUTED_VALUE"""),90.0)</f>
        <v>90</v>
      </c>
      <c r="F183" s="2" t="str">
        <f>IFERROR(__xludf.DUMMYFUNCTION("""COMPUTED_VALUE"""),"Singing in the shower is fun until you get soap in your mouth. Then it's a soap opera.'")</f>
        <v>Singing in the shower is fun until you get soap in your mouth. Then it's a soap opera.'</v>
      </c>
    </row>
    <row r="184">
      <c r="A184" s="1">
        <v>182.0</v>
      </c>
      <c r="B184" s="1" t="s">
        <v>185</v>
      </c>
      <c r="C184" s="2">
        <f>IFERROR(__xludf.DUMMYFUNCTION("""COMPUTED_VALUE"""),91.0)</f>
        <v>91</v>
      </c>
      <c r="F184" s="2" t="str">
        <f>IFERROR(__xludf.DUMMYFUNCTION("""COMPUTED_VALUE"""),"What's a ninja's favorite type of shoes? Sneakers!")</f>
        <v>What's a ninja's favorite type of shoes? Sneakers!</v>
      </c>
    </row>
    <row r="185">
      <c r="A185" s="3">
        <v>183.0</v>
      </c>
      <c r="B185" s="3" t="s">
        <v>59</v>
      </c>
      <c r="C185" s="4">
        <f>IFERROR(__xludf.DUMMYFUNCTION("""COMPUTED_VALUE"""),91.0)</f>
        <v>91</v>
      </c>
      <c r="D185" s="4"/>
      <c r="E185" s="4"/>
      <c r="F185" s="4" t="str">
        <f>IFERROR(__xludf.DUMMYFUNCTION("""COMPUTED_VALUE"""),"What's a ninja's favorite type of shoes? Sneakers!")</f>
        <v>What's a ninja's favorite type of shoes? Sneakers!</v>
      </c>
      <c r="G185" s="4"/>
      <c r="H185" s="4"/>
      <c r="I185" s="4"/>
      <c r="J185" s="4"/>
      <c r="K185" s="4"/>
      <c r="L185" s="4"/>
      <c r="M185" s="4"/>
      <c r="N185" s="4"/>
      <c r="O185" s="4"/>
      <c r="P185" s="4"/>
      <c r="Q185" s="4"/>
      <c r="R185" s="4"/>
      <c r="S185" s="4"/>
      <c r="T185" s="4"/>
      <c r="U185" s="4"/>
      <c r="V185" s="4"/>
      <c r="W185" s="4"/>
      <c r="X185" s="4"/>
      <c r="Y185" s="4"/>
      <c r="Z185" s="4"/>
      <c r="AA185" s="4"/>
      <c r="AB185" s="4"/>
    </row>
    <row r="186">
      <c r="A186" s="1">
        <v>184.0</v>
      </c>
      <c r="B186" s="1" t="s">
        <v>186</v>
      </c>
      <c r="C186" s="2">
        <f>IFERROR(__xludf.DUMMYFUNCTION("""COMPUTED_VALUE"""),92.0)</f>
        <v>92</v>
      </c>
      <c r="F186" s="2" t="str">
        <f>IFERROR(__xludf.DUMMYFUNCTION("""COMPUTED_VALUE"""),"What do you call a lazy kangaroo? Pouch potato.")</f>
        <v>What do you call a lazy kangaroo? Pouch potato.</v>
      </c>
    </row>
    <row r="187">
      <c r="A187" s="1">
        <v>185.0</v>
      </c>
      <c r="B187" s="1" t="s">
        <v>187</v>
      </c>
      <c r="C187" s="2">
        <f>IFERROR(__xludf.DUMMYFUNCTION("""COMPUTED_VALUE"""),92.0)</f>
        <v>92</v>
      </c>
      <c r="F187" s="2" t="str">
        <f>IFERROR(__xludf.DUMMYFUNCTION("""COMPUTED_VALUE"""),"What do you call a lazy kangaroo? Pouch potato.")</f>
        <v>What do you call a lazy kangaroo? Pouch potato.</v>
      </c>
    </row>
    <row r="188">
      <c r="A188" s="1">
        <v>186.0</v>
      </c>
      <c r="B188" s="1" t="s">
        <v>188</v>
      </c>
      <c r="C188" s="2">
        <f>IFERROR(__xludf.DUMMYFUNCTION("""COMPUTED_VALUE"""),93.0)</f>
        <v>93</v>
      </c>
      <c r="F188" s="2" t="str">
        <f>IFERROR(__xludf.DUMMYFUNCTION("""COMPUTED_VALUE"""),"Where do math teachers go on vacation? Times Square.")</f>
        <v>Where do math teachers go on vacation? Times Square.</v>
      </c>
    </row>
    <row r="189">
      <c r="A189" s="1">
        <v>187.0</v>
      </c>
      <c r="B189" s="1" t="s">
        <v>189</v>
      </c>
      <c r="C189" s="2">
        <f>IFERROR(__xludf.DUMMYFUNCTION("""COMPUTED_VALUE"""),93.0)</f>
        <v>93</v>
      </c>
      <c r="F189" s="2" t="str">
        <f>IFERROR(__xludf.DUMMYFUNCTION("""COMPUTED_VALUE"""),"Where do math teachers go on vacation? Times Square.")</f>
        <v>Where do math teachers go on vacation? Times Square.</v>
      </c>
    </row>
    <row r="190">
      <c r="A190" s="3">
        <v>188.0</v>
      </c>
      <c r="B190" s="3" t="s">
        <v>190</v>
      </c>
      <c r="C190" s="4">
        <f>IFERROR(__xludf.DUMMYFUNCTION("""COMPUTED_VALUE"""),94.0)</f>
        <v>94</v>
      </c>
      <c r="D190" s="4"/>
      <c r="E190" s="4"/>
      <c r="F190" s="4" t="str">
        <f>IFERROR(__xludf.DUMMYFUNCTION("""COMPUTED_VALUE"""),"What did the grape do when he got stepped on? He let out a little whine.")</f>
        <v>What did the grape do when he got stepped on? He let out a little whine.</v>
      </c>
      <c r="G190" s="4"/>
      <c r="H190" s="4"/>
      <c r="I190" s="4"/>
      <c r="J190" s="4"/>
      <c r="K190" s="4"/>
      <c r="L190" s="4"/>
      <c r="M190" s="4"/>
      <c r="N190" s="4"/>
      <c r="O190" s="4"/>
      <c r="P190" s="4"/>
      <c r="Q190" s="4"/>
      <c r="R190" s="4"/>
      <c r="S190" s="4"/>
      <c r="T190" s="4"/>
      <c r="U190" s="4"/>
      <c r="V190" s="4"/>
      <c r="W190" s="4"/>
      <c r="X190" s="4"/>
      <c r="Y190" s="4"/>
      <c r="Z190" s="4"/>
      <c r="AA190" s="4"/>
      <c r="AB190" s="4"/>
    </row>
    <row r="191">
      <c r="A191" s="1">
        <v>189.0</v>
      </c>
      <c r="B191" s="1" t="s">
        <v>191</v>
      </c>
      <c r="C191" s="2">
        <f>IFERROR(__xludf.DUMMYFUNCTION("""COMPUTED_VALUE"""),94.0)</f>
        <v>94</v>
      </c>
      <c r="F191" s="2" t="str">
        <f>IFERROR(__xludf.DUMMYFUNCTION("""COMPUTED_VALUE"""),"What did the grape do when he got stepped on? He let out a little whine.")</f>
        <v>What did the grape do when he got stepped on? He let out a little whine.</v>
      </c>
    </row>
    <row r="192">
      <c r="A192" s="1">
        <v>190.0</v>
      </c>
      <c r="B192" s="1" t="s">
        <v>192</v>
      </c>
      <c r="C192" s="2">
        <f>IFERROR(__xludf.DUMMYFUNCTION("""COMPUTED_VALUE"""),95.0)</f>
        <v>95</v>
      </c>
      <c r="F192" s="2" t="str">
        <f>IFERROR(__xludf.DUMMYFUNCTION("""COMPUTED_VALUE"""),"6:30 is hands down the best time on the clock.")</f>
        <v>6:30 is hands down the best time on the clock.</v>
      </c>
    </row>
    <row r="193">
      <c r="A193" s="1">
        <v>191.0</v>
      </c>
      <c r="B193" s="1" t="s">
        <v>193</v>
      </c>
      <c r="C193" s="2">
        <f>IFERROR(__xludf.DUMMYFUNCTION("""COMPUTED_VALUE"""),95.0)</f>
        <v>95</v>
      </c>
      <c r="F193" s="2" t="str">
        <f>IFERROR(__xludf.DUMMYFUNCTION("""COMPUTED_VALUE"""),"6:30 is hands down the best time on the clock.")</f>
        <v>6:30 is hands down the best time on the clock.</v>
      </c>
    </row>
    <row r="194">
      <c r="A194" s="1">
        <v>192.0</v>
      </c>
      <c r="B194" s="1" t="s">
        <v>194</v>
      </c>
      <c r="C194" s="2">
        <f>IFERROR(__xludf.DUMMYFUNCTION("""COMPUTED_VALUE"""),96.0)</f>
        <v>96</v>
      </c>
      <c r="F194" s="2" t="str">
        <f>IFERROR(__xludf.DUMMYFUNCTION("""COMPUTED_VALUE"""),"Why do panda bears keep buying bamboo? They just like the stock!")</f>
        <v>Why do panda bears keep buying bamboo? They just like the stock!</v>
      </c>
    </row>
    <row r="195">
      <c r="A195" s="1">
        <v>193.0</v>
      </c>
      <c r="B195" s="1" t="s">
        <v>195</v>
      </c>
      <c r="C195" s="2">
        <f>IFERROR(__xludf.DUMMYFUNCTION("""COMPUTED_VALUE"""),96.0)</f>
        <v>96</v>
      </c>
      <c r="F195" s="2" t="str">
        <f>IFERROR(__xludf.DUMMYFUNCTION("""COMPUTED_VALUE"""),"Why do panda bears keep buying bamboo? They just like the stock!")</f>
        <v>Why do panda bears keep buying bamboo? They just like the stock!</v>
      </c>
    </row>
    <row r="196">
      <c r="A196" s="1">
        <v>194.0</v>
      </c>
      <c r="B196" s="1" t="s">
        <v>196</v>
      </c>
      <c r="C196" s="2">
        <f>IFERROR(__xludf.DUMMYFUNCTION("""COMPUTED_VALUE"""),97.0)</f>
        <v>97</v>
      </c>
      <c r="F196" s="2" t="str">
        <f>IFERROR(__xludf.DUMMYFUNCTION("""COMPUTED_VALUE"""),"Why was the beach next to the power plant closed? Because it is spark infested waters.")</f>
        <v>Why was the beach next to the power plant closed? Because it is spark infested waters.</v>
      </c>
    </row>
    <row r="197">
      <c r="A197" s="3">
        <v>195.0</v>
      </c>
      <c r="B197" s="3" t="s">
        <v>197</v>
      </c>
      <c r="C197" s="4">
        <f>IFERROR(__xludf.DUMMYFUNCTION("""COMPUTED_VALUE"""),97.0)</f>
        <v>97</v>
      </c>
      <c r="D197" s="4"/>
      <c r="E197" s="4"/>
      <c r="F197" s="4" t="str">
        <f>IFERROR(__xludf.DUMMYFUNCTION("""COMPUTED_VALUE"""),"Why was the beach next to the power plant closed? Because it is spark infested waters.")</f>
        <v>Why was the beach next to the power plant closed? Because it is spark infested waters.</v>
      </c>
      <c r="G197" s="4"/>
      <c r="H197" s="4"/>
      <c r="I197" s="4"/>
      <c r="J197" s="4"/>
      <c r="K197" s="4"/>
      <c r="L197" s="4"/>
      <c r="M197" s="4"/>
      <c r="N197" s="4"/>
      <c r="O197" s="4"/>
      <c r="P197" s="4"/>
      <c r="Q197" s="4"/>
      <c r="R197" s="4"/>
      <c r="S197" s="4"/>
      <c r="T197" s="4"/>
      <c r="U197" s="4"/>
      <c r="V197" s="4"/>
      <c r="W197" s="4"/>
      <c r="X197" s="4"/>
      <c r="Y197" s="4"/>
      <c r="Z197" s="4"/>
      <c r="AA197" s="4"/>
      <c r="AB197" s="4"/>
    </row>
    <row r="198">
      <c r="A198" s="3">
        <v>196.0</v>
      </c>
      <c r="B198" s="3" t="s">
        <v>13</v>
      </c>
      <c r="C198" s="4">
        <f>IFERROR(__xludf.DUMMYFUNCTION("""COMPUTED_VALUE"""),98.0)</f>
        <v>98</v>
      </c>
      <c r="D198" s="4"/>
      <c r="E198" s="4"/>
      <c r="F198" s="4" t="str">
        <f>IFERROR(__xludf.DUMMYFUNCTION("""COMPUTED_VALUE"""),"“Siri,” I asked my phone, “why am I so bad with women?"" She responded, “I’m Bixby, you moron.”")</f>
        <v>“Siri,” I asked my phone, “why am I so bad with women?" She responded, “I’m Bixby, you moron.”</v>
      </c>
      <c r="G198" s="4"/>
      <c r="H198" s="4"/>
      <c r="I198" s="4"/>
      <c r="J198" s="4"/>
      <c r="K198" s="4"/>
      <c r="L198" s="4"/>
      <c r="M198" s="4"/>
      <c r="N198" s="4"/>
      <c r="O198" s="4"/>
      <c r="P198" s="4"/>
      <c r="Q198" s="4"/>
      <c r="R198" s="4"/>
      <c r="S198" s="4"/>
      <c r="T198" s="4"/>
      <c r="U198" s="4"/>
      <c r="V198" s="4"/>
      <c r="W198" s="4"/>
      <c r="X198" s="4"/>
      <c r="Y198" s="4"/>
      <c r="Z198" s="4"/>
      <c r="AA198" s="4"/>
      <c r="AB198" s="4"/>
    </row>
    <row r="199">
      <c r="A199" s="1">
        <v>197.0</v>
      </c>
      <c r="B199" s="1" t="s">
        <v>198</v>
      </c>
      <c r="C199" s="2">
        <f>IFERROR(__xludf.DUMMYFUNCTION("""COMPUTED_VALUE"""),98.0)</f>
        <v>98</v>
      </c>
      <c r="F199" s="2" t="str">
        <f>IFERROR(__xludf.DUMMYFUNCTION("""COMPUTED_VALUE"""),"“Siri,” I asked my phone, “why am I so bad with women?"" She responded, “I’m Bixby, you moron.”")</f>
        <v>“Siri,” I asked my phone, “why am I so bad with women?" She responded, “I’m Bixby, you moron.”</v>
      </c>
    </row>
    <row r="200">
      <c r="A200" s="1">
        <v>198.0</v>
      </c>
      <c r="B200" s="1" t="s">
        <v>199</v>
      </c>
      <c r="C200" s="2">
        <f>IFERROR(__xludf.DUMMYFUNCTION("""COMPUTED_VALUE"""),99.0)</f>
        <v>99</v>
      </c>
      <c r="F200" s="2" t="str">
        <f>IFERROR(__xludf.DUMMYFUNCTION("""COMPUTED_VALUE"""),"My landlord told me we need to talk about the heating bill. 'Sure,' I said. 'My door is always open.' ")</f>
        <v>My landlord told me we need to talk about the heating bill. 'Sure,' I said. 'My door is always open.' </v>
      </c>
    </row>
    <row r="201">
      <c r="A201" s="1">
        <v>199.0</v>
      </c>
      <c r="B201" s="1" t="s">
        <v>200</v>
      </c>
      <c r="C201" s="2">
        <f>IFERROR(__xludf.DUMMYFUNCTION("""COMPUTED_VALUE"""),99.0)</f>
        <v>99</v>
      </c>
      <c r="F201" s="2" t="str">
        <f>IFERROR(__xludf.DUMMYFUNCTION("""COMPUTED_VALUE"""),"My landlord told me we need to talk about the heating bill. 'Sure,' I said. 'My door is always open.' ")</f>
        <v>My landlord told me we need to talk about the heating bill. 'Sure,' I said. 'My door is always open.' </v>
      </c>
    </row>
    <row r="202">
      <c r="A202" s="1">
        <v>200.0</v>
      </c>
      <c r="B202" s="1" t="s">
        <v>201</v>
      </c>
      <c r="C202" s="2">
        <f>IFERROR(__xludf.DUMMYFUNCTION("""COMPUTED_VALUE"""),100.0)</f>
        <v>100</v>
      </c>
      <c r="F202" s="2" t="str">
        <f>IFERROR(__xludf.DUMMYFUNCTION("""COMPUTED_VALUE"""),"A man gets himself a date and decides to surprise the girl with some flowers. He walks into a flower shop and the florist asks ""Hey, what are you looking for, specifically?""The man says ""To have sex""")</f>
        <v>A man gets himself a date and decides to surprise the girl with some flowers. He walks into a flower shop and the florist asks "Hey, what are you looking for, specifically?"The man says "To have sex"</v>
      </c>
    </row>
    <row r="203">
      <c r="A203" s="1">
        <v>201.0</v>
      </c>
      <c r="B203" s="1" t="s">
        <v>202</v>
      </c>
      <c r="C203" s="2">
        <f>IFERROR(__xludf.DUMMYFUNCTION("""COMPUTED_VALUE"""),100.0)</f>
        <v>100</v>
      </c>
      <c r="F203" s="2" t="str">
        <f>IFERROR(__xludf.DUMMYFUNCTION("""COMPUTED_VALUE"""),"A man gets himself a date and decides to surprise the girl with some flowers. He walks into a flower shop and the florist asks ""Hey, what are you looking for, specifically?""The man says ""To have sex""")</f>
        <v>A man gets himself a date and decides to surprise the girl with some flowers. He walks into a flower shop and the florist asks "Hey, what are you looking for, specifically?"The man says "To have sex"</v>
      </c>
    </row>
    <row r="204">
      <c r="A204" s="1">
        <v>202.0</v>
      </c>
      <c r="B204" s="1" t="s">
        <v>203</v>
      </c>
      <c r="C204" s="2">
        <f>IFERROR(__xludf.DUMMYFUNCTION("""COMPUTED_VALUE"""),101.0)</f>
        <v>101</v>
      </c>
      <c r="F204" s="2" t="str">
        <f>IFERROR(__xludf.DUMMYFUNCTION("""COMPUTED_VALUE"""),"Justice is a dish best served cold. If it were served warm, it would be justwater.")</f>
        <v>Justice is a dish best served cold. If it were served warm, it would be justwater.</v>
      </c>
    </row>
    <row r="205">
      <c r="A205" s="3">
        <v>203.0</v>
      </c>
      <c r="B205" s="3" t="s">
        <v>204</v>
      </c>
      <c r="C205" s="4">
        <f>IFERROR(__xludf.DUMMYFUNCTION("""COMPUTED_VALUE"""),101.0)</f>
        <v>101</v>
      </c>
      <c r="D205" s="4"/>
      <c r="E205" s="4"/>
      <c r="F205" s="4" t="str">
        <f>IFERROR(__xludf.DUMMYFUNCTION("""COMPUTED_VALUE"""),"Justice is a dish best served cold. If it were served warm, it would be justwater.")</f>
        <v>Justice is a dish best served cold. If it were served warm, it would be justwater.</v>
      </c>
      <c r="G205" s="4"/>
      <c r="H205" s="4"/>
      <c r="I205" s="4"/>
      <c r="J205" s="4"/>
      <c r="K205" s="4"/>
      <c r="L205" s="4"/>
      <c r="M205" s="4"/>
      <c r="N205" s="4"/>
      <c r="O205" s="4"/>
      <c r="P205" s="4"/>
      <c r="Q205" s="4"/>
      <c r="R205" s="4"/>
      <c r="S205" s="4"/>
      <c r="T205" s="4"/>
      <c r="U205" s="4"/>
      <c r="V205" s="4"/>
      <c r="W205" s="4"/>
      <c r="X205" s="4"/>
      <c r="Y205" s="4"/>
      <c r="Z205" s="4"/>
      <c r="AA205" s="4"/>
      <c r="AB205" s="4"/>
    </row>
    <row r="206">
      <c r="A206" s="1">
        <v>204.0</v>
      </c>
      <c r="B206" s="1" t="s">
        <v>205</v>
      </c>
      <c r="C206" s="2">
        <f>IFERROR(__xludf.DUMMYFUNCTION("""COMPUTED_VALUE"""),102.0)</f>
        <v>102</v>
      </c>
      <c r="F206" s="2" t="str">
        <f>IFERROR(__xludf.DUMMYFUNCTION("""COMPUTED_VALUE"""),"After dealing with dad-jokes all winter... I'm hoping to get him back this summer with some son-burns.")</f>
        <v>After dealing with dad-jokes all winter... I'm hoping to get him back this summer with some son-burns.</v>
      </c>
    </row>
    <row r="207">
      <c r="A207" s="1">
        <v>205.0</v>
      </c>
      <c r="B207" s="1" t="s">
        <v>206</v>
      </c>
      <c r="C207" s="2">
        <f>IFERROR(__xludf.DUMMYFUNCTION("""COMPUTED_VALUE"""),102.0)</f>
        <v>102</v>
      </c>
      <c r="F207" s="2" t="str">
        <f>IFERROR(__xludf.DUMMYFUNCTION("""COMPUTED_VALUE"""),"After dealing with dad-jokes all winter... I'm hoping to get him back this summer with some son-burns.")</f>
        <v>After dealing with dad-jokes all winter... I'm hoping to get him back this summer with some son-burns.</v>
      </c>
    </row>
    <row r="208">
      <c r="A208" s="1">
        <v>206.0</v>
      </c>
      <c r="B208" s="1" t="s">
        <v>207</v>
      </c>
      <c r="C208" s="2">
        <f>IFERROR(__xludf.DUMMYFUNCTION("""COMPUTED_VALUE"""),103.0)</f>
        <v>103</v>
      </c>
      <c r="F208" s="2" t="str">
        <f>IFERROR(__xludf.DUMMYFUNCTION("""COMPUTED_VALUE"""),"Do you wanna box for your leftovers?' 'No, but I'll wrestle you for them.' ")</f>
        <v>Do you wanna box for your leftovers?' 'No, but I'll wrestle you for them.' </v>
      </c>
    </row>
    <row r="209">
      <c r="A209" s="3">
        <v>207.0</v>
      </c>
      <c r="B209" s="3" t="s">
        <v>208</v>
      </c>
      <c r="C209" s="4">
        <f>IFERROR(__xludf.DUMMYFUNCTION("""COMPUTED_VALUE"""),103.0)</f>
        <v>103</v>
      </c>
      <c r="D209" s="4"/>
      <c r="E209" s="4"/>
      <c r="F209" s="4" t="str">
        <f>IFERROR(__xludf.DUMMYFUNCTION("""COMPUTED_VALUE"""),"Do you wanna box for your leftovers?' 'No, but I'll wrestle you for them.' ")</f>
        <v>Do you wanna box for your leftovers?' 'No, but I'll wrestle you for them.' </v>
      </c>
      <c r="G209" s="4"/>
      <c r="H209" s="4"/>
      <c r="I209" s="4"/>
      <c r="J209" s="4"/>
      <c r="K209" s="4"/>
      <c r="L209" s="4"/>
      <c r="M209" s="4"/>
      <c r="N209" s="4"/>
      <c r="O209" s="4"/>
      <c r="P209" s="4"/>
      <c r="Q209" s="4"/>
      <c r="R209" s="4"/>
      <c r="S209" s="4"/>
      <c r="T209" s="4"/>
      <c r="U209" s="4"/>
      <c r="V209" s="4"/>
      <c r="W209" s="4"/>
      <c r="X209" s="4"/>
      <c r="Y209" s="4"/>
      <c r="Z209" s="4"/>
      <c r="AA209" s="4"/>
      <c r="AB209" s="4"/>
    </row>
    <row r="210">
      <c r="A210" s="1">
        <v>208.0</v>
      </c>
      <c r="B210" s="1" t="s">
        <v>209</v>
      </c>
      <c r="C210" s="2">
        <f>IFERROR(__xludf.DUMMYFUNCTION("""COMPUTED_VALUE"""),104.0)</f>
        <v>104</v>
      </c>
      <c r="F210" s="2" t="str">
        <f>IFERROR(__xludf.DUMMYFUNCTION("""COMPUTED_VALUE"""),"How do you get a squirrel to like you? Act like a nut.'")</f>
        <v>How do you get a squirrel to like you? Act like a nut.'</v>
      </c>
    </row>
    <row r="211">
      <c r="A211" s="3">
        <v>209.0</v>
      </c>
      <c r="B211" s="3" t="s">
        <v>210</v>
      </c>
      <c r="C211" s="4">
        <f>IFERROR(__xludf.DUMMYFUNCTION("""COMPUTED_VALUE"""),104.0)</f>
        <v>104</v>
      </c>
      <c r="D211" s="4"/>
      <c r="E211" s="4"/>
      <c r="F211" s="4" t="str">
        <f>IFERROR(__xludf.DUMMYFUNCTION("""COMPUTED_VALUE"""),"How do you get a squirrel to like you? Act like a nut.'")</f>
        <v>How do you get a squirrel to like you? Act like a nut.'</v>
      </c>
      <c r="G211" s="4"/>
      <c r="H211" s="4"/>
      <c r="I211" s="4"/>
      <c r="J211" s="4"/>
      <c r="K211" s="4"/>
      <c r="L211" s="4"/>
      <c r="M211" s="4"/>
      <c r="N211" s="4"/>
      <c r="O211" s="4"/>
      <c r="P211" s="4"/>
      <c r="Q211" s="4"/>
      <c r="R211" s="4"/>
      <c r="S211" s="4"/>
      <c r="T211" s="4"/>
      <c r="U211" s="4"/>
      <c r="V211" s="4"/>
      <c r="W211" s="4"/>
      <c r="X211" s="4"/>
      <c r="Y211" s="4"/>
      <c r="Z211" s="4"/>
      <c r="AA211" s="4"/>
      <c r="AB211" s="4"/>
    </row>
    <row r="212">
      <c r="A212" s="1">
        <v>210.0</v>
      </c>
      <c r="B212" s="1" t="s">
        <v>211</v>
      </c>
      <c r="C212" s="2">
        <f>IFERROR(__xludf.DUMMYFUNCTION("""COMPUTED_VALUE"""),105.0)</f>
        <v>105</v>
      </c>
      <c r="F212" s="2" t="str">
        <f>IFERROR(__xludf.DUMMYFUNCTION("""COMPUTED_VALUE"""),"What do you call a fly without wings? A walk.")</f>
        <v>What do you call a fly without wings? A walk.</v>
      </c>
    </row>
    <row r="213">
      <c r="A213" s="3">
        <v>211.0</v>
      </c>
      <c r="B213" s="3" t="s">
        <v>109</v>
      </c>
      <c r="C213" s="4">
        <f>IFERROR(__xludf.DUMMYFUNCTION("""COMPUTED_VALUE"""),105.0)</f>
        <v>105</v>
      </c>
      <c r="D213" s="4"/>
      <c r="E213" s="4"/>
      <c r="F213" s="4" t="str">
        <f>IFERROR(__xludf.DUMMYFUNCTION("""COMPUTED_VALUE"""),"What do you call a fly without wings? A walk.")</f>
        <v>What do you call a fly without wings? A walk.</v>
      </c>
      <c r="G213" s="4"/>
      <c r="H213" s="4"/>
      <c r="I213" s="4"/>
      <c r="J213" s="4"/>
      <c r="K213" s="4"/>
      <c r="L213" s="4"/>
      <c r="M213" s="4"/>
      <c r="N213" s="4"/>
      <c r="O213" s="4"/>
      <c r="P213" s="4"/>
      <c r="Q213" s="4"/>
      <c r="R213" s="4"/>
      <c r="S213" s="4"/>
      <c r="T213" s="4"/>
      <c r="U213" s="4"/>
      <c r="V213" s="4"/>
      <c r="W213" s="4"/>
      <c r="X213" s="4"/>
      <c r="Y213" s="4"/>
      <c r="Z213" s="4"/>
      <c r="AA213" s="4"/>
      <c r="AB213" s="4"/>
    </row>
    <row r="214">
      <c r="A214" s="1">
        <v>212.0</v>
      </c>
      <c r="B214" s="1" t="s">
        <v>212</v>
      </c>
      <c r="C214" s="2">
        <f>IFERROR(__xludf.DUMMYFUNCTION("""COMPUTED_VALUE"""),106.0)</f>
        <v>106</v>
      </c>
      <c r="F214" s="2" t="str">
        <f>IFERROR(__xludf.DUMMYFUNCTION("""COMPUTED_VALUE"""),"What do you call an authoritarian couch potato? A dictator tot")</f>
        <v>What do you call an authoritarian couch potato? A dictator tot</v>
      </c>
    </row>
    <row r="215">
      <c r="A215" s="3">
        <v>213.0</v>
      </c>
      <c r="B215" s="3" t="s">
        <v>213</v>
      </c>
      <c r="C215" s="4">
        <f>IFERROR(__xludf.DUMMYFUNCTION("""COMPUTED_VALUE"""),106.0)</f>
        <v>106</v>
      </c>
      <c r="D215" s="4"/>
      <c r="E215" s="4"/>
      <c r="F215" s="4" t="str">
        <f>IFERROR(__xludf.DUMMYFUNCTION("""COMPUTED_VALUE"""),"What do you call an authoritarian couch potato? A dictator tot")</f>
        <v>What do you call an authoritarian couch potato? A dictator tot</v>
      </c>
      <c r="G215" s="4"/>
      <c r="H215" s="4"/>
      <c r="I215" s="4"/>
      <c r="J215" s="4"/>
      <c r="K215" s="4"/>
      <c r="L215" s="4"/>
      <c r="M215" s="4"/>
      <c r="N215" s="4"/>
      <c r="O215" s="4"/>
      <c r="P215" s="4"/>
      <c r="Q215" s="4"/>
      <c r="R215" s="4"/>
      <c r="S215" s="4"/>
      <c r="T215" s="4"/>
      <c r="U215" s="4"/>
      <c r="V215" s="4"/>
      <c r="W215" s="4"/>
      <c r="X215" s="4"/>
      <c r="Y215" s="4"/>
      <c r="Z215" s="4"/>
      <c r="AA215" s="4"/>
      <c r="AB215" s="4"/>
    </row>
    <row r="216">
      <c r="A216" s="1">
        <v>214.0</v>
      </c>
      <c r="B216" s="1" t="s">
        <v>214</v>
      </c>
      <c r="C216" s="2">
        <f>IFERROR(__xludf.DUMMYFUNCTION("""COMPUTED_VALUE"""),107.0)</f>
        <v>107</v>
      </c>
      <c r="F216" s="2" t="str">
        <f>IFERROR(__xludf.DUMMYFUNCTION("""COMPUTED_VALUE"""),"What is the best way to hand feed a crocodile? Very carefully.")</f>
        <v>What is the best way to hand feed a crocodile? Very carefully.</v>
      </c>
    </row>
    <row r="217">
      <c r="A217" s="1">
        <v>215.0</v>
      </c>
      <c r="B217" s="1" t="s">
        <v>215</v>
      </c>
      <c r="C217" s="2">
        <f>IFERROR(__xludf.DUMMYFUNCTION("""COMPUTED_VALUE"""),107.0)</f>
        <v>107</v>
      </c>
      <c r="F217" s="2" t="str">
        <f>IFERROR(__xludf.DUMMYFUNCTION("""COMPUTED_VALUE"""),"What is the best way to hand feed a crocodile? Very carefully.")</f>
        <v>What is the best way to hand feed a crocodile? Very carefully.</v>
      </c>
    </row>
    <row r="218">
      <c r="A218" s="1">
        <v>216.0</v>
      </c>
      <c r="B218" s="1" t="s">
        <v>216</v>
      </c>
      <c r="C218" s="2">
        <f>IFERROR(__xludf.DUMMYFUNCTION("""COMPUTED_VALUE"""),108.0)</f>
        <v>108</v>
      </c>
      <c r="F218" s="2" t="str">
        <f>IFERROR(__xludf.DUMMYFUNCTION("""COMPUTED_VALUE"""),"What happens when a frogs car dies? He needs a jump. If that doesn't work he has to get it toad.")</f>
        <v>What happens when a frogs car dies? He needs a jump. If that doesn't work he has to get it toad.</v>
      </c>
    </row>
    <row r="219">
      <c r="A219" s="1">
        <v>217.0</v>
      </c>
      <c r="B219" s="1" t="s">
        <v>217</v>
      </c>
      <c r="C219" s="2">
        <f>IFERROR(__xludf.DUMMYFUNCTION("""COMPUTED_VALUE"""),108.0)</f>
        <v>108</v>
      </c>
      <c r="F219" s="2" t="str">
        <f>IFERROR(__xludf.DUMMYFUNCTION("""COMPUTED_VALUE"""),"What happens when a frogs car dies? He needs a jump. If that doesn't work he has to get it toad.")</f>
        <v>What happens when a frogs car dies? He needs a jump. If that doesn't work he has to get it toad.</v>
      </c>
    </row>
    <row r="220">
      <c r="A220" s="3">
        <v>218.0</v>
      </c>
      <c r="B220" s="3" t="s">
        <v>37</v>
      </c>
      <c r="C220" s="4">
        <f>IFERROR(__xludf.DUMMYFUNCTION("""COMPUTED_VALUE"""),109.0)</f>
        <v>109</v>
      </c>
      <c r="D220" s="4"/>
      <c r="E220" s="4"/>
      <c r="F220" s="4" t="str">
        <f>IFERROR(__xludf.DUMMYFUNCTION("""COMPUTED_VALUE"""),"I was reading a great book about an immortal dog the other day. It was impossible to put down.")</f>
        <v>I was reading a great book about an immortal dog the other day. It was impossible to put down.</v>
      </c>
      <c r="G220" s="4"/>
      <c r="H220" s="4"/>
      <c r="I220" s="4"/>
      <c r="J220" s="4"/>
      <c r="K220" s="4"/>
      <c r="L220" s="4"/>
      <c r="M220" s="4"/>
      <c r="N220" s="4"/>
      <c r="O220" s="4"/>
      <c r="P220" s="4"/>
      <c r="Q220" s="4"/>
      <c r="R220" s="4"/>
      <c r="S220" s="4"/>
      <c r="T220" s="4"/>
      <c r="U220" s="4"/>
      <c r="V220" s="4"/>
      <c r="W220" s="4"/>
      <c r="X220" s="4"/>
      <c r="Y220" s="4"/>
      <c r="Z220" s="4"/>
      <c r="AA220" s="4"/>
      <c r="AB220" s="4"/>
    </row>
    <row r="221">
      <c r="A221" s="1">
        <v>219.0</v>
      </c>
      <c r="B221" s="1" t="s">
        <v>218</v>
      </c>
      <c r="C221" s="2">
        <f>IFERROR(__xludf.DUMMYFUNCTION("""COMPUTED_VALUE"""),109.0)</f>
        <v>109</v>
      </c>
      <c r="F221" s="2" t="str">
        <f>IFERROR(__xludf.DUMMYFUNCTION("""COMPUTED_VALUE"""),"I was reading a great book about an immortal dog the other day. It was impossible to put down.")</f>
        <v>I was reading a great book about an immortal dog the other day. It was impossible to put down.</v>
      </c>
    </row>
    <row r="222">
      <c r="A222" s="1">
        <v>220.0</v>
      </c>
      <c r="B222" s="1" t="s">
        <v>219</v>
      </c>
      <c r="C222" s="2">
        <f>IFERROR(__xludf.DUMMYFUNCTION("""COMPUTED_VALUE"""),110.0)</f>
        <v>110</v>
      </c>
      <c r="F222" s="2" t="str">
        <f>IFERROR(__xludf.DUMMYFUNCTION("""COMPUTED_VALUE"""),"Did you hear the story about the haunted lift? It really raised my spirits!")</f>
        <v>Did you hear the story about the haunted lift? It really raised my spirits!</v>
      </c>
    </row>
    <row r="223">
      <c r="A223" s="1">
        <v>221.0</v>
      </c>
      <c r="B223" s="1" t="s">
        <v>220</v>
      </c>
      <c r="C223" s="2">
        <f>IFERROR(__xludf.DUMMYFUNCTION("""COMPUTED_VALUE"""),110.0)</f>
        <v>110</v>
      </c>
      <c r="F223" s="2" t="str">
        <f>IFERROR(__xludf.DUMMYFUNCTION("""COMPUTED_VALUE"""),"Did you hear the story about the haunted lift? It really raised my spirits!")</f>
        <v>Did you hear the story about the haunted lift? It really raised my spirits!</v>
      </c>
    </row>
    <row r="224">
      <c r="A224" s="1">
        <v>222.0</v>
      </c>
      <c r="B224" s="1" t="s">
        <v>221</v>
      </c>
      <c r="C224" s="2">
        <f>IFERROR(__xludf.DUMMYFUNCTION("""COMPUTED_VALUE"""),111.0)</f>
        <v>111</v>
      </c>
      <c r="F224" s="2" t="str">
        <f>IFERROR(__xludf.DUMMYFUNCTION("""COMPUTED_VALUE"""),"What did the scientist said after mixing oxygen and magnesium? O Mg")</f>
        <v>What did the scientist said after mixing oxygen and magnesium? O Mg</v>
      </c>
    </row>
    <row r="225">
      <c r="A225" s="1">
        <v>223.0</v>
      </c>
      <c r="B225" s="1" t="s">
        <v>222</v>
      </c>
      <c r="C225" s="2">
        <f>IFERROR(__xludf.DUMMYFUNCTION("""COMPUTED_VALUE"""),111.0)</f>
        <v>111</v>
      </c>
      <c r="F225" s="2" t="str">
        <f>IFERROR(__xludf.DUMMYFUNCTION("""COMPUTED_VALUE"""),"What did the scientist said after mixing oxygen and magnesium? O Mg")</f>
        <v>What did the scientist said after mixing oxygen and magnesium? O Mg</v>
      </c>
    </row>
    <row r="226">
      <c r="A226" s="1">
        <v>224.0</v>
      </c>
      <c r="B226" s="1" t="s">
        <v>223</v>
      </c>
      <c r="C226" s="2">
        <f>IFERROR(__xludf.DUMMYFUNCTION("""COMPUTED_VALUE"""),112.0)</f>
        <v>112</v>
      </c>
      <c r="F226" s="2" t="str">
        <f>IFERROR(__xludf.DUMMYFUNCTION("""COMPUTED_VALUE"""),"My daughter's boyfriend introduced himself to me and said, 'Hello, sir, I'm David. Nice to meet you.' He put out his hand and I said, 'David, are you nervous?' He said no, so I grabbed his hand, looked him in the eyes, and said, 'Then why are you shaking?"&amp;"'")</f>
        <v>My daughter's boyfriend introduced himself to me and said, 'Hello, sir, I'm David. Nice to meet you.' He put out his hand and I said, 'David, are you nervous?' He said no, so I grabbed his hand, looked him in the eyes, and said, 'Then why are you shaking?'</v>
      </c>
    </row>
    <row r="227">
      <c r="A227" s="1">
        <v>225.0</v>
      </c>
      <c r="B227" s="1" t="s">
        <v>224</v>
      </c>
      <c r="C227" s="2">
        <f>IFERROR(__xludf.DUMMYFUNCTION("""COMPUTED_VALUE"""),112.0)</f>
        <v>112</v>
      </c>
      <c r="F227" s="2" t="str">
        <f>IFERROR(__xludf.DUMMYFUNCTION("""COMPUTED_VALUE"""),"My daughter's boyfriend introduced himself to me and said, 'Hello, sir, I'm David. Nice to meet you.' He put out his hand and I said, 'David, are you nervous?' He said no, so I grabbed his hand, looked him in the eyes, and said, 'Then why are you shaking?"&amp;"'")</f>
        <v>My daughter's boyfriend introduced himself to me and said, 'Hello, sir, I'm David. Nice to meet you.' He put out his hand and I said, 'David, are you nervous?' He said no, so I grabbed his hand, looked him in the eyes, and said, 'Then why are you shaking?'</v>
      </c>
    </row>
    <row r="228">
      <c r="A228" s="1">
        <v>226.0</v>
      </c>
      <c r="B228" s="1" t="s">
        <v>225</v>
      </c>
      <c r="C228" s="2">
        <f>IFERROR(__xludf.DUMMYFUNCTION("""COMPUTED_VALUE"""),113.0)</f>
        <v>113</v>
      </c>
      <c r="F228" s="2" t="str">
        <f>IFERROR(__xludf.DUMMYFUNCTION("""COMPUTED_VALUE"""),"I just spent $300 on a limo and learned it doesn't come with a driver. I can't believe I have nothing to chauffer it.")</f>
        <v>I just spent $300 on a limo and learned it doesn't come with a driver. I can't believe I have nothing to chauffer it.</v>
      </c>
    </row>
    <row r="229">
      <c r="A229" s="1">
        <v>227.0</v>
      </c>
      <c r="B229" s="1" t="s">
        <v>226</v>
      </c>
      <c r="C229" s="2">
        <f>IFERROR(__xludf.DUMMYFUNCTION("""COMPUTED_VALUE"""),113.0)</f>
        <v>113</v>
      </c>
      <c r="F229" s="2" t="str">
        <f>IFERROR(__xludf.DUMMYFUNCTION("""COMPUTED_VALUE"""),"I just spent $300 on a limo and learned it doesn't come with a driver. I can't believe I have nothing to chauffer it.")</f>
        <v>I just spent $300 on a limo and learned it doesn't come with a driver. I can't believe I have nothing to chauffer it.</v>
      </c>
    </row>
    <row r="230">
      <c r="A230" s="1">
        <v>228.0</v>
      </c>
      <c r="B230" s="1" t="s">
        <v>227</v>
      </c>
      <c r="C230" s="2">
        <f>IFERROR(__xludf.DUMMYFUNCTION("""COMPUTED_VALUE"""),114.0)</f>
        <v>114</v>
      </c>
      <c r="F230" s="2" t="str">
        <f>IFERROR(__xludf.DUMMYFUNCTION("""COMPUTED_VALUE"""),"What do you call a guy with two dicks? Ambidextrous.")</f>
        <v>What do you call a guy with two dicks? Ambidextrous.</v>
      </c>
    </row>
    <row r="231">
      <c r="A231" s="1">
        <v>229.0</v>
      </c>
      <c r="B231" s="1" t="s">
        <v>228</v>
      </c>
      <c r="C231" s="2">
        <f>IFERROR(__xludf.DUMMYFUNCTION("""COMPUTED_VALUE"""),114.0)</f>
        <v>114</v>
      </c>
      <c r="F231" s="2" t="str">
        <f>IFERROR(__xludf.DUMMYFUNCTION("""COMPUTED_VALUE"""),"What do you call a guy with two dicks? Ambidextrous.")</f>
        <v>What do you call a guy with two dicks? Ambidextrous.</v>
      </c>
    </row>
    <row r="232">
      <c r="A232" s="1">
        <v>230.0</v>
      </c>
      <c r="B232" s="1" t="s">
        <v>229</v>
      </c>
      <c r="C232" s="2">
        <f>IFERROR(__xludf.DUMMYFUNCTION("""COMPUTED_VALUE"""),115.0)</f>
        <v>115</v>
      </c>
      <c r="F232" s="2" t="str">
        <f>IFERROR(__xludf.DUMMYFUNCTION("""COMPUTED_VALUE"""),"Mom is mad at me because she asked me to sync her phone, so I threw it in the ocean.")</f>
        <v>Mom is mad at me because she asked me to sync her phone, so I threw it in the ocean.</v>
      </c>
    </row>
    <row r="233">
      <c r="A233" s="3">
        <v>231.0</v>
      </c>
      <c r="B233" s="3" t="s">
        <v>230</v>
      </c>
      <c r="C233" s="4">
        <f>IFERROR(__xludf.DUMMYFUNCTION("""COMPUTED_VALUE"""),115.0)</f>
        <v>115</v>
      </c>
      <c r="D233" s="4"/>
      <c r="E233" s="4"/>
      <c r="F233" s="4" t="str">
        <f>IFERROR(__xludf.DUMMYFUNCTION("""COMPUTED_VALUE"""),"Mom is mad at me because she asked me to sync her phone, so I threw it in the ocean.")</f>
        <v>Mom is mad at me because she asked me to sync her phone, so I threw it in the ocean.</v>
      </c>
      <c r="G233" s="4"/>
      <c r="H233" s="4"/>
      <c r="I233" s="4"/>
      <c r="J233" s="4"/>
      <c r="K233" s="4"/>
      <c r="L233" s="4"/>
      <c r="M233" s="4"/>
      <c r="N233" s="4"/>
      <c r="O233" s="4"/>
      <c r="P233" s="4"/>
      <c r="Q233" s="4"/>
      <c r="R233" s="4"/>
      <c r="S233" s="4"/>
      <c r="T233" s="4"/>
      <c r="U233" s="4"/>
      <c r="V233" s="4"/>
      <c r="W233" s="4"/>
      <c r="X233" s="4"/>
      <c r="Y233" s="4"/>
      <c r="Z233" s="4"/>
      <c r="AA233" s="4"/>
      <c r="AB233" s="4"/>
    </row>
    <row r="234">
      <c r="A234" s="1">
        <v>232.0</v>
      </c>
      <c r="B234" s="1" t="s">
        <v>231</v>
      </c>
      <c r="C234" s="2">
        <f>IFERROR(__xludf.DUMMYFUNCTION("""COMPUTED_VALUE"""),116.0)</f>
        <v>116</v>
      </c>
      <c r="F234" s="2" t="str">
        <f>IFERROR(__xludf.DUMMYFUNCTION("""COMPUTED_VALUE"""),"I just don't trust stairs, they're always up to something.")</f>
        <v>I just don't trust stairs, they're always up to something.</v>
      </c>
    </row>
    <row r="235">
      <c r="A235" s="1">
        <v>233.0</v>
      </c>
      <c r="B235" s="1" t="s">
        <v>232</v>
      </c>
      <c r="C235" s="2">
        <f>IFERROR(__xludf.DUMMYFUNCTION("""COMPUTED_VALUE"""),116.0)</f>
        <v>116</v>
      </c>
      <c r="F235" s="2" t="str">
        <f>IFERROR(__xludf.DUMMYFUNCTION("""COMPUTED_VALUE"""),"I just don't trust stairs, they're always up to something.")</f>
        <v>I just don't trust stairs, they're always up to something.</v>
      </c>
    </row>
    <row r="236">
      <c r="A236" s="1">
        <v>234.0</v>
      </c>
      <c r="B236" s="1" t="s">
        <v>233</v>
      </c>
      <c r="C236" s="2">
        <f>IFERROR(__xludf.DUMMYFUNCTION("""COMPUTED_VALUE"""),117.0)</f>
        <v>117</v>
      </c>
      <c r="F236" s="2" t="str">
        <f>IFERROR(__xludf.DUMMYFUNCTION("""COMPUTED_VALUE"""),"How do you get red color from green color? You put frog in mixer")</f>
        <v>How do you get red color from green color? You put frog in mixer</v>
      </c>
    </row>
    <row r="237">
      <c r="A237" s="1">
        <v>235.0</v>
      </c>
      <c r="B237" s="1" t="s">
        <v>234</v>
      </c>
      <c r="C237" s="2">
        <f>IFERROR(__xludf.DUMMYFUNCTION("""COMPUTED_VALUE"""),117.0)</f>
        <v>117</v>
      </c>
      <c r="F237" s="2" t="str">
        <f>IFERROR(__xludf.DUMMYFUNCTION("""COMPUTED_VALUE"""),"How do you get red color from green color? You put frog in mixer")</f>
        <v>How do you get red color from green color? You put frog in mixer</v>
      </c>
    </row>
    <row r="238">
      <c r="A238" s="1">
        <v>236.0</v>
      </c>
      <c r="B238" s="1" t="s">
        <v>235</v>
      </c>
      <c r="C238" s="2">
        <f>IFERROR(__xludf.DUMMYFUNCTION("""COMPUTED_VALUE"""),118.0)</f>
        <v>118</v>
      </c>
      <c r="F238" s="2" t="str">
        <f>IFERROR(__xludf.DUMMYFUNCTION("""COMPUTED_VALUE"""),"I used to be addicted to the hokey-pokey until I turned myself around.")</f>
        <v>I used to be addicted to the hokey-pokey until I turned myself around.</v>
      </c>
    </row>
    <row r="239">
      <c r="A239" s="1">
        <v>237.0</v>
      </c>
      <c r="B239" s="1" t="s">
        <v>236</v>
      </c>
      <c r="C239" s="2">
        <f>IFERROR(__xludf.DUMMYFUNCTION("""COMPUTED_VALUE"""),118.0)</f>
        <v>118</v>
      </c>
      <c r="F239" s="2" t="str">
        <f>IFERROR(__xludf.DUMMYFUNCTION("""COMPUTED_VALUE"""),"I used to be addicted to the hokey-pokey until I turned myself around.")</f>
        <v>I used to be addicted to the hokey-pokey until I turned myself around.</v>
      </c>
    </row>
    <row r="240">
      <c r="A240" s="1">
        <v>238.0</v>
      </c>
      <c r="B240" s="1" t="s">
        <v>237</v>
      </c>
      <c r="C240" s="2">
        <f>IFERROR(__xludf.DUMMYFUNCTION("""COMPUTED_VALUE"""),119.0)</f>
        <v>119</v>
      </c>
      <c r="F240" s="2" t="str">
        <f>IFERROR(__xludf.DUMMYFUNCTION("""COMPUTED_VALUE"""),"Why did the man fall down the well? Because he couldn't see that well!")</f>
        <v>Why did the man fall down the well? Because he couldn't see that well!</v>
      </c>
    </row>
    <row r="241">
      <c r="A241" s="1">
        <v>239.0</v>
      </c>
      <c r="B241" s="1" t="s">
        <v>238</v>
      </c>
      <c r="C241" s="2">
        <f>IFERROR(__xludf.DUMMYFUNCTION("""COMPUTED_VALUE"""),119.0)</f>
        <v>119</v>
      </c>
      <c r="F241" s="2" t="str">
        <f>IFERROR(__xludf.DUMMYFUNCTION("""COMPUTED_VALUE"""),"Why did the man fall down the well? Because he couldn't see that well!")</f>
        <v>Why did the man fall down the well? Because he couldn't see that well!</v>
      </c>
    </row>
    <row r="242">
      <c r="A242" s="1">
        <v>240.0</v>
      </c>
      <c r="B242" s="1" t="s">
        <v>239</v>
      </c>
      <c r="C242" s="2">
        <f>IFERROR(__xludf.DUMMYFUNCTION("""COMPUTED_VALUE"""),120.0)</f>
        <v>120</v>
      </c>
      <c r="F242" s="2" t="str">
        <f>IFERROR(__xludf.DUMMYFUNCTION("""COMPUTED_VALUE"""),"Did you hear the one about the roof? Never mind, it's over your head.")</f>
        <v>Did you hear the one about the roof? Never mind, it's over your head.</v>
      </c>
    </row>
    <row r="243">
      <c r="A243" s="1">
        <v>241.0</v>
      </c>
      <c r="B243" s="1" t="s">
        <v>240</v>
      </c>
      <c r="C243" s="2">
        <f>IFERROR(__xludf.DUMMYFUNCTION("""COMPUTED_VALUE"""),120.0)</f>
        <v>120</v>
      </c>
      <c r="F243" s="2" t="str">
        <f>IFERROR(__xludf.DUMMYFUNCTION("""COMPUTED_VALUE"""),"Did you hear the one about the roof? Never mind, it's over your head.")</f>
        <v>Did you hear the one about the roof? Never mind, it's over your head.</v>
      </c>
    </row>
    <row r="244">
      <c r="A244" s="1">
        <v>242.0</v>
      </c>
      <c r="B244" s="1" t="s">
        <v>241</v>
      </c>
      <c r="C244" s="2">
        <f>IFERROR(__xludf.DUMMYFUNCTION("""COMPUTED_VALUE"""),121.0)</f>
        <v>121</v>
      </c>
      <c r="F244" s="2" t="str">
        <f>IFERROR(__xludf.DUMMYFUNCTION("""COMPUTED_VALUE"""),"After an unsuccessful harvest, why did the farmer decide to try a career in music? Because he had a ton of sick beets.")</f>
        <v>After an unsuccessful harvest, why did the farmer decide to try a career in music? Because he had a ton of sick beets.</v>
      </c>
    </row>
    <row r="245">
      <c r="A245" s="1">
        <v>243.0</v>
      </c>
      <c r="B245" s="1" t="s">
        <v>242</v>
      </c>
      <c r="C245" s="2">
        <f>IFERROR(__xludf.DUMMYFUNCTION("""COMPUTED_VALUE"""),121.0)</f>
        <v>121</v>
      </c>
      <c r="F245" s="2" t="str">
        <f>IFERROR(__xludf.DUMMYFUNCTION("""COMPUTED_VALUE"""),"After an unsuccessful harvest, why did the farmer decide to try a career in music? Because he had a ton of sick beets.")</f>
        <v>After an unsuccessful harvest, why did the farmer decide to try a career in music? Because he had a ton of sick beets.</v>
      </c>
    </row>
    <row r="246">
      <c r="A246" s="1">
        <v>244.0</v>
      </c>
      <c r="B246" s="1" t="s">
        <v>243</v>
      </c>
      <c r="C246" s="2">
        <f>IFERROR(__xludf.DUMMYFUNCTION("""COMPUTED_VALUE"""),122.0)</f>
        <v>122</v>
      </c>
      <c r="F246" s="2" t="str">
        <f>IFERROR(__xludf.DUMMYFUNCTION("""COMPUTED_VALUE"""),"I can’t believe Comic Con 2020 got cancelled because of covid 19! It was the one group of people who were 100% guaranteed to wear masks.")</f>
        <v>I can’t believe Comic Con 2020 got cancelled because of covid 19! It was the one group of people who were 100% guaranteed to wear masks.</v>
      </c>
    </row>
    <row r="247">
      <c r="A247" s="1">
        <v>245.0</v>
      </c>
      <c r="B247" s="1" t="s">
        <v>244</v>
      </c>
      <c r="C247" s="2">
        <f>IFERROR(__xludf.DUMMYFUNCTION("""COMPUTED_VALUE"""),122.0)</f>
        <v>122</v>
      </c>
      <c r="F247" s="2" t="str">
        <f>IFERROR(__xludf.DUMMYFUNCTION("""COMPUTED_VALUE"""),"I can’t believe Comic Con 2020 got cancelled because of covid 19! It was the one group of people who were 100% guaranteed to wear masks.")</f>
        <v>I can’t believe Comic Con 2020 got cancelled because of covid 19! It was the one group of people who were 100% guaranteed to wear masks.</v>
      </c>
    </row>
    <row r="248">
      <c r="A248" s="1">
        <v>246.0</v>
      </c>
      <c r="B248" s="1" t="s">
        <v>245</v>
      </c>
      <c r="C248" s="2">
        <f>IFERROR(__xludf.DUMMYFUNCTION("""COMPUTED_VALUE"""),123.0)</f>
        <v>123</v>
      </c>
      <c r="F248" s="2" t="str">
        <f>IFERROR(__xludf.DUMMYFUNCTION("""COMPUTED_VALUE"""),"How do cows stay up to date? They read the Moo-spaper.")</f>
        <v>How do cows stay up to date? They read the Moo-spaper.</v>
      </c>
    </row>
    <row r="249">
      <c r="A249" s="1">
        <v>247.0</v>
      </c>
      <c r="B249" s="1" t="s">
        <v>246</v>
      </c>
      <c r="C249" s="2">
        <f>IFERROR(__xludf.DUMMYFUNCTION("""COMPUTED_VALUE"""),123.0)</f>
        <v>123</v>
      </c>
      <c r="F249" s="2" t="str">
        <f>IFERROR(__xludf.DUMMYFUNCTION("""COMPUTED_VALUE"""),"How do cows stay up to date? They read the Moo-spaper.")</f>
        <v>How do cows stay up to date? They read the Moo-spaper.</v>
      </c>
    </row>
    <row r="250">
      <c r="A250" s="1">
        <v>248.0</v>
      </c>
      <c r="B250" s="1" t="s">
        <v>247</v>
      </c>
      <c r="C250" s="2">
        <f>IFERROR(__xludf.DUMMYFUNCTION("""COMPUTED_VALUE"""),124.0)</f>
        <v>124</v>
      </c>
      <c r="F250" s="2" t="str">
        <f>IFERROR(__xludf.DUMMYFUNCTION("""COMPUTED_VALUE"""),"What brand of underwear do scientists wear? Kelvin Klein.")</f>
        <v>What brand of underwear do scientists wear? Kelvin Klein.</v>
      </c>
    </row>
    <row r="251">
      <c r="A251" s="1">
        <v>249.0</v>
      </c>
      <c r="B251" s="1" t="s">
        <v>248</v>
      </c>
      <c r="C251" s="2">
        <f>IFERROR(__xludf.DUMMYFUNCTION("""COMPUTED_VALUE"""),124.0)</f>
        <v>124</v>
      </c>
      <c r="F251" s="2" t="str">
        <f>IFERROR(__xludf.DUMMYFUNCTION("""COMPUTED_VALUE"""),"What brand of underwear do scientists wear? Kelvin Klein.")</f>
        <v>What brand of underwear do scientists wear? Kelvin Klein.</v>
      </c>
    </row>
    <row r="252">
      <c r="A252" s="3">
        <v>250.0</v>
      </c>
      <c r="B252" s="3" t="s">
        <v>205</v>
      </c>
      <c r="C252" s="4">
        <f>IFERROR(__xludf.DUMMYFUNCTION("""COMPUTED_VALUE"""),125.0)</f>
        <v>125</v>
      </c>
      <c r="D252" s="4"/>
      <c r="E252" s="4"/>
      <c r="F252" s="4" t="str">
        <f>IFERROR(__xludf.DUMMYFUNCTION("""COMPUTED_VALUE"""),"What kind of bird works on a construction site? A crane.")</f>
        <v>What kind of bird works on a construction site? A crane.</v>
      </c>
      <c r="G252" s="4"/>
      <c r="H252" s="4"/>
      <c r="I252" s="4"/>
      <c r="J252" s="4"/>
      <c r="K252" s="4"/>
      <c r="L252" s="4"/>
      <c r="M252" s="4"/>
      <c r="N252" s="4"/>
      <c r="O252" s="4"/>
      <c r="P252" s="4"/>
      <c r="Q252" s="4"/>
      <c r="R252" s="4"/>
      <c r="S252" s="4"/>
      <c r="T252" s="4"/>
      <c r="U252" s="4"/>
      <c r="V252" s="4"/>
      <c r="W252" s="4"/>
      <c r="X252" s="4"/>
      <c r="Y252" s="4"/>
      <c r="Z252" s="4"/>
      <c r="AA252" s="4"/>
      <c r="AB252" s="4"/>
    </row>
    <row r="253">
      <c r="A253" s="3">
        <v>251.0</v>
      </c>
      <c r="B253" s="3" t="s">
        <v>19</v>
      </c>
      <c r="C253" s="4">
        <f>IFERROR(__xludf.DUMMYFUNCTION("""COMPUTED_VALUE"""),125.0)</f>
        <v>125</v>
      </c>
      <c r="D253" s="4"/>
      <c r="E253" s="4"/>
      <c r="F253" s="4" t="str">
        <f>IFERROR(__xludf.DUMMYFUNCTION("""COMPUTED_VALUE"""),"What kind of bird works on a construction site? A crane.")</f>
        <v>What kind of bird works on a construction site? A crane.</v>
      </c>
      <c r="G253" s="4"/>
      <c r="H253" s="4"/>
      <c r="I253" s="4"/>
      <c r="J253" s="4"/>
      <c r="K253" s="4"/>
      <c r="L253" s="4"/>
      <c r="M253" s="4"/>
      <c r="N253" s="4"/>
      <c r="O253" s="4"/>
      <c r="P253" s="4"/>
      <c r="Q253" s="4"/>
      <c r="R253" s="4"/>
      <c r="S253" s="4"/>
      <c r="T253" s="4"/>
      <c r="U253" s="4"/>
      <c r="V253" s="4"/>
      <c r="W253" s="4"/>
      <c r="X253" s="4"/>
      <c r="Y253" s="4"/>
      <c r="Z253" s="4"/>
      <c r="AA253" s="4"/>
      <c r="AB253" s="4"/>
    </row>
    <row r="254">
      <c r="A254" s="1">
        <v>252.0</v>
      </c>
      <c r="B254" s="1" t="s">
        <v>249</v>
      </c>
      <c r="C254" s="2">
        <f>IFERROR(__xludf.DUMMYFUNCTION("""COMPUTED_VALUE"""),126.0)</f>
        <v>126</v>
      </c>
      <c r="F254" s="2" t="str">
        <f>IFERROR(__xludf.DUMMYFUNCTION("""COMPUTED_VALUE"""),"Yogurt is the most high class dairy product to buy. It’s so cultured.")</f>
        <v>Yogurt is the most high class dairy product to buy. It’s so cultured.</v>
      </c>
    </row>
    <row r="255">
      <c r="A255" s="1">
        <v>253.0</v>
      </c>
      <c r="B255" s="1" t="s">
        <v>250</v>
      </c>
      <c r="C255" s="2">
        <f>IFERROR(__xludf.DUMMYFUNCTION("""COMPUTED_VALUE"""),126.0)</f>
        <v>126</v>
      </c>
      <c r="F255" s="2" t="str">
        <f>IFERROR(__xludf.DUMMYFUNCTION("""COMPUTED_VALUE"""),"Yogurt is the most high class dairy product to buy. It’s so cultured.")</f>
        <v>Yogurt is the most high class dairy product to buy. It’s so cultured.</v>
      </c>
    </row>
    <row r="256">
      <c r="A256" s="1">
        <v>254.0</v>
      </c>
      <c r="B256" s="1" t="s">
        <v>251</v>
      </c>
      <c r="C256" s="2">
        <f>IFERROR(__xludf.DUMMYFUNCTION("""COMPUTED_VALUE"""),127.0)</f>
        <v>127</v>
      </c>
      <c r="F256" s="2" t="str">
        <f>IFERROR(__xludf.DUMMYFUNCTION("""COMPUTED_VALUE"""),"Why are pigs so bad at sports? They always hog the ball.")</f>
        <v>Why are pigs so bad at sports? They always hog the ball.</v>
      </c>
    </row>
    <row r="257">
      <c r="A257" s="1">
        <v>255.0</v>
      </c>
      <c r="B257" s="1" t="s">
        <v>252</v>
      </c>
      <c r="C257" s="2">
        <f>IFERROR(__xludf.DUMMYFUNCTION("""COMPUTED_VALUE"""),127.0)</f>
        <v>127</v>
      </c>
      <c r="F257" s="2" t="str">
        <f>IFERROR(__xludf.DUMMYFUNCTION("""COMPUTED_VALUE"""),"Why are pigs so bad at sports? They always hog the ball.")</f>
        <v>Why are pigs so bad at sports? They always hog the ball.</v>
      </c>
    </row>
    <row r="258">
      <c r="A258" s="3">
        <v>256.0</v>
      </c>
      <c r="B258" s="3" t="s">
        <v>121</v>
      </c>
      <c r="C258" s="4">
        <f>IFERROR(__xludf.DUMMYFUNCTION("""COMPUTED_VALUE"""),128.0)</f>
        <v>128</v>
      </c>
      <c r="D258" s="4"/>
      <c r="E258" s="4"/>
      <c r="F258" s="4" t="str">
        <f>IFERROR(__xludf.DUMMYFUNCTION("""COMPUTED_VALUE"""),"I was going to make a Star Wars joke today... But I didn't want to fourth it.")</f>
        <v>I was going to make a Star Wars joke today... But I didn't want to fourth it.</v>
      </c>
      <c r="G258" s="4"/>
      <c r="H258" s="4"/>
      <c r="I258" s="4"/>
      <c r="J258" s="4"/>
      <c r="K258" s="4"/>
      <c r="L258" s="4"/>
      <c r="M258" s="4"/>
      <c r="N258" s="4"/>
      <c r="O258" s="4"/>
      <c r="P258" s="4"/>
      <c r="Q258" s="4"/>
      <c r="R258" s="4"/>
      <c r="S258" s="4"/>
      <c r="T258" s="4"/>
      <c r="U258" s="4"/>
      <c r="V258" s="4"/>
      <c r="W258" s="4"/>
      <c r="X258" s="4"/>
      <c r="Y258" s="4"/>
      <c r="Z258" s="4"/>
      <c r="AA258" s="4"/>
      <c r="AB258" s="4"/>
    </row>
    <row r="259">
      <c r="A259" s="1">
        <v>257.0</v>
      </c>
      <c r="B259" s="1" t="s">
        <v>253</v>
      </c>
      <c r="C259" s="2">
        <f>IFERROR(__xludf.DUMMYFUNCTION("""COMPUTED_VALUE"""),128.0)</f>
        <v>128</v>
      </c>
      <c r="F259" s="2" t="str">
        <f>IFERROR(__xludf.DUMMYFUNCTION("""COMPUTED_VALUE"""),"I was going to make a Star Wars joke today... But I didn't want to fourth it.")</f>
        <v>I was going to make a Star Wars joke today... But I didn't want to fourth it.</v>
      </c>
    </row>
    <row r="260">
      <c r="A260" s="1">
        <v>258.0</v>
      </c>
      <c r="B260" s="1" t="s">
        <v>254</v>
      </c>
      <c r="C260" s="2">
        <f>IFERROR(__xludf.DUMMYFUNCTION("""COMPUTED_VALUE"""),129.0)</f>
        <v>129</v>
      </c>
      <c r="F260" s="2" t="str">
        <f>IFERROR(__xludf.DUMMYFUNCTION("""COMPUTED_VALUE"""),"I only know 25 letters of the alphabet—I don't know y.")</f>
        <v>I only know 25 letters of the alphabet—I don't know y.</v>
      </c>
    </row>
    <row r="261">
      <c r="A261" s="1">
        <v>259.0</v>
      </c>
      <c r="B261" s="1" t="s">
        <v>255</v>
      </c>
      <c r="C261" s="2">
        <f>IFERROR(__xludf.DUMMYFUNCTION("""COMPUTED_VALUE"""),129.0)</f>
        <v>129</v>
      </c>
      <c r="F261" s="2" t="str">
        <f>IFERROR(__xludf.DUMMYFUNCTION("""COMPUTED_VALUE"""),"I only know 25 letters of the alphabet—I don't know y.")</f>
        <v>I only know 25 letters of the alphabet—I don't know y.</v>
      </c>
    </row>
    <row r="262">
      <c r="A262" s="1">
        <v>260.0</v>
      </c>
      <c r="B262" s="1" t="s">
        <v>256</v>
      </c>
      <c r="C262" s="2">
        <f>IFERROR(__xludf.DUMMYFUNCTION("""COMPUTED_VALUE"""),130.0)</f>
        <v>130</v>
      </c>
      <c r="F262" s="2" t="str">
        <f>IFERROR(__xludf.DUMMYFUNCTION("""COMPUTED_VALUE"""),"What is the most philosophical book? The dictionary. It provides the meaning of everything.")</f>
        <v>What is the most philosophical book? The dictionary. It provides the meaning of everything.</v>
      </c>
    </row>
    <row r="263">
      <c r="A263" s="1">
        <v>261.0</v>
      </c>
      <c r="B263" s="1" t="s">
        <v>257</v>
      </c>
      <c r="C263" s="2">
        <f>IFERROR(__xludf.DUMMYFUNCTION("""COMPUTED_VALUE"""),130.0)</f>
        <v>130</v>
      </c>
      <c r="F263" s="2" t="str">
        <f>IFERROR(__xludf.DUMMYFUNCTION("""COMPUTED_VALUE"""),"What is the most philosophical book? The dictionary. It provides the meaning of everything.")</f>
        <v>What is the most philosophical book? The dictionary. It provides the meaning of everything.</v>
      </c>
    </row>
    <row r="264">
      <c r="A264" s="3">
        <v>262.0</v>
      </c>
      <c r="B264" s="3" t="s">
        <v>258</v>
      </c>
      <c r="C264" s="4">
        <f>IFERROR(__xludf.DUMMYFUNCTION("""COMPUTED_VALUE"""),131.0)</f>
        <v>131</v>
      </c>
      <c r="D264" s="4"/>
      <c r="E264" s="4"/>
      <c r="F264" s="4" t="str">
        <f>IFERROR(__xludf.DUMMYFUNCTION("""COMPUTED_VALUE"""),"I asked my dog what's two minus two. He said nothing.")</f>
        <v>I asked my dog what's two minus two. He said nothing.</v>
      </c>
      <c r="G264" s="4"/>
      <c r="H264" s="4"/>
      <c r="I264" s="4"/>
      <c r="J264" s="4"/>
      <c r="K264" s="4"/>
      <c r="L264" s="4"/>
      <c r="M264" s="4"/>
      <c r="N264" s="4"/>
      <c r="O264" s="4"/>
      <c r="P264" s="4"/>
      <c r="Q264" s="4"/>
      <c r="R264" s="4"/>
      <c r="S264" s="4"/>
      <c r="T264" s="4"/>
      <c r="U264" s="4"/>
      <c r="V264" s="4"/>
      <c r="W264" s="4"/>
      <c r="X264" s="4"/>
      <c r="Y264" s="4"/>
      <c r="Z264" s="4"/>
      <c r="AA264" s="4"/>
      <c r="AB264" s="4"/>
    </row>
    <row r="265">
      <c r="A265" s="1">
        <v>263.0</v>
      </c>
      <c r="B265" s="1" t="s">
        <v>259</v>
      </c>
      <c r="C265" s="2">
        <f>IFERROR(__xludf.DUMMYFUNCTION("""COMPUTED_VALUE"""),131.0)</f>
        <v>131</v>
      </c>
      <c r="F265" s="2" t="str">
        <f>IFERROR(__xludf.DUMMYFUNCTION("""COMPUTED_VALUE"""),"I asked my dog what's two minus two. He said nothing.")</f>
        <v>I asked my dog what's two minus two. He said nothing.</v>
      </c>
    </row>
    <row r="266">
      <c r="A266" s="3">
        <v>264.0</v>
      </c>
      <c r="B266" s="3" t="s">
        <v>260</v>
      </c>
      <c r="C266" s="4">
        <f>IFERROR(__xludf.DUMMYFUNCTION("""COMPUTED_VALUE"""),132.0)</f>
        <v>132</v>
      </c>
      <c r="D266" s="4"/>
      <c r="E266" s="4"/>
      <c r="F266" s="4" t="str">
        <f>IFERROR(__xludf.DUMMYFUNCTION("""COMPUTED_VALUE"""),"Bill Gates is the best person to deal with a pandemic He's been dealing with viruses since Windows 95")</f>
        <v>Bill Gates is the best person to deal with a pandemic He's been dealing with viruses since Windows 95</v>
      </c>
      <c r="G266" s="4"/>
      <c r="H266" s="4"/>
      <c r="I266" s="4"/>
      <c r="J266" s="4"/>
      <c r="K266" s="4"/>
      <c r="L266" s="4"/>
      <c r="M266" s="4"/>
      <c r="N266" s="4"/>
      <c r="O266" s="4"/>
      <c r="P266" s="4"/>
      <c r="Q266" s="4"/>
      <c r="R266" s="4"/>
      <c r="S266" s="4"/>
      <c r="T266" s="4"/>
      <c r="U266" s="4"/>
      <c r="V266" s="4"/>
      <c r="W266" s="4"/>
      <c r="X266" s="4"/>
      <c r="Y266" s="4"/>
      <c r="Z266" s="4"/>
      <c r="AA266" s="4"/>
      <c r="AB266" s="4"/>
    </row>
    <row r="267">
      <c r="A267" s="1">
        <v>265.0</v>
      </c>
      <c r="B267" s="1" t="s">
        <v>261</v>
      </c>
      <c r="C267" s="2">
        <f>IFERROR(__xludf.DUMMYFUNCTION("""COMPUTED_VALUE"""),132.0)</f>
        <v>132</v>
      </c>
      <c r="F267" s="2" t="str">
        <f>IFERROR(__xludf.DUMMYFUNCTION("""COMPUTED_VALUE"""),"Bill Gates is the best person to deal with a pandemic He's been dealing with viruses since Windows 95")</f>
        <v>Bill Gates is the best person to deal with a pandemic He's been dealing with viruses since Windows 95</v>
      </c>
    </row>
    <row r="268">
      <c r="A268" s="3">
        <v>266.0</v>
      </c>
      <c r="B268" s="3" t="s">
        <v>262</v>
      </c>
      <c r="C268" s="4">
        <f>IFERROR(__xludf.DUMMYFUNCTION("""COMPUTED_VALUE"""),133.0)</f>
        <v>133</v>
      </c>
      <c r="D268" s="4"/>
      <c r="E268" s="4"/>
      <c r="F268" s="4" t="str">
        <f>IFERROR(__xludf.DUMMYFUNCTION("""COMPUTED_VALUE"""),"My dad died because he couldn’t remember his blood type. He kept insisting we “be positive,” but it’s just so hard without him.")</f>
        <v>My dad died because he couldn’t remember his blood type. He kept insisting we “be positive,” but it’s just so hard without him.</v>
      </c>
      <c r="G268" s="4"/>
      <c r="H268" s="4"/>
      <c r="I268" s="4"/>
      <c r="J268" s="4"/>
      <c r="K268" s="4"/>
      <c r="L268" s="4"/>
      <c r="M268" s="4"/>
      <c r="N268" s="4"/>
      <c r="O268" s="4"/>
      <c r="P268" s="4"/>
      <c r="Q268" s="4"/>
      <c r="R268" s="4"/>
      <c r="S268" s="4"/>
      <c r="T268" s="4"/>
      <c r="U268" s="4"/>
      <c r="V268" s="4"/>
      <c r="W268" s="4"/>
      <c r="X268" s="4"/>
      <c r="Y268" s="4"/>
      <c r="Z268" s="4"/>
      <c r="AA268" s="4"/>
      <c r="AB268" s="4"/>
    </row>
    <row r="269">
      <c r="A269" s="1">
        <v>267.0</v>
      </c>
      <c r="B269" s="1" t="s">
        <v>263</v>
      </c>
      <c r="C269" s="2">
        <f>IFERROR(__xludf.DUMMYFUNCTION("""COMPUTED_VALUE"""),133.0)</f>
        <v>133</v>
      </c>
      <c r="F269" s="2" t="str">
        <f>IFERROR(__xludf.DUMMYFUNCTION("""COMPUTED_VALUE"""),"My dad died because he couldn’t remember his blood type. He kept insisting we “be positive,” but it’s just so hard without him.")</f>
        <v>My dad died because he couldn’t remember his blood type. He kept insisting we “be positive,” but it’s just so hard without him.</v>
      </c>
    </row>
    <row r="270">
      <c r="A270" s="1">
        <v>268.0</v>
      </c>
      <c r="B270" s="1" t="s">
        <v>264</v>
      </c>
      <c r="C270" s="2">
        <f>IFERROR(__xludf.DUMMYFUNCTION("""COMPUTED_VALUE"""),134.0)</f>
        <v>134</v>
      </c>
      <c r="F270" s="2" t="str">
        <f>IFERROR(__xludf.DUMMYFUNCTION("""COMPUTED_VALUE"""),"I catered a movie night where they watched titanic. Safe to say the iceberg lettuce wraps didn’t go over well.")</f>
        <v>I catered a movie night where they watched titanic. Safe to say the iceberg lettuce wraps didn’t go over well.</v>
      </c>
    </row>
    <row r="271">
      <c r="A271" s="1">
        <v>269.0</v>
      </c>
      <c r="B271" s="1" t="s">
        <v>265</v>
      </c>
      <c r="C271" s="2">
        <f>IFERROR(__xludf.DUMMYFUNCTION("""COMPUTED_VALUE"""),134.0)</f>
        <v>134</v>
      </c>
      <c r="F271" s="2" t="str">
        <f>IFERROR(__xludf.DUMMYFUNCTION("""COMPUTED_VALUE"""),"I catered a movie night where they watched titanic. Safe to say the iceberg lettuce wraps didn’t go over well.")</f>
        <v>I catered a movie night where they watched titanic. Safe to say the iceberg lettuce wraps didn’t go over well.</v>
      </c>
    </row>
    <row r="272">
      <c r="A272" s="3">
        <v>270.0</v>
      </c>
      <c r="B272" s="3" t="s">
        <v>266</v>
      </c>
      <c r="C272" s="4">
        <f>IFERROR(__xludf.DUMMYFUNCTION("""COMPUTED_VALUE"""),135.0)</f>
        <v>135</v>
      </c>
      <c r="D272" s="4"/>
      <c r="E272" s="4"/>
      <c r="F272" s="4" t="str">
        <f>IFERROR(__xludf.DUMMYFUNCTION("""COMPUTED_VALUE"""),"Why did the coffee file a police report? It got mugged.")</f>
        <v>Why did the coffee file a police report? It got mugged.</v>
      </c>
      <c r="G272" s="4"/>
      <c r="H272" s="4"/>
      <c r="I272" s="4"/>
      <c r="J272" s="4"/>
      <c r="K272" s="4"/>
      <c r="L272" s="4"/>
      <c r="M272" s="4"/>
      <c r="N272" s="4"/>
      <c r="O272" s="4"/>
      <c r="P272" s="4"/>
      <c r="Q272" s="4"/>
      <c r="R272" s="4"/>
      <c r="S272" s="4"/>
      <c r="T272" s="4"/>
      <c r="U272" s="4"/>
      <c r="V272" s="4"/>
      <c r="W272" s="4"/>
      <c r="X272" s="4"/>
      <c r="Y272" s="4"/>
      <c r="Z272" s="4"/>
      <c r="AA272" s="4"/>
      <c r="AB272" s="4"/>
    </row>
    <row r="273">
      <c r="A273" s="1">
        <v>271.0</v>
      </c>
      <c r="B273" s="1" t="s">
        <v>267</v>
      </c>
      <c r="C273" s="2">
        <f>IFERROR(__xludf.DUMMYFUNCTION("""COMPUTED_VALUE"""),135.0)</f>
        <v>135</v>
      </c>
      <c r="F273" s="2" t="str">
        <f>IFERROR(__xludf.DUMMYFUNCTION("""COMPUTED_VALUE"""),"Why did the coffee file a police report? It got mugged.")</f>
        <v>Why did the coffee file a police report? It got mugged.</v>
      </c>
    </row>
    <row r="274">
      <c r="A274" s="3">
        <v>272.0</v>
      </c>
      <c r="B274" s="3" t="s">
        <v>90</v>
      </c>
      <c r="C274" s="4">
        <f>IFERROR(__xludf.DUMMYFUNCTION("""COMPUTED_VALUE"""),136.0)</f>
        <v>136</v>
      </c>
      <c r="D274" s="4"/>
      <c r="E274" s="4"/>
      <c r="F274" s="4" t="str">
        <f>IFERROR(__xludf.DUMMYFUNCTION("""COMPUTED_VALUE"""),"My friend who was new to the internet asked me for a link to a translator When he received it he told me 'this is the link for r/jokes'I replied 'yeah everyone there's currently translating jokes from many languages '")</f>
        <v>My friend who was new to the internet asked me for a link to a translator When he received it he told me 'this is the link for r/jokes'I replied 'yeah everyone there's currently translating jokes from many languages '</v>
      </c>
      <c r="G274" s="4"/>
      <c r="H274" s="4"/>
      <c r="I274" s="4"/>
      <c r="J274" s="4"/>
      <c r="K274" s="4"/>
      <c r="L274" s="4"/>
      <c r="M274" s="4"/>
      <c r="N274" s="4"/>
      <c r="O274" s="4"/>
      <c r="P274" s="4"/>
      <c r="Q274" s="4"/>
      <c r="R274" s="4"/>
      <c r="S274" s="4"/>
      <c r="T274" s="4"/>
      <c r="U274" s="4"/>
      <c r="V274" s="4"/>
      <c r="W274" s="4"/>
      <c r="X274" s="4"/>
      <c r="Y274" s="4"/>
      <c r="Z274" s="4"/>
      <c r="AA274" s="4"/>
      <c r="AB274" s="4"/>
    </row>
    <row r="275">
      <c r="A275" s="1">
        <v>273.0</v>
      </c>
      <c r="B275" s="1" t="s">
        <v>268</v>
      </c>
      <c r="C275" s="2">
        <f>IFERROR(__xludf.DUMMYFUNCTION("""COMPUTED_VALUE"""),136.0)</f>
        <v>136</v>
      </c>
      <c r="F275" s="2" t="str">
        <f>IFERROR(__xludf.DUMMYFUNCTION("""COMPUTED_VALUE"""),"My friend who was new to the internet asked me for a link to a translator When he received it he told me 'this is the link for r/jokes'I replied 'yeah everyone there's currently translating jokes from many languages '")</f>
        <v>My friend who was new to the internet asked me for a link to a translator When he received it he told me 'this is the link for r/jokes'I replied 'yeah everyone there's currently translating jokes from many languages '</v>
      </c>
    </row>
    <row r="276">
      <c r="A276" s="1">
        <v>274.0</v>
      </c>
      <c r="B276" s="1" t="s">
        <v>269</v>
      </c>
      <c r="C276" s="2">
        <f>IFERROR(__xludf.DUMMYFUNCTION("""COMPUTED_VALUE"""),137.0)</f>
        <v>137</v>
      </c>
      <c r="F276" s="2" t="str">
        <f>IFERROR(__xludf.DUMMYFUNCTION("""COMPUTED_VALUE"""),"What did the photon say when asked if she needed to check a bag? ""No thanks, I'm traveling light!""")</f>
        <v>What did the photon say when asked if she needed to check a bag? "No thanks, I'm traveling light!"</v>
      </c>
    </row>
    <row r="277">
      <c r="A277" s="1">
        <v>275.0</v>
      </c>
      <c r="B277" s="1" t="s">
        <v>270</v>
      </c>
      <c r="C277" s="2">
        <f>IFERROR(__xludf.DUMMYFUNCTION("""COMPUTED_VALUE"""),137.0)</f>
        <v>137</v>
      </c>
      <c r="F277" s="2" t="str">
        <f>IFERROR(__xludf.DUMMYFUNCTION("""COMPUTED_VALUE"""),"What did the photon say when asked if she needed to check a bag? ""No thanks, I'm traveling light!""")</f>
        <v>What did the photon say when asked if she needed to check a bag? "No thanks, I'm traveling light!"</v>
      </c>
    </row>
    <row r="278">
      <c r="A278" s="1">
        <v>276.0</v>
      </c>
      <c r="B278" s="1" t="s">
        <v>271</v>
      </c>
      <c r="C278" s="2">
        <f>IFERROR(__xludf.DUMMYFUNCTION("""COMPUTED_VALUE"""),138.0)</f>
        <v>138</v>
      </c>
      <c r="F278" s="2" t="str">
        <f>IFERROR(__xludf.DUMMYFUNCTION("""COMPUTED_VALUE"""),"Did you hear about the cartoonist found dead at his home? Details are sketchy.")</f>
        <v>Did you hear about the cartoonist found dead at his home? Details are sketchy.</v>
      </c>
    </row>
    <row r="279">
      <c r="A279" s="3">
        <v>277.0</v>
      </c>
      <c r="B279" s="3" t="s">
        <v>72</v>
      </c>
      <c r="C279" s="4">
        <f>IFERROR(__xludf.DUMMYFUNCTION("""COMPUTED_VALUE"""),138.0)</f>
        <v>138</v>
      </c>
      <c r="D279" s="4"/>
      <c r="E279" s="4"/>
      <c r="F279" s="4" t="str">
        <f>IFERROR(__xludf.DUMMYFUNCTION("""COMPUTED_VALUE"""),"Did you hear about the cartoonist found dead at his home? Details are sketchy.")</f>
        <v>Did you hear about the cartoonist found dead at his home? Details are sketchy.</v>
      </c>
      <c r="G279" s="4"/>
      <c r="H279" s="4"/>
      <c r="I279" s="4"/>
      <c r="J279" s="4"/>
      <c r="K279" s="4"/>
      <c r="L279" s="4"/>
      <c r="M279" s="4"/>
      <c r="N279" s="4"/>
      <c r="O279" s="4"/>
      <c r="P279" s="4"/>
      <c r="Q279" s="4"/>
      <c r="R279" s="4"/>
      <c r="S279" s="4"/>
      <c r="T279" s="4"/>
      <c r="U279" s="4"/>
      <c r="V279" s="4"/>
      <c r="W279" s="4"/>
      <c r="X279" s="4"/>
      <c r="Y279" s="4"/>
      <c r="Z279" s="4"/>
      <c r="AA279" s="4"/>
      <c r="AB279" s="4"/>
    </row>
    <row r="280">
      <c r="A280" s="3">
        <v>278.0</v>
      </c>
      <c r="B280" s="3" t="s">
        <v>226</v>
      </c>
      <c r="C280" s="4">
        <f>IFERROR(__xludf.DUMMYFUNCTION("""COMPUTED_VALUE"""),139.0)</f>
        <v>139</v>
      </c>
      <c r="D280" s="4"/>
      <c r="E280" s="4"/>
      <c r="F280" s="4" t="str">
        <f>IFERROR(__xludf.DUMMYFUNCTION("""COMPUTED_VALUE"""),"Justice is a dish best served cold. If it were served warm, it would be justwater. ")</f>
        <v>Justice is a dish best served cold. If it were served warm, it would be justwater. </v>
      </c>
      <c r="G280" s="4"/>
      <c r="H280" s="4"/>
      <c r="I280" s="4"/>
      <c r="J280" s="4"/>
      <c r="K280" s="4"/>
      <c r="L280" s="4"/>
      <c r="M280" s="4"/>
      <c r="N280" s="4"/>
      <c r="O280" s="4"/>
      <c r="P280" s="4"/>
      <c r="Q280" s="4"/>
      <c r="R280" s="4"/>
      <c r="S280" s="4"/>
      <c r="T280" s="4"/>
      <c r="U280" s="4"/>
      <c r="V280" s="4"/>
      <c r="W280" s="4"/>
      <c r="X280" s="4"/>
      <c r="Y280" s="4"/>
      <c r="Z280" s="4"/>
      <c r="AA280" s="4"/>
      <c r="AB280" s="4"/>
    </row>
    <row r="281">
      <c r="A281" s="1">
        <v>279.0</v>
      </c>
      <c r="B281" s="1" t="s">
        <v>272</v>
      </c>
      <c r="C281" s="2">
        <f>IFERROR(__xludf.DUMMYFUNCTION("""COMPUTED_VALUE"""),139.0)</f>
        <v>139</v>
      </c>
      <c r="F281" s="2" t="str">
        <f>IFERROR(__xludf.DUMMYFUNCTION("""COMPUTED_VALUE"""),"Justice is a dish best served cold. If it were served warm, it would be justwater. ")</f>
        <v>Justice is a dish best served cold. If it were served warm, it would be justwater. </v>
      </c>
    </row>
    <row r="282">
      <c r="A282" s="3">
        <v>280.0</v>
      </c>
      <c r="B282" s="3" t="s">
        <v>273</v>
      </c>
      <c r="C282" s="4">
        <f>IFERROR(__xludf.DUMMYFUNCTION("""COMPUTED_VALUE"""),140.0)</f>
        <v>140</v>
      </c>
      <c r="D282" s="4"/>
      <c r="E282" s="4"/>
      <c r="F282" s="4" t="str">
        <f>IFERROR(__xludf.DUMMYFUNCTION("""COMPUTED_VALUE"""),"What does a bee use to brush its hair?' 'A honeycomb!'")</f>
        <v>What does a bee use to brush its hair?' 'A honeycomb!'</v>
      </c>
      <c r="G282" s="4"/>
      <c r="H282" s="4"/>
      <c r="I282" s="4"/>
      <c r="J282" s="4"/>
      <c r="K282" s="4"/>
      <c r="L282" s="4"/>
      <c r="M282" s="4"/>
      <c r="N282" s="4"/>
      <c r="O282" s="4"/>
      <c r="P282" s="4"/>
      <c r="Q282" s="4"/>
      <c r="R282" s="4"/>
      <c r="S282" s="4"/>
      <c r="T282" s="4"/>
      <c r="U282" s="4"/>
      <c r="V282" s="4"/>
      <c r="W282" s="4"/>
      <c r="X282" s="4"/>
      <c r="Y282" s="4"/>
      <c r="Z282" s="4"/>
      <c r="AA282" s="4"/>
      <c r="AB282" s="4"/>
    </row>
    <row r="283">
      <c r="A283" s="1">
        <v>281.0</v>
      </c>
      <c r="B283" s="1" t="s">
        <v>274</v>
      </c>
      <c r="C283" s="2">
        <f>IFERROR(__xludf.DUMMYFUNCTION("""COMPUTED_VALUE"""),140.0)</f>
        <v>140</v>
      </c>
      <c r="F283" s="2" t="str">
        <f>IFERROR(__xludf.DUMMYFUNCTION("""COMPUTED_VALUE"""),"What does a bee use to brush its hair?' 'A honeycomb!'")</f>
        <v>What does a bee use to brush its hair?' 'A honeycomb!'</v>
      </c>
    </row>
    <row r="284">
      <c r="A284" s="1">
        <v>282.0</v>
      </c>
      <c r="B284" s="1" t="s">
        <v>275</v>
      </c>
      <c r="C284" s="2">
        <f>IFERROR(__xludf.DUMMYFUNCTION("""COMPUTED_VALUE"""),141.0)</f>
        <v>141</v>
      </c>
      <c r="F284" s="2" t="str">
        <f>IFERROR(__xludf.DUMMYFUNCTION("""COMPUTED_VALUE"""),"Why was the broom late to class? It over-swept.")</f>
        <v>Why was the broom late to class? It over-swept.</v>
      </c>
    </row>
    <row r="285">
      <c r="A285" s="1">
        <v>283.0</v>
      </c>
      <c r="B285" s="1" t="s">
        <v>276</v>
      </c>
      <c r="C285" s="2">
        <f>IFERROR(__xludf.DUMMYFUNCTION("""COMPUTED_VALUE"""),141.0)</f>
        <v>141</v>
      </c>
      <c r="F285" s="2" t="str">
        <f>IFERROR(__xludf.DUMMYFUNCTION("""COMPUTED_VALUE"""),"Why was the broom late to class? It over-swept.")</f>
        <v>Why was the broom late to class? It over-swept.</v>
      </c>
    </row>
    <row r="286">
      <c r="A286" s="1">
        <v>284.0</v>
      </c>
      <c r="B286" s="1" t="s">
        <v>277</v>
      </c>
      <c r="C286" s="2">
        <f>IFERROR(__xludf.DUMMYFUNCTION("""COMPUTED_VALUE"""),142.0)</f>
        <v>142</v>
      </c>
      <c r="F286" s="2" t="str">
        <f>IFERROR(__xludf.DUMMYFUNCTION("""COMPUTED_VALUE"""),"What kind of cars do eggs drive? Yolkswagens.")</f>
        <v>What kind of cars do eggs drive? Yolkswagens.</v>
      </c>
    </row>
    <row r="287">
      <c r="A287" s="1">
        <v>285.0</v>
      </c>
      <c r="B287" s="1" t="s">
        <v>278</v>
      </c>
      <c r="C287" s="2">
        <f>IFERROR(__xludf.DUMMYFUNCTION("""COMPUTED_VALUE"""),142.0)</f>
        <v>142</v>
      </c>
      <c r="F287" s="2" t="str">
        <f>IFERROR(__xludf.DUMMYFUNCTION("""COMPUTED_VALUE"""),"What kind of cars do eggs drive? Yolkswagens.")</f>
        <v>What kind of cars do eggs drive? Yolkswagens.</v>
      </c>
    </row>
    <row r="288">
      <c r="A288" s="1">
        <v>286.0</v>
      </c>
      <c r="B288" s="1" t="s">
        <v>279</v>
      </c>
      <c r="C288" s="2">
        <f>IFERROR(__xludf.DUMMYFUNCTION("""COMPUTED_VALUE"""),143.0)</f>
        <v>143</v>
      </c>
      <c r="F288" s="2" t="str">
        <f>IFERROR(__xludf.DUMMYFUNCTION("""COMPUTED_VALUE"""),"I ordered a chicken and an egg online. I’ll let you know what comes first.")</f>
        <v>I ordered a chicken and an egg online. I’ll let you know what comes first.</v>
      </c>
    </row>
    <row r="289">
      <c r="A289" s="1">
        <v>287.0</v>
      </c>
      <c r="B289" s="1" t="s">
        <v>280</v>
      </c>
      <c r="C289" s="2">
        <f>IFERROR(__xludf.DUMMYFUNCTION("""COMPUTED_VALUE"""),143.0)</f>
        <v>143</v>
      </c>
      <c r="F289" s="2" t="str">
        <f>IFERROR(__xludf.DUMMYFUNCTION("""COMPUTED_VALUE"""),"I ordered a chicken and an egg online. I’ll let you know what comes first.")</f>
        <v>I ordered a chicken and an egg online. I’ll let you know what comes first.</v>
      </c>
    </row>
    <row r="290">
      <c r="A290" s="1">
        <v>288.0</v>
      </c>
      <c r="B290" s="1" t="s">
        <v>281</v>
      </c>
      <c r="C290" s="2">
        <f>IFERROR(__xludf.DUMMYFUNCTION("""COMPUTED_VALUE"""),144.0)</f>
        <v>144</v>
      </c>
      <c r="F290" s="2" t="str">
        <f>IFERROR(__xludf.DUMMYFUNCTION("""COMPUTED_VALUE"""),"I was going to record a video of me playing the violin but... I didn't want to fiddle with the camera")</f>
        <v>I was going to record a video of me playing the violin but... I didn't want to fiddle with the camera</v>
      </c>
    </row>
    <row r="291">
      <c r="A291" s="3">
        <v>289.0</v>
      </c>
      <c r="B291" s="3" t="s">
        <v>282</v>
      </c>
      <c r="C291" s="4">
        <f>IFERROR(__xludf.DUMMYFUNCTION("""COMPUTED_VALUE"""),144.0)</f>
        <v>144</v>
      </c>
      <c r="D291" s="4"/>
      <c r="E291" s="4"/>
      <c r="F291" s="4" t="str">
        <f>IFERROR(__xludf.DUMMYFUNCTION("""COMPUTED_VALUE"""),"I was going to record a video of me playing the violin but... I didn't want to fiddle with the camera")</f>
        <v>I was going to record a video of me playing the violin but... I didn't want to fiddle with the camera</v>
      </c>
      <c r="G291" s="4"/>
      <c r="H291" s="4"/>
      <c r="I291" s="4"/>
      <c r="J291" s="4"/>
      <c r="K291" s="4"/>
      <c r="L291" s="4"/>
      <c r="M291" s="4"/>
      <c r="N291" s="4"/>
      <c r="O291" s="4"/>
      <c r="P291" s="4"/>
      <c r="Q291" s="4"/>
      <c r="R291" s="4"/>
      <c r="S291" s="4"/>
      <c r="T291" s="4"/>
      <c r="U291" s="4"/>
      <c r="V291" s="4"/>
      <c r="W291" s="4"/>
      <c r="X291" s="4"/>
      <c r="Y291" s="4"/>
      <c r="Z291" s="4"/>
      <c r="AA291" s="4"/>
      <c r="AB291" s="4"/>
    </row>
    <row r="292">
      <c r="A292" s="1">
        <v>290.0</v>
      </c>
      <c r="B292" s="1" t="s">
        <v>283</v>
      </c>
      <c r="C292" s="2">
        <f>IFERROR(__xludf.DUMMYFUNCTION("""COMPUTED_VALUE"""),145.0)</f>
        <v>145</v>
      </c>
      <c r="F292" s="2" t="str">
        <f>IFERROR(__xludf.DUMMYFUNCTION("""COMPUTED_VALUE"""),"How does a taco say grace?' 'Lettuce pray.'")</f>
        <v>How does a taco say grace?' 'Lettuce pray.'</v>
      </c>
    </row>
    <row r="293">
      <c r="A293" s="1">
        <v>291.0</v>
      </c>
      <c r="B293" s="1" t="s">
        <v>284</v>
      </c>
      <c r="C293" s="2">
        <f>IFERROR(__xludf.DUMMYFUNCTION("""COMPUTED_VALUE"""),145.0)</f>
        <v>145</v>
      </c>
      <c r="F293" s="2" t="str">
        <f>IFERROR(__xludf.DUMMYFUNCTION("""COMPUTED_VALUE"""),"How does a taco say grace?' 'Lettuce pray.'")</f>
        <v>How does a taco say grace?' 'Lettuce pray.'</v>
      </c>
    </row>
    <row r="294">
      <c r="A294" s="1">
        <v>292.0</v>
      </c>
      <c r="B294" s="1" t="s">
        <v>285</v>
      </c>
      <c r="C294" s="2">
        <f>IFERROR(__xludf.DUMMYFUNCTION("""COMPUTED_VALUE"""),146.0)</f>
        <v>146</v>
      </c>
      <c r="F294" s="2" t="str">
        <f>IFERROR(__xludf.DUMMYFUNCTION("""COMPUTED_VALUE"""),"I built a model of Mount Everest and my son asked if it was to scale. 'No,' I said. 'It's to look at.' ")</f>
        <v>I built a model of Mount Everest and my son asked if it was to scale. 'No,' I said. 'It's to look at.' </v>
      </c>
    </row>
    <row r="295">
      <c r="A295" s="1">
        <v>293.0</v>
      </c>
      <c r="B295" s="1" t="s">
        <v>286</v>
      </c>
      <c r="C295" s="2">
        <f>IFERROR(__xludf.DUMMYFUNCTION("""COMPUTED_VALUE"""),146.0)</f>
        <v>146</v>
      </c>
      <c r="F295" s="2" t="str">
        <f>IFERROR(__xludf.DUMMYFUNCTION("""COMPUTED_VALUE"""),"I built a model of Mount Everest and my son asked if it was to scale. 'No,' I said. 'It's to look at.' ")</f>
        <v>I built a model of Mount Everest and my son asked if it was to scale. 'No,' I said. 'It's to look at.' </v>
      </c>
    </row>
    <row r="296">
      <c r="A296" s="1">
        <v>294.0</v>
      </c>
      <c r="B296" s="1" t="s">
        <v>287</v>
      </c>
      <c r="C296" s="2">
        <f>IFERROR(__xludf.DUMMYFUNCTION("""COMPUTED_VALUE"""),147.0)</f>
        <v>147</v>
      </c>
      <c r="F296" s="2" t="str">
        <f>IFERROR(__xludf.DUMMYFUNCTION("""COMPUTED_VALUE"""),"Within minutes the detectives knew what the murder weapon was. It was a brief case.")</f>
        <v>Within minutes the detectives knew what the murder weapon was. It was a brief case.</v>
      </c>
    </row>
    <row r="297">
      <c r="A297" s="3">
        <v>295.0</v>
      </c>
      <c r="B297" s="3" t="s">
        <v>64</v>
      </c>
      <c r="C297" s="4">
        <f>IFERROR(__xludf.DUMMYFUNCTION("""COMPUTED_VALUE"""),147.0)</f>
        <v>147</v>
      </c>
      <c r="D297" s="4"/>
      <c r="E297" s="4"/>
      <c r="F297" s="4" t="str">
        <f>IFERROR(__xludf.DUMMYFUNCTION("""COMPUTED_VALUE"""),"Within minutes the detectives knew what the murder weapon was. It was a brief case.")</f>
        <v>Within minutes the detectives knew what the murder weapon was. It was a brief case.</v>
      </c>
      <c r="G297" s="4"/>
      <c r="H297" s="4"/>
      <c r="I297" s="4"/>
      <c r="J297" s="4"/>
      <c r="K297" s="4"/>
      <c r="L297" s="4"/>
      <c r="M297" s="4"/>
      <c r="N297" s="4"/>
      <c r="O297" s="4"/>
      <c r="P297" s="4"/>
      <c r="Q297" s="4"/>
      <c r="R297" s="4"/>
      <c r="S297" s="4"/>
      <c r="T297" s="4"/>
      <c r="U297" s="4"/>
      <c r="V297" s="4"/>
      <c r="W297" s="4"/>
      <c r="X297" s="4"/>
      <c r="Y297" s="4"/>
      <c r="Z297" s="4"/>
      <c r="AA297" s="4"/>
      <c r="AB297" s="4"/>
    </row>
    <row r="298">
      <c r="A298" s="1">
        <v>296.0</v>
      </c>
      <c r="B298" s="1" t="s">
        <v>288</v>
      </c>
      <c r="C298" s="2">
        <f>IFERROR(__xludf.DUMMYFUNCTION("""COMPUTED_VALUE"""),148.0)</f>
        <v>148</v>
      </c>
      <c r="F298" s="2" t="str">
        <f>IFERROR(__xludf.DUMMYFUNCTION("""COMPUTED_VALUE"""),"What happens when a strawberry gets run over crossing the street?' 'Traffic jam.'")</f>
        <v>What happens when a strawberry gets run over crossing the street?' 'Traffic jam.'</v>
      </c>
    </row>
    <row r="299">
      <c r="A299" s="1">
        <v>297.0</v>
      </c>
      <c r="B299" s="1" t="s">
        <v>289</v>
      </c>
      <c r="C299" s="2">
        <f>IFERROR(__xludf.DUMMYFUNCTION("""COMPUTED_VALUE"""),148.0)</f>
        <v>148</v>
      </c>
      <c r="F299" s="2" t="str">
        <f>IFERROR(__xludf.DUMMYFUNCTION("""COMPUTED_VALUE"""),"What happens when a strawberry gets run over crossing the street?' 'Traffic jam.'")</f>
        <v>What happens when a strawberry gets run over crossing the street?' 'Traffic jam.'</v>
      </c>
    </row>
    <row r="300">
      <c r="A300" s="1">
        <v>298.0</v>
      </c>
      <c r="B300" s="1" t="s">
        <v>290</v>
      </c>
      <c r="C300" s="2">
        <f>IFERROR(__xludf.DUMMYFUNCTION("""COMPUTED_VALUE"""),149.0)</f>
        <v>149</v>
      </c>
      <c r="F300" s="2" t="str">
        <f>IFERROR(__xludf.DUMMYFUNCTION("""COMPUTED_VALUE"""),"Israel Health minister who previously claimed that CORONA Virus is “divine punishment against homosexuality.” Has tested positive for the virus!!!")</f>
        <v>Israel Health minister who previously claimed that CORONA Virus is “divine punishment against homosexuality.” Has tested positive for the virus!!!</v>
      </c>
    </row>
    <row r="301">
      <c r="A301" s="1">
        <v>299.0</v>
      </c>
      <c r="B301" s="1" t="s">
        <v>291</v>
      </c>
      <c r="C301" s="2">
        <f>IFERROR(__xludf.DUMMYFUNCTION("""COMPUTED_VALUE"""),149.0)</f>
        <v>149</v>
      </c>
      <c r="F301" s="2" t="str">
        <f>IFERROR(__xludf.DUMMYFUNCTION("""COMPUTED_VALUE"""),"Israel Health minister who previously claimed that CORONA Virus is “divine punishment against homosexuality.” Has tested positive for the virus!!!")</f>
        <v>Israel Health minister who previously claimed that CORONA Virus is “divine punishment against homosexuality.” Has tested positive for the virus!!!</v>
      </c>
    </row>
    <row r="302">
      <c r="C302" s="2">
        <f>IFERROR(__xludf.DUMMYFUNCTION("""COMPUTED_VALUE"""),150.0)</f>
        <v>150</v>
      </c>
      <c r="F302" s="2" t="str">
        <f>IFERROR(__xludf.DUMMYFUNCTION("""COMPUTED_VALUE"""),"What's the difference between a well-dressed man on a unicycle and a poorly-dressed man on a bicycle? Attire.")</f>
        <v>What's the difference between a well-dressed man on a unicycle and a poorly-dressed man on a bicycle? Attire.</v>
      </c>
    </row>
    <row r="303">
      <c r="C303" s="2">
        <f>IFERROR(__xludf.DUMMYFUNCTION("""COMPUTED_VALUE"""),150.0)</f>
        <v>150</v>
      </c>
      <c r="F303" s="2" t="str">
        <f>IFERROR(__xludf.DUMMYFUNCTION("""COMPUTED_VALUE"""),"What's the difference between a well-dressed man on a unicycle and a poorly-dressed man on a bicycle? Attire.")</f>
        <v>What's the difference between a well-dressed man on a unicycle and a poorly-dressed man on a bicycle? Attire.</v>
      </c>
    </row>
    <row r="304">
      <c r="C304" s="2">
        <f>IFERROR(__xludf.DUMMYFUNCTION("""COMPUTED_VALUE"""),151.0)</f>
        <v>151</v>
      </c>
      <c r="F304" s="2" t="str">
        <f>IFERROR(__xludf.DUMMYFUNCTION("""COMPUTED_VALUE"""),"Air used to be free at the gas station, now it costs 2.50. You want to know why? Inflation. ")</f>
        <v>Air used to be free at the gas station, now it costs 2.50. You want to know why? Inflation. </v>
      </c>
    </row>
    <row r="305">
      <c r="C305" s="2">
        <f>IFERROR(__xludf.DUMMYFUNCTION("""COMPUTED_VALUE"""),151.0)</f>
        <v>151</v>
      </c>
      <c r="F305" s="2" t="str">
        <f>IFERROR(__xludf.DUMMYFUNCTION("""COMPUTED_VALUE"""),"Air used to be free at the gas station, now it costs 2.50. You want to know why? Inflation. ")</f>
        <v>Air used to be free at the gas station, now it costs 2.50. You want to know why? Inflation. </v>
      </c>
    </row>
    <row r="306">
      <c r="C306" s="2">
        <f>IFERROR(__xludf.DUMMYFUNCTION("""COMPUTED_VALUE"""),152.0)</f>
        <v>152</v>
      </c>
      <c r="F306" s="2" t="str">
        <f>IFERROR(__xludf.DUMMYFUNCTION("""COMPUTED_VALUE"""),"My wife said I ruined her birthday. I’m not sure how I did that, I didn’t even KNOW it was her birthday!")</f>
        <v>My wife said I ruined her birthday. I’m not sure how I did that, I didn’t even KNOW it was her birthday!</v>
      </c>
    </row>
    <row r="307">
      <c r="C307" s="2">
        <f>IFERROR(__xludf.DUMMYFUNCTION("""COMPUTED_VALUE"""),152.0)</f>
        <v>152</v>
      </c>
      <c r="F307" s="2" t="str">
        <f>IFERROR(__xludf.DUMMYFUNCTION("""COMPUTED_VALUE"""),"My wife said I ruined her birthday. I’m not sure how I did that, I didn’t even KNOW it was her birthday!")</f>
        <v>My wife said I ruined her birthday. I’m not sure how I did that, I didn’t even KNOW it was her birthday!</v>
      </c>
    </row>
    <row r="308">
      <c r="C308" s="2">
        <f>IFERROR(__xludf.DUMMYFUNCTION("""COMPUTED_VALUE"""),153.0)</f>
        <v>153</v>
      </c>
      <c r="F308" s="2" t="str">
        <f>IFERROR(__xludf.DUMMYFUNCTION("""COMPUTED_VALUE"""),"What did the plumber say to the singer? Nice pipes.")</f>
        <v>What did the plumber say to the singer? Nice pipes.</v>
      </c>
    </row>
    <row r="309">
      <c r="C309" s="2">
        <f>IFERROR(__xludf.DUMMYFUNCTION("""COMPUTED_VALUE"""),153.0)</f>
        <v>153</v>
      </c>
      <c r="F309" s="2" t="str">
        <f>IFERROR(__xludf.DUMMYFUNCTION("""COMPUTED_VALUE"""),"What did the plumber say to the singer? Nice pipes.")</f>
        <v>What did the plumber say to the singer? Nice pipes.</v>
      </c>
    </row>
    <row r="310">
      <c r="C310" s="2">
        <f>IFERROR(__xludf.DUMMYFUNCTION("""COMPUTED_VALUE"""),154.0)</f>
        <v>154</v>
      </c>
      <c r="F310" s="2" t="str">
        <f>IFERROR(__xludf.DUMMYFUNCTION("""COMPUTED_VALUE"""),"What do dogs and phones have in common? Both have collar ID.")</f>
        <v>What do dogs and phones have in common? Both have collar ID.</v>
      </c>
    </row>
    <row r="311">
      <c r="C311" s="2">
        <f>IFERROR(__xludf.DUMMYFUNCTION("""COMPUTED_VALUE"""),154.0)</f>
        <v>154</v>
      </c>
      <c r="F311" s="2" t="str">
        <f>IFERROR(__xludf.DUMMYFUNCTION("""COMPUTED_VALUE"""),"What do dogs and phones have in common? Both have collar ID.")</f>
        <v>What do dogs and phones have in common? Both have collar ID.</v>
      </c>
    </row>
    <row r="312">
      <c r="C312" s="2">
        <f>IFERROR(__xludf.DUMMYFUNCTION("""COMPUTED_VALUE"""),155.0)</f>
        <v>155</v>
      </c>
      <c r="F312" s="2" t="str">
        <f>IFERROR(__xludf.DUMMYFUNCTION("""COMPUTED_VALUE"""),"I was thinking of getting a job at the U.S. Mint Can you imagine the amount of money I would make?")</f>
        <v>I was thinking of getting a job at the U.S. Mint Can you imagine the amount of money I would make?</v>
      </c>
    </row>
    <row r="313">
      <c r="C313" s="2">
        <f>IFERROR(__xludf.DUMMYFUNCTION("""COMPUTED_VALUE"""),155.0)</f>
        <v>155</v>
      </c>
      <c r="F313" s="2" t="str">
        <f>IFERROR(__xludf.DUMMYFUNCTION("""COMPUTED_VALUE"""),"I was thinking of getting a job at the U.S. Mint Can you imagine the amount of money I would make?")</f>
        <v>I was thinking of getting a job at the U.S. Mint Can you imagine the amount of money I would make?</v>
      </c>
    </row>
    <row r="314">
      <c r="C314" s="2">
        <f>IFERROR(__xludf.DUMMYFUNCTION("""COMPUTED_VALUE"""),156.0)</f>
        <v>156</v>
      </c>
      <c r="F314" s="2" t="str">
        <f>IFERROR(__xludf.DUMMYFUNCTION("""COMPUTED_VALUE"""),"What made the tomato blush? It saw the salad dressing.")</f>
        <v>What made the tomato blush? It saw the salad dressing.</v>
      </c>
    </row>
    <row r="315">
      <c r="C315" s="2">
        <f>IFERROR(__xludf.DUMMYFUNCTION("""COMPUTED_VALUE"""),156.0)</f>
        <v>156</v>
      </c>
      <c r="F315" s="2" t="str">
        <f>IFERROR(__xludf.DUMMYFUNCTION("""COMPUTED_VALUE"""),"What made the tomato blush? It saw the salad dressing.")</f>
        <v>What made the tomato blush? It saw the salad dressing.</v>
      </c>
    </row>
    <row r="316">
      <c r="C316" s="2">
        <f>IFERROR(__xludf.DUMMYFUNCTION("""COMPUTED_VALUE"""),157.0)</f>
        <v>157</v>
      </c>
      <c r="F316" s="2" t="str">
        <f>IFERROR(__xludf.DUMMYFUNCTION("""COMPUTED_VALUE"""),"What is Jorah Mormonts favorite printer settings? Grayscale")</f>
        <v>What is Jorah Mormonts favorite printer settings? Grayscale</v>
      </c>
    </row>
    <row r="317">
      <c r="C317" s="2">
        <f>IFERROR(__xludf.DUMMYFUNCTION("""COMPUTED_VALUE"""),157.0)</f>
        <v>157</v>
      </c>
      <c r="F317" s="2" t="str">
        <f>IFERROR(__xludf.DUMMYFUNCTION("""COMPUTED_VALUE"""),"What is Jorah Mormonts favorite printer settings? Grayscale")</f>
        <v>What is Jorah Mormonts favorite printer settings? Grayscale</v>
      </c>
    </row>
    <row r="318">
      <c r="C318" s="2">
        <f>IFERROR(__xludf.DUMMYFUNCTION("""COMPUTED_VALUE"""),158.0)</f>
        <v>158</v>
      </c>
      <c r="F318" s="2" t="str">
        <f>IFERROR(__xludf.DUMMYFUNCTION("""COMPUTED_VALUE"""),"Did you hear Buffalo Bill reformed and is now a pick up artist and skin care specialist? He puts the lotion in the basket and then he gets the hoes again")</f>
        <v>Did you hear Buffalo Bill reformed and is now a pick up artist and skin care specialist? He puts the lotion in the basket and then he gets the hoes again</v>
      </c>
    </row>
    <row r="319">
      <c r="C319" s="2">
        <f>IFERROR(__xludf.DUMMYFUNCTION("""COMPUTED_VALUE"""),158.0)</f>
        <v>158</v>
      </c>
      <c r="F319" s="2" t="str">
        <f>IFERROR(__xludf.DUMMYFUNCTION("""COMPUTED_VALUE"""),"Did you hear Buffalo Bill reformed and is now a pick up artist and skin care specialist? He puts the lotion in the basket and then he gets the hoes again")</f>
        <v>Did you hear Buffalo Bill reformed and is now a pick up artist and skin care specialist? He puts the lotion in the basket and then he gets the hoes again</v>
      </c>
    </row>
    <row r="320">
      <c r="C320" s="2">
        <f>IFERROR(__xludf.DUMMYFUNCTION("""COMPUTED_VALUE"""),159.0)</f>
        <v>159</v>
      </c>
      <c r="F320" s="2" t="str">
        <f>IFERROR(__xludf.DUMMYFUNCTION("""COMPUTED_VALUE"""),"Did you hear about the cold dinner? It was chili.")</f>
        <v>Did you hear about the cold dinner? It was chili.</v>
      </c>
    </row>
    <row r="321">
      <c r="C321" s="2">
        <f>IFERROR(__xludf.DUMMYFUNCTION("""COMPUTED_VALUE"""),159.0)</f>
        <v>159</v>
      </c>
      <c r="F321" s="2" t="str">
        <f>IFERROR(__xludf.DUMMYFUNCTION("""COMPUTED_VALUE"""),"Did you hear about the cold dinner? It was chili.")</f>
        <v>Did you hear about the cold dinner? It was chili.</v>
      </c>
    </row>
    <row r="322">
      <c r="C322" s="2">
        <f>IFERROR(__xludf.DUMMYFUNCTION("""COMPUTED_VALUE"""),160.0)</f>
        <v>160</v>
      </c>
      <c r="F322" s="2" t="str">
        <f>IFERROR(__xludf.DUMMYFUNCTION("""COMPUTED_VALUE"""),"What vegetable is cool, but not that cool? Radish.")</f>
        <v>What vegetable is cool, but not that cool? Radish.</v>
      </c>
    </row>
    <row r="323">
      <c r="C323" s="2">
        <f>IFERROR(__xludf.DUMMYFUNCTION("""COMPUTED_VALUE"""),160.0)</f>
        <v>160</v>
      </c>
      <c r="F323" s="2" t="str">
        <f>IFERROR(__xludf.DUMMYFUNCTION("""COMPUTED_VALUE"""),"What vegetable is cool, but not that cool? Radish.")</f>
        <v>What vegetable is cool, but not that cool? Radish.</v>
      </c>
    </row>
    <row r="324">
      <c r="C324" s="2">
        <f>IFERROR(__xludf.DUMMYFUNCTION("""COMPUTED_VALUE"""),161.0)</f>
        <v>161</v>
      </c>
      <c r="F324" s="2" t="str">
        <f>IFERROR(__xludf.DUMMYFUNCTION("""COMPUTED_VALUE"""),"They say that 3/2 people are bad at fractions.")</f>
        <v>They say that 3/2 people are bad at fractions.</v>
      </c>
    </row>
    <row r="325">
      <c r="C325" s="2">
        <f>IFERROR(__xludf.DUMMYFUNCTION("""COMPUTED_VALUE"""),161.0)</f>
        <v>161</v>
      </c>
      <c r="F325" s="2" t="str">
        <f>IFERROR(__xludf.DUMMYFUNCTION("""COMPUTED_VALUE"""),"They say that 3/2 people are bad at fractions.")</f>
        <v>They say that 3/2 people are bad at fractions.</v>
      </c>
    </row>
    <row r="326">
      <c r="C326" s="2">
        <f>IFERROR(__xludf.DUMMYFUNCTION("""COMPUTED_VALUE"""),162.0)</f>
        <v>162</v>
      </c>
      <c r="F326" s="2" t="str">
        <f>IFERROR(__xludf.DUMMYFUNCTION("""COMPUTED_VALUE"""),"A very drunk guy starts beating up a nun on the street He throws kicks, uppercuts, regular punches, even some drunk karate moves.Once he is exhausted he steps back and says ""You disappoint me, Batman""")</f>
        <v>A very drunk guy starts beating up a nun on the street He throws kicks, uppercuts, regular punches, even some drunk karate moves.Once he is exhausted he steps back and says "You disappoint me, Batman"</v>
      </c>
    </row>
    <row r="327">
      <c r="C327" s="2">
        <f>IFERROR(__xludf.DUMMYFUNCTION("""COMPUTED_VALUE"""),162.0)</f>
        <v>162</v>
      </c>
      <c r="F327" s="2" t="str">
        <f>IFERROR(__xludf.DUMMYFUNCTION("""COMPUTED_VALUE"""),"A very drunk guy starts beating up a nun on the street He throws kicks, uppercuts, regular punches, even some drunk karate moves.Once he is exhausted he steps back and says ""You disappoint me, Batman""")</f>
        <v>A very drunk guy starts beating up a nun on the street He throws kicks, uppercuts, regular punches, even some drunk karate moves.Once he is exhausted he steps back and says "You disappoint me, Batman"</v>
      </c>
    </row>
    <row r="328">
      <c r="C328" s="2">
        <f>IFERROR(__xludf.DUMMYFUNCTION("""COMPUTED_VALUE"""),163.0)</f>
        <v>163</v>
      </c>
      <c r="F328" s="2" t="str">
        <f>IFERROR(__xludf.DUMMYFUNCTION("""COMPUTED_VALUE"""),"German tourist visits Poland Guy at the airport: Nationality?German dude: GermanGuy at the airport: Occupation?German dude: Nein, nein, only vacation.")</f>
        <v>German tourist visits Poland Guy at the airport: Nationality?German dude: GermanGuy at the airport: Occupation?German dude: Nein, nein, only vacation.</v>
      </c>
    </row>
    <row r="329">
      <c r="C329" s="2">
        <f>IFERROR(__xludf.DUMMYFUNCTION("""COMPUTED_VALUE"""),163.0)</f>
        <v>163</v>
      </c>
      <c r="F329" s="2" t="str">
        <f>IFERROR(__xludf.DUMMYFUNCTION("""COMPUTED_VALUE"""),"German tourist visits Poland Guy at the airport: Nationality?German dude: GermanGuy at the airport: Occupation?German dude: Nein, nein, only vacation.")</f>
        <v>German tourist visits Poland Guy at the airport: Nationality?German dude: GermanGuy at the airport: Occupation?German dude: Nein, nein, only vacation.</v>
      </c>
    </row>
    <row r="330">
      <c r="C330" s="2">
        <f>IFERROR(__xludf.DUMMYFUNCTION("""COMPUTED_VALUE"""),164.0)</f>
        <v>164</v>
      </c>
      <c r="F330" s="2" t="str">
        <f>IFERROR(__xludf.DUMMYFUNCTION("""COMPUTED_VALUE"""),"Dating life If my relationship doesn't work out I want to be a suicide hotline doctor... I need a nice way to meet chicks with no strings attached.")</f>
        <v>Dating life If my relationship doesn't work out I want to be a suicide hotline doctor... I need a nice way to meet chicks with no strings attached.</v>
      </c>
    </row>
    <row r="331">
      <c r="C331" s="2">
        <f>IFERROR(__xludf.DUMMYFUNCTION("""COMPUTED_VALUE"""),164.0)</f>
        <v>164</v>
      </c>
      <c r="F331" s="2" t="str">
        <f>IFERROR(__xludf.DUMMYFUNCTION("""COMPUTED_VALUE"""),"Dating life If my relationship doesn't work out I want to be a suicide hotline doctor... I need a nice way to meet chicks with no strings attached.")</f>
        <v>Dating life If my relationship doesn't work out I want to be a suicide hotline doctor... I need a nice way to meet chicks with no strings attached.</v>
      </c>
    </row>
    <row r="332">
      <c r="C332" s="2">
        <f>IFERROR(__xludf.DUMMYFUNCTION("""COMPUTED_VALUE"""),165.0)</f>
        <v>165</v>
      </c>
      <c r="F332" s="2" t="str">
        <f>IFERROR(__xludf.DUMMYFUNCTION("""COMPUTED_VALUE"""),"Why did the scarecrow win an award? Because he was outstanding in his field.")</f>
        <v>Why did the scarecrow win an award? Because he was outstanding in his field.</v>
      </c>
    </row>
    <row r="333">
      <c r="C333" s="2">
        <f>IFERROR(__xludf.DUMMYFUNCTION("""COMPUTED_VALUE"""),165.0)</f>
        <v>165</v>
      </c>
      <c r="F333" s="2" t="str">
        <f>IFERROR(__xludf.DUMMYFUNCTION("""COMPUTED_VALUE"""),"Why did the scarecrow win an award? Because he was outstanding in his field.")</f>
        <v>Why did the scarecrow win an award? Because he was outstanding in his field.</v>
      </c>
    </row>
    <row r="334">
      <c r="C334" s="2">
        <f>IFERROR(__xludf.DUMMYFUNCTION("""COMPUTED_VALUE"""),166.0)</f>
        <v>166</v>
      </c>
      <c r="F334" s="2" t="str">
        <f>IFERROR(__xludf.DUMMYFUNCTION("""COMPUTED_VALUE"""),"Did you hear about the kidnapping at school? It's okay, he woke up.' ")</f>
        <v>Did you hear about the kidnapping at school? It's okay, he woke up.' </v>
      </c>
    </row>
    <row r="335">
      <c r="C335" s="2">
        <f>IFERROR(__xludf.DUMMYFUNCTION("""COMPUTED_VALUE"""),166.0)</f>
        <v>166</v>
      </c>
      <c r="F335" s="2" t="str">
        <f>IFERROR(__xludf.DUMMYFUNCTION("""COMPUTED_VALUE"""),"Did you hear about the kidnapping at school? It's okay, he woke up.' ")</f>
        <v>Did you hear about the kidnapping at school? It's okay, he woke up.' </v>
      </c>
    </row>
    <row r="336">
      <c r="C336" s="2">
        <f>IFERROR(__xludf.DUMMYFUNCTION("""COMPUTED_VALUE"""),167.0)</f>
        <v>167</v>
      </c>
      <c r="F336" s="2" t="str">
        <f>IFERROR(__xludf.DUMMYFUNCTION("""COMPUTED_VALUE"""),"Did you hear the one about the claustrophobic astronaut? He just needed a little space.")</f>
        <v>Did you hear the one about the claustrophobic astronaut? He just needed a little space.</v>
      </c>
    </row>
    <row r="337">
      <c r="C337" s="2">
        <f>IFERROR(__xludf.DUMMYFUNCTION("""COMPUTED_VALUE"""),167.0)</f>
        <v>167</v>
      </c>
      <c r="F337" s="2" t="str">
        <f>IFERROR(__xludf.DUMMYFUNCTION("""COMPUTED_VALUE"""),"Did you hear the one about the claustrophobic astronaut? He just needed a little space.")</f>
        <v>Did you hear the one about the claustrophobic astronaut? He just needed a little space.</v>
      </c>
    </row>
    <row r="338">
      <c r="C338" s="2">
        <f>IFERROR(__xludf.DUMMYFUNCTION("""COMPUTED_VALUE"""),168.0)</f>
        <v>168</v>
      </c>
      <c r="F338" s="2" t="str">
        <f>IFERROR(__xludf.DUMMYFUNCTION("""COMPUTED_VALUE"""),"I asked 10 people what LGTBQ standed for… Couldn’t get a straight answer!")</f>
        <v>I asked 10 people what LGTBQ standed for… Couldn’t get a straight answer!</v>
      </c>
    </row>
    <row r="339">
      <c r="C339" s="2">
        <f>IFERROR(__xludf.DUMMYFUNCTION("""COMPUTED_VALUE"""),168.0)</f>
        <v>168</v>
      </c>
      <c r="F339" s="2" t="str">
        <f>IFERROR(__xludf.DUMMYFUNCTION("""COMPUTED_VALUE"""),"I asked 10 people what LGTBQ standed for… Couldn’t get a straight answer!")</f>
        <v>I asked 10 people what LGTBQ standed for… Couldn’t get a straight answer!</v>
      </c>
    </row>
    <row r="340">
      <c r="C340" s="2">
        <f>IFERROR(__xludf.DUMMYFUNCTION("""COMPUTED_VALUE"""),169.0)</f>
        <v>169</v>
      </c>
      <c r="F340" s="2" t="str">
        <f>IFERROR(__xludf.DUMMYFUNCTION("""COMPUTED_VALUE"""),"I told my wife that a husband is like a fine wine: we just get better with age. The next day she locked me in the cellar.")</f>
        <v>I told my wife that a husband is like a fine wine: we just get better with age. The next day she locked me in the cellar.</v>
      </c>
    </row>
    <row r="341">
      <c r="C341" s="2">
        <f>IFERROR(__xludf.DUMMYFUNCTION("""COMPUTED_VALUE"""),169.0)</f>
        <v>169</v>
      </c>
      <c r="F341" s="2" t="str">
        <f>IFERROR(__xludf.DUMMYFUNCTION("""COMPUTED_VALUE"""),"I told my wife that a husband is like a fine wine: we just get better with age. The next day she locked me in the cellar.")</f>
        <v>I told my wife that a husband is like a fine wine: we just get better with age. The next day she locked me in the cellar.</v>
      </c>
    </row>
    <row r="342">
      <c r="C342" s="2">
        <f>IFERROR(__xludf.DUMMYFUNCTION("""COMPUTED_VALUE"""),170.0)</f>
        <v>170</v>
      </c>
      <c r="F342" s="2" t="str">
        <f>IFERROR(__xludf.DUMMYFUNCTION("""COMPUTED_VALUE"""),"To the person who stole my glasses: I will find you. I have contacts.")</f>
        <v>To the person who stole my glasses: I will find you. I have contacts.</v>
      </c>
    </row>
    <row r="343">
      <c r="C343" s="2">
        <f>IFERROR(__xludf.DUMMYFUNCTION("""COMPUTED_VALUE"""),170.0)</f>
        <v>170</v>
      </c>
      <c r="F343" s="2" t="str">
        <f>IFERROR(__xludf.DUMMYFUNCTION("""COMPUTED_VALUE"""),"To the person who stole my glasses: I will find you. I have contacts.")</f>
        <v>To the person who stole my glasses: I will find you. I have contacts.</v>
      </c>
    </row>
    <row r="344">
      <c r="C344" s="2">
        <f>IFERROR(__xludf.DUMMYFUNCTION("""COMPUTED_VALUE"""),171.0)</f>
        <v>171</v>
      </c>
      <c r="F344" s="2" t="str">
        <f>IFERROR(__xludf.DUMMYFUNCTION("""COMPUTED_VALUE"""),"What's a lawyer's favorite drink? Subpoena colada.")</f>
        <v>What's a lawyer's favorite drink? Subpoena colada.</v>
      </c>
    </row>
    <row r="345">
      <c r="C345" s="2">
        <f>IFERROR(__xludf.DUMMYFUNCTION("""COMPUTED_VALUE"""),171.0)</f>
        <v>171</v>
      </c>
      <c r="F345" s="2" t="str">
        <f>IFERROR(__xludf.DUMMYFUNCTION("""COMPUTED_VALUE"""),"What's a lawyer's favorite drink? Subpoena colada.")</f>
        <v>What's a lawyer's favorite drink? Subpoena colada.</v>
      </c>
    </row>
    <row r="346">
      <c r="C346" s="2">
        <f>IFERROR(__xludf.DUMMYFUNCTION("""COMPUTED_VALUE"""),172.0)</f>
        <v>172</v>
      </c>
      <c r="F346" s="2" t="str">
        <f>IFERROR(__xludf.DUMMYFUNCTION("""COMPUTED_VALUE"""),"What did the proton say to the electron? Stop being so negative all the time!")</f>
        <v>What did the proton say to the electron? Stop being so negative all the time!</v>
      </c>
    </row>
    <row r="347">
      <c r="C347" s="2">
        <f>IFERROR(__xludf.DUMMYFUNCTION("""COMPUTED_VALUE"""),172.0)</f>
        <v>172</v>
      </c>
      <c r="F347" s="2" t="str">
        <f>IFERROR(__xludf.DUMMYFUNCTION("""COMPUTED_VALUE"""),"What did the proton say to the electron? Stop being so negative all the time!")</f>
        <v>What did the proton say to the electron? Stop being so negative all the time!</v>
      </c>
    </row>
    <row r="348">
      <c r="C348" s="2">
        <f>IFERROR(__xludf.DUMMYFUNCTION("""COMPUTED_VALUE"""),173.0)</f>
        <v>173</v>
      </c>
      <c r="F348" s="2" t="str">
        <f>IFERROR(__xludf.DUMMYFUNCTION("""COMPUTED_VALUE"""),"I have been calculating the surface of the Earth in flat-earth point of view. And they were right saying that the government had been hiding much land and the surface is actually larger. How else would they be able to walk that far to fool themselves.")</f>
        <v>I have been calculating the surface of the Earth in flat-earth point of view. And they were right saying that the government had been hiding much land and the surface is actually larger. How else would they be able to walk that far to fool themselves.</v>
      </c>
    </row>
    <row r="349">
      <c r="C349" s="2">
        <f>IFERROR(__xludf.DUMMYFUNCTION("""COMPUTED_VALUE"""),173.0)</f>
        <v>173</v>
      </c>
      <c r="F349" s="2" t="str">
        <f>IFERROR(__xludf.DUMMYFUNCTION("""COMPUTED_VALUE"""),"I have been calculating the surface of the Earth in flat-earth point of view. And they were right saying that the government had been hiding much land and the surface is actually larger. How else would they be able to walk that far to fool themselves.")</f>
        <v>I have been calculating the surface of the Earth in flat-earth point of view. And they were right saying that the government had been hiding much land and the surface is actually larger. How else would they be able to walk that far to fool themselves.</v>
      </c>
    </row>
    <row r="350">
      <c r="C350" s="2">
        <f>IFERROR(__xludf.DUMMYFUNCTION("""COMPUTED_VALUE"""),174.0)</f>
        <v>174</v>
      </c>
      <c r="F350" s="2" t="str">
        <f>IFERROR(__xludf.DUMMYFUNCTION("""COMPUTED_VALUE"""),"I'm Buzz Aldrin, second man to step on the moon. Neil before me.")</f>
        <v>I'm Buzz Aldrin, second man to step on the moon. Neil before me.</v>
      </c>
    </row>
    <row r="351">
      <c r="C351" s="2">
        <f>IFERROR(__xludf.DUMMYFUNCTION("""COMPUTED_VALUE"""),174.0)</f>
        <v>174</v>
      </c>
      <c r="F351" s="2" t="str">
        <f>IFERROR(__xludf.DUMMYFUNCTION("""COMPUTED_VALUE"""),"I'm Buzz Aldrin, second man to step on the moon. Neil before me.")</f>
        <v>I'm Buzz Aldrin, second man to step on the moon. Neil before me.</v>
      </c>
    </row>
    <row r="352">
      <c r="C352" s="2">
        <f>IFERROR(__xludf.DUMMYFUNCTION("""COMPUTED_VALUE"""),175.0)</f>
        <v>175</v>
      </c>
      <c r="F352" s="2" t="str">
        <f>IFERROR(__xludf.DUMMYFUNCTION("""COMPUTED_VALUE"""),"What did the blacksmith say to the knight when he delivered the knight’s new armor? You’ve got mail")</f>
        <v>What did the blacksmith say to the knight when he delivered the knight’s new armor? You’ve got mail</v>
      </c>
    </row>
    <row r="353">
      <c r="C353" s="2">
        <f>IFERROR(__xludf.DUMMYFUNCTION("""COMPUTED_VALUE"""),175.0)</f>
        <v>175</v>
      </c>
      <c r="F353" s="2" t="str">
        <f>IFERROR(__xludf.DUMMYFUNCTION("""COMPUTED_VALUE"""),"What did the blacksmith say to the knight when he delivered the knight’s new armor? You’ve got mail")</f>
        <v>What did the blacksmith say to the knight when he delivered the knight’s new armor? You’ve got mail</v>
      </c>
    </row>
    <row r="354">
      <c r="C354" s="2">
        <f>IFERROR(__xludf.DUMMYFUNCTION("""COMPUTED_VALUE"""),176.0)</f>
        <v>176</v>
      </c>
      <c r="F354" s="2" t="str">
        <f>IFERROR(__xludf.DUMMYFUNCTION("""COMPUTED_VALUE"""),"I’d like to have kids one day. I don’t think I could stand them any longer than that, though.")</f>
        <v>I’d like to have kids one day. I don’t think I could stand them any longer than that, though.</v>
      </c>
    </row>
    <row r="355">
      <c r="C355" s="2">
        <f>IFERROR(__xludf.DUMMYFUNCTION("""COMPUTED_VALUE"""),176.0)</f>
        <v>176</v>
      </c>
      <c r="F355" s="2" t="str">
        <f>IFERROR(__xludf.DUMMYFUNCTION("""COMPUTED_VALUE"""),"I’d like to have kids one day. I don’t think I could stand them any longer than that, though.")</f>
        <v>I’d like to have kids one day. I don’t think I could stand them any longer than that, though.</v>
      </c>
    </row>
    <row r="356">
      <c r="C356" s="2">
        <f>IFERROR(__xludf.DUMMYFUNCTION("""COMPUTED_VALUE"""),177.0)</f>
        <v>177</v>
      </c>
      <c r="F356" s="2" t="str">
        <f>IFERROR(__xludf.DUMMYFUNCTION("""COMPUTED_VALUE"""),"Grandson asks his grandfather Grandpa, is it true, that during the WW2 you took down six German planes?Well, grandson, take down is a strong word, let’s say, not fully fueled.")</f>
        <v>Grandson asks his grandfather Grandpa, is it true, that during the WW2 you took down six German planes?Well, grandson, take down is a strong word, let’s say, not fully fueled.</v>
      </c>
    </row>
    <row r="357">
      <c r="C357" s="2">
        <f>IFERROR(__xludf.DUMMYFUNCTION("""COMPUTED_VALUE"""),177.0)</f>
        <v>177</v>
      </c>
      <c r="F357" s="2" t="str">
        <f>IFERROR(__xludf.DUMMYFUNCTION("""COMPUTED_VALUE"""),"Grandson asks his grandfather Grandpa, is it true, that during the WW2 you took down six German planes?Well, grandson, take down is a strong word, let’s say, not fully fueled.")</f>
        <v>Grandson asks his grandfather Grandpa, is it true, that during the WW2 you took down six German planes?Well, grandson, take down is a strong word, let’s say, not fully fueled.</v>
      </c>
    </row>
    <row r="358">
      <c r="C358" s="2">
        <f>IFERROR(__xludf.DUMMYFUNCTION("""COMPUTED_VALUE"""),178.0)</f>
        <v>178</v>
      </c>
      <c r="F358" s="2" t="str">
        <f>IFERROR(__xludf.DUMMYFUNCTION("""COMPUTED_VALUE"""),"If April showers bring May flowers, what do May flowers bring?' 'Pilgrims.' ")</f>
        <v>If April showers bring May flowers, what do May flowers bring?' 'Pilgrims.' </v>
      </c>
    </row>
    <row r="359">
      <c r="C359" s="2">
        <f>IFERROR(__xludf.DUMMYFUNCTION("""COMPUTED_VALUE"""),178.0)</f>
        <v>178</v>
      </c>
      <c r="F359" s="2" t="str">
        <f>IFERROR(__xludf.DUMMYFUNCTION("""COMPUTED_VALUE"""),"If April showers bring May flowers, what do May flowers bring?' 'Pilgrims.' ")</f>
        <v>If April showers bring May flowers, what do May flowers bring?' 'Pilgrims.' </v>
      </c>
    </row>
    <row r="360">
      <c r="C360" s="2">
        <f>IFERROR(__xludf.DUMMYFUNCTION("""COMPUTED_VALUE"""),179.0)</f>
        <v>179</v>
      </c>
      <c r="F360" s="2" t="str">
        <f>IFERROR(__xludf.DUMMYFUNCTION("""COMPUTED_VALUE"""),"My wife gave me an ultimatum: Her or my addiction to sweets. The decision was a piece of cake.")</f>
        <v>My wife gave me an ultimatum: Her or my addiction to sweets. The decision was a piece of cake.</v>
      </c>
    </row>
    <row r="361">
      <c r="C361" s="2">
        <f>IFERROR(__xludf.DUMMYFUNCTION("""COMPUTED_VALUE"""),179.0)</f>
        <v>179</v>
      </c>
      <c r="F361" s="2" t="str">
        <f>IFERROR(__xludf.DUMMYFUNCTION("""COMPUTED_VALUE"""),"My wife gave me an ultimatum: Her or my addiction to sweets. The decision was a piece of cake.")</f>
        <v>My wife gave me an ultimatum: Her or my addiction to sweets. The decision was a piece of cake.</v>
      </c>
    </row>
    <row r="362">
      <c r="C362" s="2">
        <f>IFERROR(__xludf.DUMMYFUNCTION("""COMPUTED_VALUE"""),180.0)</f>
        <v>180</v>
      </c>
      <c r="F362" s="2" t="str">
        <f>IFERROR(__xludf.DUMMYFUNCTION("""COMPUTED_VALUE"""),"How did the pirate get his ship for so cheap? It was on sail.")</f>
        <v>How did the pirate get his ship for so cheap? It was on sail.</v>
      </c>
    </row>
    <row r="363">
      <c r="C363" s="2">
        <f>IFERROR(__xludf.DUMMYFUNCTION("""COMPUTED_VALUE"""),180.0)</f>
        <v>180</v>
      </c>
      <c r="F363" s="2" t="str">
        <f>IFERROR(__xludf.DUMMYFUNCTION("""COMPUTED_VALUE"""),"How did the pirate get his ship for so cheap? It was on sail.")</f>
        <v>How did the pirate get his ship for so cheap? It was on sail.</v>
      </c>
    </row>
    <row r="364">
      <c r="C364" s="2">
        <f>IFERROR(__xludf.DUMMYFUNCTION("""COMPUTED_VALUE"""),181.0)</f>
        <v>181</v>
      </c>
      <c r="F364" s="2" t="str">
        <f>IFERROR(__xludf.DUMMYFUNCTION("""COMPUTED_VALUE"""),"I was playing chess with my friend and he said, “Let’s make this interesting.” So we stopped playing chess.")</f>
        <v>I was playing chess with my friend and he said, “Let’s make this interesting.” So we stopped playing chess.</v>
      </c>
    </row>
    <row r="365">
      <c r="C365" s="2">
        <f>IFERROR(__xludf.DUMMYFUNCTION("""COMPUTED_VALUE"""),181.0)</f>
        <v>181</v>
      </c>
      <c r="F365" s="2" t="str">
        <f>IFERROR(__xludf.DUMMYFUNCTION("""COMPUTED_VALUE"""),"I was playing chess with my friend and he said, “Let’s make this interesting.” So we stopped playing chess.")</f>
        <v>I was playing chess with my friend and he said, “Let’s make this interesting.” So we stopped playing chess.</v>
      </c>
    </row>
    <row r="366">
      <c r="C366" s="2">
        <f>IFERROR(__xludf.DUMMYFUNCTION("""COMPUTED_VALUE"""),182.0)</f>
        <v>182</v>
      </c>
      <c r="F366" s="2" t="str">
        <f>IFERROR(__xludf.DUMMYFUNCTION("""COMPUTED_VALUE"""),"I am in the hospital because my cousin’s brother swallowed a 16gb memory card and he is singing all songs in it Were hoping it doesn't reach video folder...")</f>
        <v>I am in the hospital because my cousin’s brother swallowed a 16gb memory card and he is singing all songs in it Were hoping it doesn't reach video folder...</v>
      </c>
    </row>
    <row r="367">
      <c r="C367" s="2">
        <f>IFERROR(__xludf.DUMMYFUNCTION("""COMPUTED_VALUE"""),182.0)</f>
        <v>182</v>
      </c>
      <c r="F367" s="2" t="str">
        <f>IFERROR(__xludf.DUMMYFUNCTION("""COMPUTED_VALUE"""),"I am in the hospital because my cousin’s brother swallowed a 16gb memory card and he is singing all songs in it Were hoping it doesn't reach video folder...")</f>
        <v>I am in the hospital because my cousin’s brother swallowed a 16gb memory card and he is singing all songs in it Were hoping it doesn't reach video folder...</v>
      </c>
    </row>
    <row r="368">
      <c r="C368" s="2">
        <f>IFERROR(__xludf.DUMMYFUNCTION("""COMPUTED_VALUE"""),183.0)</f>
        <v>183</v>
      </c>
      <c r="F368" s="2" t="str">
        <f>IFERROR(__xludf.DUMMYFUNCTION("""COMPUTED_VALUE"""),"Just finished cleaning my grill. It was grate.")</f>
        <v>Just finished cleaning my grill. It was grate.</v>
      </c>
    </row>
    <row r="369">
      <c r="C369" s="2">
        <f>IFERROR(__xludf.DUMMYFUNCTION("""COMPUTED_VALUE"""),183.0)</f>
        <v>183</v>
      </c>
      <c r="F369" s="2" t="str">
        <f>IFERROR(__xludf.DUMMYFUNCTION("""COMPUTED_VALUE"""),"Just finished cleaning my grill. It was grate.")</f>
        <v>Just finished cleaning my grill. It was grate.</v>
      </c>
    </row>
    <row r="370">
      <c r="C370" s="2">
        <f>IFERROR(__xludf.DUMMYFUNCTION("""COMPUTED_VALUE"""),184.0)</f>
        <v>184</v>
      </c>
      <c r="F370" s="2" t="str">
        <f>IFERROR(__xludf.DUMMYFUNCTION("""COMPUTED_VALUE"""),"I find it hard to talk openly about the holes in my hands and feet Just feels likes there’s a lot of stigmata attached")</f>
        <v>I find it hard to talk openly about the holes in my hands and feet Just feels likes there’s a lot of stigmata attached</v>
      </c>
    </row>
    <row r="371">
      <c r="C371" s="2">
        <f>IFERROR(__xludf.DUMMYFUNCTION("""COMPUTED_VALUE"""),184.0)</f>
        <v>184</v>
      </c>
      <c r="F371" s="2" t="str">
        <f>IFERROR(__xludf.DUMMYFUNCTION("""COMPUTED_VALUE"""),"I find it hard to talk openly about the holes in my hands and feet Just feels likes there’s a lot of stigmata attached")</f>
        <v>I find it hard to talk openly about the holes in my hands and feet Just feels likes there’s a lot of stigmata attached</v>
      </c>
    </row>
    <row r="372">
      <c r="C372" s="2">
        <f>IFERROR(__xludf.DUMMYFUNCTION("""COMPUTED_VALUE"""),185.0)</f>
        <v>185</v>
      </c>
      <c r="F372" s="2" t="str">
        <f>IFERROR(__xludf.DUMMYFUNCTION("""COMPUTED_VALUE"""),"Why did the horny rebellion only last two minutes? Because everyone came")</f>
        <v>Why did the horny rebellion only last two minutes? Because everyone came</v>
      </c>
    </row>
    <row r="373">
      <c r="C373" s="2">
        <f>IFERROR(__xludf.DUMMYFUNCTION("""COMPUTED_VALUE"""),185.0)</f>
        <v>185</v>
      </c>
      <c r="F373" s="2" t="str">
        <f>IFERROR(__xludf.DUMMYFUNCTION("""COMPUTED_VALUE"""),"Why did the horny rebellion only last two minutes? Because everyone came")</f>
        <v>Why did the horny rebellion only last two minutes? Because everyone came</v>
      </c>
    </row>
    <row r="374">
      <c r="C374" s="2">
        <f>IFERROR(__xludf.DUMMYFUNCTION("""COMPUTED_VALUE"""),186.0)</f>
        <v>186</v>
      </c>
      <c r="F374" s="2" t="str">
        <f>IFERROR(__xludf.DUMMYFUNCTION("""COMPUTED_VALUE"""),"What’s the most common form of birth control at Hogwart’s? *Coitus Interruptus*")</f>
        <v>What’s the most common form of birth control at Hogwart’s? *Coitus Interruptus*</v>
      </c>
    </row>
    <row r="375">
      <c r="C375" s="2">
        <f>IFERROR(__xludf.DUMMYFUNCTION("""COMPUTED_VALUE"""),186.0)</f>
        <v>186</v>
      </c>
      <c r="F375" s="2" t="str">
        <f>IFERROR(__xludf.DUMMYFUNCTION("""COMPUTED_VALUE"""),"What’s the most common form of birth control at Hogwart’s? *Coitus Interruptus*")</f>
        <v>What’s the most common form of birth control at Hogwart’s? *Coitus Interruptus*</v>
      </c>
    </row>
    <row r="376">
      <c r="C376" s="2">
        <f>IFERROR(__xludf.DUMMYFUNCTION("""COMPUTED_VALUE"""),187.0)</f>
        <v>187</v>
      </c>
      <c r="F376" s="2" t="str">
        <f>IFERROR(__xludf.DUMMYFUNCTION("""COMPUTED_VALUE"""),"What rock group has four men who don't sing? Mount Rushmore.")</f>
        <v>What rock group has four men who don't sing? Mount Rushmore.</v>
      </c>
    </row>
    <row r="377">
      <c r="C377" s="2">
        <f>IFERROR(__xludf.DUMMYFUNCTION("""COMPUTED_VALUE"""),187.0)</f>
        <v>187</v>
      </c>
      <c r="F377" s="2" t="str">
        <f>IFERROR(__xludf.DUMMYFUNCTION("""COMPUTED_VALUE"""),"What rock group has four men who don't sing? Mount Rushmore.")</f>
        <v>What rock group has four men who don't sing? Mount Rushmore.</v>
      </c>
    </row>
    <row r="378">
      <c r="C378" s="2">
        <f>IFERROR(__xludf.DUMMYFUNCTION("""COMPUTED_VALUE"""),188.0)</f>
        <v>188</v>
      </c>
      <c r="F378" s="2" t="str">
        <f>IFERROR(__xludf.DUMMYFUNCTION("""COMPUTED_VALUE"""),"My landlord told me we need to talk about the heating bill. ""Sure,"" I said. ""My door is always open.""")</f>
        <v>My landlord told me we need to talk about the heating bill. "Sure," I said. "My door is always open."</v>
      </c>
    </row>
    <row r="379">
      <c r="C379" s="2">
        <f>IFERROR(__xludf.DUMMYFUNCTION("""COMPUTED_VALUE"""),188.0)</f>
        <v>188</v>
      </c>
      <c r="F379" s="2" t="str">
        <f>IFERROR(__xludf.DUMMYFUNCTION("""COMPUTED_VALUE"""),"My landlord told me we need to talk about the heating bill. ""Sure,"" I said. ""My door is always open.""")</f>
        <v>My landlord told me we need to talk about the heating bill. "Sure," I said. "My door is always open."</v>
      </c>
    </row>
    <row r="380">
      <c r="C380" s="2">
        <f>IFERROR(__xludf.DUMMYFUNCTION("""COMPUTED_VALUE"""),189.0)</f>
        <v>189</v>
      </c>
      <c r="F380" s="2" t="str">
        <f>IFERROR(__xludf.DUMMYFUNCTION("""COMPUTED_VALUE"""),"A kid decided to burn his house down. His dad watched, tears in his eyes. He put his arm around the mom and said, 'That’s arson.' ")</f>
        <v>A kid decided to burn his house down. His dad watched, tears in his eyes. He put his arm around the mom and said, 'That’s arson.' </v>
      </c>
    </row>
    <row r="381">
      <c r="C381" s="2">
        <f>IFERROR(__xludf.DUMMYFUNCTION("""COMPUTED_VALUE"""),189.0)</f>
        <v>189</v>
      </c>
      <c r="F381" s="2" t="str">
        <f>IFERROR(__xludf.DUMMYFUNCTION("""COMPUTED_VALUE"""),"A kid decided to burn his house down. His dad watched, tears in his eyes. He put his arm around the mom and said, 'That’s arson.' ")</f>
        <v>A kid decided to burn his house down. His dad watched, tears in his eyes. He put his arm around the mom and said, 'That’s arson.' </v>
      </c>
    </row>
    <row r="382">
      <c r="C382" s="2">
        <f>IFERROR(__xludf.DUMMYFUNCTION("""COMPUTED_VALUE"""),190.0)</f>
        <v>190</v>
      </c>
      <c r="F382" s="2" t="str">
        <f>IFERROR(__xludf.DUMMYFUNCTION("""COMPUTED_VALUE"""),"What has five toes and isn't your foot? My foot.")</f>
        <v>What has five toes and isn't your foot? My foot.</v>
      </c>
    </row>
    <row r="383">
      <c r="C383" s="2">
        <f>IFERROR(__xludf.DUMMYFUNCTION("""COMPUTED_VALUE"""),190.0)</f>
        <v>190</v>
      </c>
      <c r="F383" s="2" t="str">
        <f>IFERROR(__xludf.DUMMYFUNCTION("""COMPUTED_VALUE"""),"What has five toes and isn't your foot? My foot.")</f>
        <v>What has five toes and isn't your foot? My foot.</v>
      </c>
    </row>
    <row r="384">
      <c r="C384" s="2">
        <f>IFERROR(__xludf.DUMMYFUNCTION("""COMPUTED_VALUE"""),191.0)</f>
        <v>191</v>
      </c>
      <c r="F384" s="2" t="str">
        <f>IFERROR(__xludf.DUMMYFUNCTION("""COMPUTED_VALUE"""),"I wouldn't buy anything with velcro. It's a total rip-off.")</f>
        <v>I wouldn't buy anything with velcro. It's a total rip-off.</v>
      </c>
    </row>
    <row r="385">
      <c r="C385" s="2">
        <f>IFERROR(__xludf.DUMMYFUNCTION("""COMPUTED_VALUE"""),191.0)</f>
        <v>191</v>
      </c>
      <c r="F385" s="2" t="str">
        <f>IFERROR(__xludf.DUMMYFUNCTION("""COMPUTED_VALUE"""),"I wouldn't buy anything with velcro. It's a total rip-off.")</f>
        <v>I wouldn't buy anything with velcro. It's a total rip-off.</v>
      </c>
    </row>
    <row r="386">
      <c r="C386" s="2">
        <f>IFERROR(__xludf.DUMMYFUNCTION("""COMPUTED_VALUE"""),192.0)</f>
        <v>192</v>
      </c>
      <c r="F386" s="2" t="str">
        <f>IFERROR(__xludf.DUMMYFUNCTION("""COMPUTED_VALUE"""),"What did the buffalo say to his son when he dropped him off at school? Bison.")</f>
        <v>What did the buffalo say to his son when he dropped him off at school? Bison.</v>
      </c>
    </row>
    <row r="387">
      <c r="C387" s="2">
        <f>IFERROR(__xludf.DUMMYFUNCTION("""COMPUTED_VALUE"""),192.0)</f>
        <v>192</v>
      </c>
      <c r="F387" s="2" t="str">
        <f>IFERROR(__xludf.DUMMYFUNCTION("""COMPUTED_VALUE"""),"What did the buffalo say to his son when he dropped him off at school? Bison.")</f>
        <v>What did the buffalo say to his son when he dropped him off at school? Bison.</v>
      </c>
    </row>
    <row r="388">
      <c r="C388" s="2">
        <f>IFERROR(__xludf.DUMMYFUNCTION("""COMPUTED_VALUE"""),193.0)</f>
        <v>193</v>
      </c>
      <c r="F388" s="2" t="str">
        <f>IFERROR(__xludf.DUMMYFUNCTION("""COMPUTED_VALUE"""),"Son: ""What's that Daddy?"" (*pointing at Mummy getting out of the shower*)... Daddy: ""That's where mummy was hit by an axe, that's her axe wound.""Son: ""Wow, bloody good shot, got her right in the cunt.""")</f>
        <v>Son: "What's that Daddy?" (*pointing at Mummy getting out of the shower*)... Daddy: "That's where mummy was hit by an axe, that's her axe wound."Son: "Wow, bloody good shot, got her right in the cunt."</v>
      </c>
    </row>
    <row r="389">
      <c r="C389" s="2">
        <f>IFERROR(__xludf.DUMMYFUNCTION("""COMPUTED_VALUE"""),193.0)</f>
        <v>193</v>
      </c>
      <c r="F389" s="2" t="str">
        <f>IFERROR(__xludf.DUMMYFUNCTION("""COMPUTED_VALUE"""),"Son: ""What's that Daddy?"" (*pointing at Mummy getting out of the shower*)... Daddy: ""That's where mummy was hit by an axe, that's her axe wound.""Son: ""Wow, bloody good shot, got her right in the cunt.""")</f>
        <v>Son: "What's that Daddy?" (*pointing at Mummy getting out of the shower*)... Daddy: "That's where mummy was hit by an axe, that's her axe wound."Son: "Wow, bloody good shot, got her right in the cunt."</v>
      </c>
    </row>
    <row r="390">
      <c r="C390" s="2">
        <f>IFERROR(__xludf.DUMMYFUNCTION("""COMPUTED_VALUE"""),194.0)</f>
        <v>194</v>
      </c>
      <c r="F390" s="2" t="str">
        <f>IFERROR(__xludf.DUMMYFUNCTION("""COMPUTED_VALUE"""),"Why do dads take an extra pair of socks when they play golf? In case they get a hole in one.")</f>
        <v>Why do dads take an extra pair of socks when they play golf? In case they get a hole in one.</v>
      </c>
    </row>
    <row r="391">
      <c r="C391" s="2">
        <f>IFERROR(__xludf.DUMMYFUNCTION("""COMPUTED_VALUE"""),194.0)</f>
        <v>194</v>
      </c>
      <c r="F391" s="2" t="str">
        <f>IFERROR(__xludf.DUMMYFUNCTION("""COMPUTED_VALUE"""),"Why do dads take an extra pair of socks when they play golf? In case they get a hole in one.")</f>
        <v>Why do dads take an extra pair of socks when they play golf? In case they get a hole in one.</v>
      </c>
    </row>
    <row r="392">
      <c r="C392" s="2">
        <f>IFERROR(__xludf.DUMMYFUNCTION("""COMPUTED_VALUE"""),195.0)</f>
        <v>195</v>
      </c>
      <c r="F392" s="2" t="str">
        <f>IFERROR(__xludf.DUMMYFUNCTION("""COMPUTED_VALUE"""),"Thinking of having my ashes stored in a glass urn. Remains to be seen.")</f>
        <v>Thinking of having my ashes stored in a glass urn. Remains to be seen.</v>
      </c>
    </row>
    <row r="393">
      <c r="C393" s="2">
        <f>IFERROR(__xludf.DUMMYFUNCTION("""COMPUTED_VALUE"""),195.0)</f>
        <v>195</v>
      </c>
      <c r="F393" s="2" t="str">
        <f>IFERROR(__xludf.DUMMYFUNCTION("""COMPUTED_VALUE"""),"Thinking of having my ashes stored in a glass urn. Remains to be seen.")</f>
        <v>Thinking of having my ashes stored in a glass urn. Remains to be seen.</v>
      </c>
    </row>
    <row r="394">
      <c r="C394" s="2">
        <f>IFERROR(__xludf.DUMMYFUNCTION("""COMPUTED_VALUE"""),196.0)</f>
        <v>196</v>
      </c>
      <c r="F394" s="2" t="str">
        <f>IFERROR(__xludf.DUMMYFUNCTION("""COMPUTED_VALUE"""),"Where’s the one place you should never take your dog? A flea market.")</f>
        <v>Where’s the one place you should never take your dog? A flea market.</v>
      </c>
    </row>
    <row r="395">
      <c r="C395" s="2">
        <f>IFERROR(__xludf.DUMMYFUNCTION("""COMPUTED_VALUE"""),196.0)</f>
        <v>196</v>
      </c>
      <c r="F395" s="2" t="str">
        <f>IFERROR(__xludf.DUMMYFUNCTION("""COMPUTED_VALUE"""),"Where’s the one place you should never take your dog? A flea market.")</f>
        <v>Where’s the one place you should never take your dog? A flea market.</v>
      </c>
    </row>
    <row r="396">
      <c r="C396" s="2">
        <f>IFERROR(__xludf.DUMMYFUNCTION("""COMPUTED_VALUE"""),197.0)</f>
        <v>197</v>
      </c>
      <c r="F396" s="2" t="str">
        <f>IFERROR(__xludf.DUMMYFUNCTION("""COMPUTED_VALUE"""),"It takes guts to be an organ donor.'")</f>
        <v>It takes guts to be an organ donor.'</v>
      </c>
    </row>
    <row r="397">
      <c r="C397" s="2">
        <f>IFERROR(__xludf.DUMMYFUNCTION("""COMPUTED_VALUE"""),197.0)</f>
        <v>197</v>
      </c>
      <c r="F397" s="2" t="str">
        <f>IFERROR(__xludf.DUMMYFUNCTION("""COMPUTED_VALUE"""),"It takes guts to be an organ donor.'")</f>
        <v>It takes guts to be an organ donor.'</v>
      </c>
    </row>
    <row r="398">
      <c r="C398" s="2">
        <f>IFERROR(__xludf.DUMMYFUNCTION("""COMPUTED_VALUE"""),198.0)</f>
        <v>198</v>
      </c>
      <c r="F398" s="2" t="str">
        <f>IFERROR(__xludf.DUMMYFUNCTION("""COMPUTED_VALUE"""),"My doctor was really impressed with the amount of hair I had on the scalp for my hair transplant However, he was a *bit* concerned that the scalp was not mine")</f>
        <v>My doctor was really impressed with the amount of hair I had on the scalp for my hair transplant However, he was a *bit* concerned that the scalp was not mine</v>
      </c>
    </row>
    <row r="399">
      <c r="C399" s="2">
        <f>IFERROR(__xludf.DUMMYFUNCTION("""COMPUTED_VALUE"""),198.0)</f>
        <v>198</v>
      </c>
      <c r="F399" s="2" t="str">
        <f>IFERROR(__xludf.DUMMYFUNCTION("""COMPUTED_VALUE"""),"My doctor was really impressed with the amount of hair I had on the scalp for my hair transplant However, he was a *bit* concerned that the scalp was not mine")</f>
        <v>My doctor was really impressed with the amount of hair I had on the scalp for my hair transplant However, he was a *bit* concerned that the scalp was not mine</v>
      </c>
    </row>
    <row r="400">
      <c r="C400" s="2">
        <f>IFERROR(__xludf.DUMMYFUNCTION("""COMPUTED_VALUE"""),199.0)</f>
        <v>199</v>
      </c>
      <c r="F400" s="2" t="str">
        <f>IFERROR(__xludf.DUMMYFUNCTION("""COMPUTED_VALUE"""),"Did you hear about the cantaloupe that went to a therapist? I guess it was feeling Meloncholy.")</f>
        <v>Did you hear about the cantaloupe that went to a therapist? I guess it was feeling Meloncholy.</v>
      </c>
    </row>
    <row r="401">
      <c r="C401" s="2">
        <f>IFERROR(__xludf.DUMMYFUNCTION("""COMPUTED_VALUE"""),199.0)</f>
        <v>199</v>
      </c>
      <c r="F401" s="2" t="str">
        <f>IFERROR(__xludf.DUMMYFUNCTION("""COMPUTED_VALUE"""),"Did you hear about the cantaloupe that went to a therapist? I guess it was feeling Meloncholy.")</f>
        <v>Did you hear about the cantaloupe that went to a therapist? I guess it was feeling Meloncholy.</v>
      </c>
    </row>
    <row r="402">
      <c r="C402" s="2">
        <f>IFERROR(__xludf.DUMMYFUNCTION("""COMPUTED_VALUE"""),200.0)</f>
        <v>200</v>
      </c>
      <c r="F402" s="2" t="str">
        <f>IFERROR(__xludf.DUMMYFUNCTION("""COMPUTED_VALUE"""),"Did you hear about the hungry clock. It went back four seconds.")</f>
        <v>Did you hear about the hungry clock. It went back four seconds.</v>
      </c>
    </row>
    <row r="403">
      <c r="C403" s="2">
        <f>IFERROR(__xludf.DUMMYFUNCTION("""COMPUTED_VALUE"""),200.0)</f>
        <v>200</v>
      </c>
      <c r="F403" s="2" t="str">
        <f>IFERROR(__xludf.DUMMYFUNCTION("""COMPUTED_VALUE"""),"Did you hear about the hungry clock. It went back four seconds.")</f>
        <v>Did you hear about the hungry clock. It went back four seconds.</v>
      </c>
    </row>
    <row r="404">
      <c r="C404" s="2">
        <f>IFERROR(__xludf.DUMMYFUNCTION("""COMPUTED_VALUE"""),201.0)</f>
        <v>201</v>
      </c>
      <c r="F404" s="2" t="str">
        <f>IFERROR(__xludf.DUMMYFUNCTION("""COMPUTED_VALUE"""),"How does a man on the moon cut his hair? Eclipse it.")</f>
        <v>How does a man on the moon cut his hair? Eclipse it.</v>
      </c>
    </row>
    <row r="405">
      <c r="C405" s="2">
        <f>IFERROR(__xludf.DUMMYFUNCTION("""COMPUTED_VALUE"""),201.0)</f>
        <v>201</v>
      </c>
      <c r="F405" s="2" t="str">
        <f>IFERROR(__xludf.DUMMYFUNCTION("""COMPUTED_VALUE"""),"How does a man on the moon cut his hair? Eclipse it.")</f>
        <v>How does a man on the moon cut his hair? Eclipse it.</v>
      </c>
    </row>
    <row r="406">
      <c r="C406" s="2">
        <f>IFERROR(__xludf.DUMMYFUNCTION("""COMPUTED_VALUE"""),202.0)</f>
        <v>202</v>
      </c>
      <c r="F406" s="2" t="str">
        <f>IFERROR(__xludf.DUMMYFUNCTION("""COMPUTED_VALUE"""),"What did the sink tell the toilet? You look flushed!")</f>
        <v>What did the sink tell the toilet? You look flushed!</v>
      </c>
    </row>
    <row r="407">
      <c r="C407" s="2">
        <f>IFERROR(__xludf.DUMMYFUNCTION("""COMPUTED_VALUE"""),202.0)</f>
        <v>202</v>
      </c>
      <c r="F407" s="2" t="str">
        <f>IFERROR(__xludf.DUMMYFUNCTION("""COMPUTED_VALUE"""),"What did the sink tell the toilet? You look flushed!")</f>
        <v>What did the sink tell the toilet? You look flushed!</v>
      </c>
    </row>
    <row r="408">
      <c r="C408" s="2">
        <f>IFERROR(__xludf.DUMMYFUNCTION("""COMPUTED_VALUE"""),203.0)</f>
        <v>203</v>
      </c>
      <c r="F408" s="2" t="str">
        <f>IFERROR(__xludf.DUMMYFUNCTION("""COMPUTED_VALUE"""),"My kid is blaming me for ruining their birthday. That's ridiculous, I didn't even know it was today!")</f>
        <v>My kid is blaming me for ruining their birthday. That's ridiculous, I didn't even know it was today!</v>
      </c>
    </row>
    <row r="409">
      <c r="C409" s="2">
        <f>IFERROR(__xludf.DUMMYFUNCTION("""COMPUTED_VALUE"""),203.0)</f>
        <v>203</v>
      </c>
      <c r="F409" s="2" t="str">
        <f>IFERROR(__xludf.DUMMYFUNCTION("""COMPUTED_VALUE"""),"My kid is blaming me for ruining their birthday. That's ridiculous, I didn't even know it was today!")</f>
        <v>My kid is blaming me for ruining their birthday. That's ridiculous, I didn't even know it was today!</v>
      </c>
    </row>
    <row r="410">
      <c r="C410" s="2">
        <f>IFERROR(__xludf.DUMMYFUNCTION("""COMPUTED_VALUE"""),204.0)</f>
        <v>204</v>
      </c>
      <c r="F410" s="2" t="str">
        <f>IFERROR(__xludf.DUMMYFUNCTION("""COMPUTED_VALUE"""),"Why do vampires always seem sick? They're coffin.")</f>
        <v>Why do vampires always seem sick? They're coffin.</v>
      </c>
    </row>
    <row r="411">
      <c r="C411" s="2">
        <f>IFERROR(__xludf.DUMMYFUNCTION("""COMPUTED_VALUE"""),204.0)</f>
        <v>204</v>
      </c>
      <c r="F411" s="2" t="str">
        <f>IFERROR(__xludf.DUMMYFUNCTION("""COMPUTED_VALUE"""),"Why do vampires always seem sick? They're coffin.")</f>
        <v>Why do vampires always seem sick? They're coffin.</v>
      </c>
    </row>
    <row r="412">
      <c r="C412" s="2">
        <f>IFERROR(__xludf.DUMMYFUNCTION("""COMPUTED_VALUE"""),205.0)</f>
        <v>205</v>
      </c>
      <c r="F412" s="2" t="str">
        <f>IFERROR(__xludf.DUMMYFUNCTION("""COMPUTED_VALUE"""),"We all know about Murphy's Law: anything that can go wrong will go wrong. But have you heard of Cole's Law? It's thinly sliced cabbage.")</f>
        <v>We all know about Murphy's Law: anything that can go wrong will go wrong. But have you heard of Cole's Law? It's thinly sliced cabbage.</v>
      </c>
    </row>
    <row r="413">
      <c r="C413" s="2">
        <f>IFERROR(__xludf.DUMMYFUNCTION("""COMPUTED_VALUE"""),205.0)</f>
        <v>205</v>
      </c>
      <c r="F413" s="2" t="str">
        <f>IFERROR(__xludf.DUMMYFUNCTION("""COMPUTED_VALUE"""),"We all know about Murphy's Law: anything that can go wrong will go wrong. But have you heard of Cole's Law? It's thinly sliced cabbage.")</f>
        <v>We all know about Murphy's Law: anything that can go wrong will go wrong. But have you heard of Cole's Law? It's thinly sliced cabbage.</v>
      </c>
    </row>
    <row r="414">
      <c r="C414" s="2">
        <f>IFERROR(__xludf.DUMMYFUNCTION("""COMPUTED_VALUE"""),206.0)</f>
        <v>206</v>
      </c>
      <c r="F414" s="2" t="str">
        <f>IFERROR(__xludf.DUMMYFUNCTION("""COMPUTED_VALUE"""),"What's a tornado's favorite game? Twister!")</f>
        <v>What's a tornado's favorite game? Twister!</v>
      </c>
    </row>
    <row r="415">
      <c r="C415" s="2">
        <f>IFERROR(__xludf.DUMMYFUNCTION("""COMPUTED_VALUE"""),206.0)</f>
        <v>206</v>
      </c>
      <c r="F415" s="2" t="str">
        <f>IFERROR(__xludf.DUMMYFUNCTION("""COMPUTED_VALUE"""),"What's a tornado's favorite game? Twister!")</f>
        <v>What's a tornado's favorite game? Twister!</v>
      </c>
    </row>
    <row r="416">
      <c r="C416" s="2">
        <f>IFERROR(__xludf.DUMMYFUNCTION("""COMPUTED_VALUE"""),207.0)</f>
        <v>207</v>
      </c>
      <c r="F416" s="2" t="str">
        <f>IFERROR(__xludf.DUMMYFUNCTION("""COMPUTED_VALUE"""),"How does the moon cut his hair?' 'Eclipse it.'")</f>
        <v>How does the moon cut his hair?' 'Eclipse it.'</v>
      </c>
    </row>
    <row r="417">
      <c r="C417" s="2">
        <f>IFERROR(__xludf.DUMMYFUNCTION("""COMPUTED_VALUE"""),207.0)</f>
        <v>207</v>
      </c>
      <c r="F417" s="2" t="str">
        <f>IFERROR(__xludf.DUMMYFUNCTION("""COMPUTED_VALUE"""),"How does the moon cut his hair?' 'Eclipse it.'")</f>
        <v>How does the moon cut his hair?' 'Eclipse it.'</v>
      </c>
    </row>
    <row r="418">
      <c r="C418" s="2">
        <f>IFERROR(__xludf.DUMMYFUNCTION("""COMPUTED_VALUE"""),208.0)</f>
        <v>208</v>
      </c>
      <c r="F418" s="2" t="str">
        <f>IFERROR(__xludf.DUMMYFUNCTION("""COMPUTED_VALUE"""),"""Cop: I'm arresting you for downloading the entire Wikipedia."" Man: ""Wait! I can explain everything!""")</f>
        <v>"Cop: I'm arresting you for downloading the entire Wikipedia." Man: "Wait! I can explain everything!"</v>
      </c>
    </row>
    <row r="419">
      <c r="C419" s="2">
        <f>IFERROR(__xludf.DUMMYFUNCTION("""COMPUTED_VALUE"""),208.0)</f>
        <v>208</v>
      </c>
      <c r="F419" s="2" t="str">
        <f>IFERROR(__xludf.DUMMYFUNCTION("""COMPUTED_VALUE"""),"""Cop: I'm arresting you for downloading the entire Wikipedia."" Man: ""Wait! I can explain everything!""")</f>
        <v>"Cop: I'm arresting you for downloading the entire Wikipedia." Man: "Wait! I can explain everything!"</v>
      </c>
    </row>
    <row r="420">
      <c r="C420" s="2">
        <f>IFERROR(__xludf.DUMMYFUNCTION("""COMPUTED_VALUE"""),209.0)</f>
        <v>209</v>
      </c>
      <c r="F420" s="2" t="str">
        <f>IFERROR(__xludf.DUMMYFUNCTION("""COMPUTED_VALUE"""),"I used to hate facial hair, but then it grew on me.")</f>
        <v>I used to hate facial hair, but then it grew on me.</v>
      </c>
    </row>
    <row r="421">
      <c r="C421" s="2">
        <f>IFERROR(__xludf.DUMMYFUNCTION("""COMPUTED_VALUE"""),209.0)</f>
        <v>209</v>
      </c>
      <c r="F421" s="2" t="str">
        <f>IFERROR(__xludf.DUMMYFUNCTION("""COMPUTED_VALUE"""),"I used to hate facial hair, but then it grew on me.")</f>
        <v>I used to hate facial hair, but then it grew on me.</v>
      </c>
    </row>
    <row r="422">
      <c r="C422" s="2">
        <f>IFERROR(__xludf.DUMMYFUNCTION("""COMPUTED_VALUE"""),210.0)</f>
        <v>210</v>
      </c>
      <c r="F422" s="2" t="str">
        <f>IFERROR(__xludf.DUMMYFUNCTION("""COMPUTED_VALUE"""),"Why did Novak Djokovic pay for his flight to Australia with a Mastercard? Because his Visa didn’t work.")</f>
        <v>Why did Novak Djokovic pay for his flight to Australia with a Mastercard? Because his Visa didn’t work.</v>
      </c>
    </row>
    <row r="423">
      <c r="C423" s="2">
        <f>IFERROR(__xludf.DUMMYFUNCTION("""COMPUTED_VALUE"""),210.0)</f>
        <v>210</v>
      </c>
      <c r="F423" s="2" t="str">
        <f>IFERROR(__xludf.DUMMYFUNCTION("""COMPUTED_VALUE"""),"Why did Novak Djokovic pay for his flight to Australia with a Mastercard? Because his Visa didn’t work.")</f>
        <v>Why did Novak Djokovic pay for his flight to Australia with a Mastercard? Because his Visa didn’t work.</v>
      </c>
    </row>
    <row r="424">
      <c r="C424" s="2">
        <f>IFERROR(__xludf.DUMMYFUNCTION("""COMPUTED_VALUE"""),211.0)</f>
        <v>211</v>
      </c>
      <c r="F424" s="2" t="str">
        <f>IFERROR(__xludf.DUMMYFUNCTION("""COMPUTED_VALUE"""),"What do you call an authoritarian couch potato? A dictator tot")</f>
        <v>What do you call an authoritarian couch potato? A dictator tot</v>
      </c>
    </row>
    <row r="425">
      <c r="C425" s="2">
        <f>IFERROR(__xludf.DUMMYFUNCTION("""COMPUTED_VALUE"""),211.0)</f>
        <v>211</v>
      </c>
      <c r="F425" s="2" t="str">
        <f>IFERROR(__xludf.DUMMYFUNCTION("""COMPUTED_VALUE"""),"What do you call an authoritarian couch potato? A dictator tot")</f>
        <v>What do you call an authoritarian couch potato? A dictator tot</v>
      </c>
    </row>
    <row r="426">
      <c r="C426" s="2">
        <f>IFERROR(__xludf.DUMMYFUNCTION("""COMPUTED_VALUE"""),212.0)</f>
        <v>212</v>
      </c>
      <c r="F426" s="2" t="str">
        <f>IFERROR(__xludf.DUMMYFUNCTION("""COMPUTED_VALUE"""),"What has one horn and gives milk? A milk truck.")</f>
        <v>What has one horn and gives milk? A milk truck.</v>
      </c>
    </row>
    <row r="427">
      <c r="C427" s="2">
        <f>IFERROR(__xludf.DUMMYFUNCTION("""COMPUTED_VALUE"""),212.0)</f>
        <v>212</v>
      </c>
      <c r="F427" s="2" t="str">
        <f>IFERROR(__xludf.DUMMYFUNCTION("""COMPUTED_VALUE"""),"What has one horn and gives milk? A milk truck.")</f>
        <v>What has one horn and gives milk? A milk truck.</v>
      </c>
    </row>
    <row r="428">
      <c r="C428" s="2">
        <f>IFERROR(__xludf.DUMMYFUNCTION("""COMPUTED_VALUE"""),213.0)</f>
        <v>213</v>
      </c>
      <c r="F428" s="2" t="str">
        <f>IFERROR(__xludf.DUMMYFUNCTION("""COMPUTED_VALUE"""),"What did the buffalo say to its son when he left? Bison!")</f>
        <v>What did the buffalo say to its son when he left? Bison!</v>
      </c>
    </row>
    <row r="429">
      <c r="C429" s="2">
        <f>IFERROR(__xludf.DUMMYFUNCTION("""COMPUTED_VALUE"""),213.0)</f>
        <v>213</v>
      </c>
      <c r="F429" s="2" t="str">
        <f>IFERROR(__xludf.DUMMYFUNCTION("""COMPUTED_VALUE"""),"What did the buffalo say to its son when he left? Bison!")</f>
        <v>What did the buffalo say to its son when he left? Bison!</v>
      </c>
    </row>
    <row r="430">
      <c r="C430" s="2">
        <f>IFERROR(__xludf.DUMMYFUNCTION("""COMPUTED_VALUE"""),214.0)</f>
        <v>214</v>
      </c>
      <c r="F430" s="2" t="str">
        <f>IFERROR(__xludf.DUMMYFUNCTION("""COMPUTED_VALUE"""),"What room is useless for a ghost? A living room  xD")</f>
        <v>What room is useless for a ghost? A living room  xD</v>
      </c>
    </row>
    <row r="431">
      <c r="C431" s="2">
        <f>IFERROR(__xludf.DUMMYFUNCTION("""COMPUTED_VALUE"""),214.0)</f>
        <v>214</v>
      </c>
      <c r="F431" s="2" t="str">
        <f>IFERROR(__xludf.DUMMYFUNCTION("""COMPUTED_VALUE"""),"What room is useless for a ghost? A living room  xD")</f>
        <v>What room is useless for a ghost? A living room  xD</v>
      </c>
    </row>
    <row r="432">
      <c r="C432" s="2">
        <f>IFERROR(__xludf.DUMMYFUNCTION("""COMPUTED_VALUE"""),215.0)</f>
        <v>215</v>
      </c>
      <c r="F432" s="2" t="str">
        <f>IFERROR(__xludf.DUMMYFUNCTION("""COMPUTED_VALUE"""),"Did you hear Bruce Springsteen changed the lyrics to one of his songs? What’s he going to change next—his hair? His clothes? His face?")</f>
        <v>Did you hear Bruce Springsteen changed the lyrics to one of his songs? What’s he going to change next—his hair? His clothes? His face?</v>
      </c>
    </row>
    <row r="433">
      <c r="C433" s="2">
        <f>IFERROR(__xludf.DUMMYFUNCTION("""COMPUTED_VALUE"""),215.0)</f>
        <v>215</v>
      </c>
      <c r="F433" s="2" t="str">
        <f>IFERROR(__xludf.DUMMYFUNCTION("""COMPUTED_VALUE"""),"Did you hear Bruce Springsteen changed the lyrics to one of his songs? What’s he going to change next—his hair? His clothes? His face?")</f>
        <v>Did you hear Bruce Springsteen changed the lyrics to one of his songs? What’s he going to change next—his hair? His clothes? His face?</v>
      </c>
    </row>
    <row r="434">
      <c r="C434" s="2">
        <f>IFERROR(__xludf.DUMMYFUNCTION("""COMPUTED_VALUE"""),216.0)</f>
        <v>216</v>
      </c>
      <c r="F434" s="2" t="str">
        <f>IFERROR(__xludf.DUMMYFUNCTION("""COMPUTED_VALUE"""),"How many telemarketers does it take to change a light bulb? Only one, but he has to do it during dinner.")</f>
        <v>How many telemarketers does it take to change a light bulb? Only one, but he has to do it during dinner.</v>
      </c>
    </row>
    <row r="435">
      <c r="C435" s="2">
        <f>IFERROR(__xludf.DUMMYFUNCTION("""COMPUTED_VALUE"""),216.0)</f>
        <v>216</v>
      </c>
      <c r="F435" s="2" t="str">
        <f>IFERROR(__xludf.DUMMYFUNCTION("""COMPUTED_VALUE"""),"How many telemarketers does it take to change a light bulb? Only one, but he has to do it during dinner.")</f>
        <v>How many telemarketers does it take to change a light bulb? Only one, but he has to do it during dinner.</v>
      </c>
    </row>
    <row r="436">
      <c r="C436" s="2">
        <f>IFERROR(__xludf.DUMMYFUNCTION("""COMPUTED_VALUE"""),217.0)</f>
        <v>217</v>
      </c>
      <c r="F436" s="2" t="str">
        <f>IFERROR(__xludf.DUMMYFUNCTION("""COMPUTED_VALUE"""),"I tried to explain to my 4-year-old son that it’s perfectly normal to accidentally poop your pants. But he’s still making fun of me.")</f>
        <v>I tried to explain to my 4-year-old son that it’s perfectly normal to accidentally poop your pants. But he’s still making fun of me.</v>
      </c>
    </row>
    <row r="437">
      <c r="C437" s="2">
        <f>IFERROR(__xludf.DUMMYFUNCTION("""COMPUTED_VALUE"""),217.0)</f>
        <v>217</v>
      </c>
      <c r="F437" s="2" t="str">
        <f>IFERROR(__xludf.DUMMYFUNCTION("""COMPUTED_VALUE"""),"I tried to explain to my 4-year-old son that it’s perfectly normal to accidentally poop your pants. But he’s still making fun of me.")</f>
        <v>I tried to explain to my 4-year-old son that it’s perfectly normal to accidentally poop your pants. But he’s still making fun of me.</v>
      </c>
    </row>
    <row r="438">
      <c r="C438" s="2">
        <f>IFERROR(__xludf.DUMMYFUNCTION("""COMPUTED_VALUE"""),218.0)</f>
        <v>218</v>
      </c>
      <c r="F438" s="2" t="str">
        <f>IFERROR(__xludf.DUMMYFUNCTION("""COMPUTED_VALUE"""),"I have a joke about paper, but it’s tearable.")</f>
        <v>I have a joke about paper, but it’s tearable.</v>
      </c>
    </row>
    <row r="439">
      <c r="C439" s="2">
        <f>IFERROR(__xludf.DUMMYFUNCTION("""COMPUTED_VALUE"""),218.0)</f>
        <v>218</v>
      </c>
      <c r="F439" s="2" t="str">
        <f>IFERROR(__xludf.DUMMYFUNCTION("""COMPUTED_VALUE"""),"I have a joke about paper, but it’s tearable.")</f>
        <v>I have a joke about paper, but it’s tearable.</v>
      </c>
    </row>
    <row r="440">
      <c r="C440" s="2">
        <f>IFERROR(__xludf.DUMMYFUNCTION("""COMPUTED_VALUE"""),219.0)</f>
        <v>219</v>
      </c>
      <c r="F440" s="2" t="str">
        <f>IFERROR(__xludf.DUMMYFUNCTION("""COMPUTED_VALUE"""),"kid: mom, can I get $20?”  mom: does it look like I’m made of money?  kid: well, isn’t that what M.O.M stands for?")</f>
        <v>kid: mom, can I get $20?”  mom: does it look like I’m made of money?  kid: well, isn’t that what M.O.M stands for?</v>
      </c>
    </row>
    <row r="441">
      <c r="C441" s="2">
        <f>IFERROR(__xludf.DUMMYFUNCTION("""COMPUTED_VALUE"""),219.0)</f>
        <v>219</v>
      </c>
      <c r="F441" s="2" t="str">
        <f>IFERROR(__xludf.DUMMYFUNCTION("""COMPUTED_VALUE"""),"kid: mom, can I get $20?”  mom: does it look like I’m made of money?  kid: well, isn’t that what M.O.M stands for?")</f>
        <v>kid: mom, can I get $20?”  mom: does it look like I’m made of money?  kid: well, isn’t that what M.O.M stands for?</v>
      </c>
    </row>
    <row r="442">
      <c r="C442" s="2">
        <f>IFERROR(__xludf.DUMMYFUNCTION("""COMPUTED_VALUE"""),220.0)</f>
        <v>220</v>
      </c>
      <c r="F442" s="2" t="str">
        <f>IFERROR(__xludf.DUMMYFUNCTION("""COMPUTED_VALUE"""),"What do you call a medieval lamp? A knight light.")</f>
        <v>What do you call a medieval lamp? A knight light.</v>
      </c>
    </row>
    <row r="443">
      <c r="C443" s="2">
        <f>IFERROR(__xludf.DUMMYFUNCTION("""COMPUTED_VALUE"""),220.0)</f>
        <v>220</v>
      </c>
      <c r="F443" s="2" t="str">
        <f>IFERROR(__xludf.DUMMYFUNCTION("""COMPUTED_VALUE"""),"What do you call a medieval lamp? A knight light.")</f>
        <v>What do you call a medieval lamp? A knight light.</v>
      </c>
    </row>
    <row r="444">
      <c r="C444" s="2">
        <f>IFERROR(__xludf.DUMMYFUNCTION("""COMPUTED_VALUE"""),221.0)</f>
        <v>221</v>
      </c>
      <c r="F444" s="2" t="str">
        <f>IFERROR(__xludf.DUMMYFUNCTION("""COMPUTED_VALUE"""),"What did Yoda say when he saw himself in 4K? HDMI.")</f>
        <v>What did Yoda say when he saw himself in 4K? HDMI.</v>
      </c>
    </row>
    <row r="445">
      <c r="C445" s="2">
        <f>IFERROR(__xludf.DUMMYFUNCTION("""COMPUTED_VALUE"""),221.0)</f>
        <v>221</v>
      </c>
      <c r="F445" s="2" t="str">
        <f>IFERROR(__xludf.DUMMYFUNCTION("""COMPUTED_VALUE"""),"What did Yoda say when he saw himself in 4K? HDMI.")</f>
        <v>What did Yoda say when he saw himself in 4K? HDMI.</v>
      </c>
    </row>
    <row r="446">
      <c r="C446" s="2">
        <f>IFERROR(__xludf.DUMMYFUNCTION("""COMPUTED_VALUE"""),222.0)</f>
        <v>222</v>
      </c>
      <c r="F446" s="2" t="str">
        <f>IFERROR(__xludf.DUMMYFUNCTION("""COMPUTED_VALUE"""),"Why did Charlie Brown take his pole dancing routine so seriously? He was tired of doing comic strips.")</f>
        <v>Why did Charlie Brown take his pole dancing routine so seriously? He was tired of doing comic strips.</v>
      </c>
    </row>
    <row r="447">
      <c r="C447" s="2">
        <f>IFERROR(__xludf.DUMMYFUNCTION("""COMPUTED_VALUE"""),222.0)</f>
        <v>222</v>
      </c>
      <c r="F447" s="2" t="str">
        <f>IFERROR(__xludf.DUMMYFUNCTION("""COMPUTED_VALUE"""),"Why did Charlie Brown take his pole dancing routine so seriously? He was tired of doing comic strips.")</f>
        <v>Why did Charlie Brown take his pole dancing routine so seriously? He was tired of doing comic strips.</v>
      </c>
    </row>
    <row r="448">
      <c r="C448" s="2">
        <f>IFERROR(__xludf.DUMMYFUNCTION("""COMPUTED_VALUE"""),223.0)</f>
        <v>223</v>
      </c>
      <c r="F448" s="2" t="str">
        <f>IFERROR(__xludf.DUMMYFUNCTION("""COMPUTED_VALUE"""),"Killer whales are great musicians but there's one instrument they just won't play The orcana")</f>
        <v>Killer whales are great musicians but there's one instrument they just won't play The orcana</v>
      </c>
    </row>
    <row r="449">
      <c r="C449" s="2">
        <f>IFERROR(__xludf.DUMMYFUNCTION("""COMPUTED_VALUE"""),223.0)</f>
        <v>223</v>
      </c>
      <c r="F449" s="2" t="str">
        <f>IFERROR(__xludf.DUMMYFUNCTION("""COMPUTED_VALUE"""),"Killer whales are great musicians but there's one instrument they just won't play The orcana")</f>
        <v>Killer whales are great musicians but there's one instrument they just won't play The orcana</v>
      </c>
    </row>
    <row r="450">
      <c r="C450" s="2">
        <f>IFERROR(__xludf.DUMMYFUNCTION("""COMPUTED_VALUE"""),224.0)</f>
        <v>224</v>
      </c>
      <c r="F450" s="2" t="str">
        <f>IFERROR(__xludf.DUMMYFUNCTION("""COMPUTED_VALUE"""),"What do you call a cow with no legs? Ground beef!")</f>
        <v>What do you call a cow with no legs? Ground beef!</v>
      </c>
    </row>
    <row r="451">
      <c r="C451" s="2">
        <f>IFERROR(__xludf.DUMMYFUNCTION("""COMPUTED_VALUE"""),224.0)</f>
        <v>224</v>
      </c>
      <c r="F451" s="2" t="str">
        <f>IFERROR(__xludf.DUMMYFUNCTION("""COMPUTED_VALUE"""),"What do you call a cow with no legs? Ground beef!")</f>
        <v>What do you call a cow with no legs? Ground beef!</v>
      </c>
    </row>
    <row r="452">
      <c r="C452" s="2">
        <f>IFERROR(__xludf.DUMMYFUNCTION("""COMPUTED_VALUE"""),225.0)</f>
        <v>225</v>
      </c>
      <c r="F452" s="2" t="str">
        <f>IFERROR(__xludf.DUMMYFUNCTION("""COMPUTED_VALUE"""),"What's the difference between a cop and a hermit crab? A cop ejects shells much more often")</f>
        <v>What's the difference between a cop and a hermit crab? A cop ejects shells much more often</v>
      </c>
    </row>
    <row r="453">
      <c r="C453" s="2">
        <f>IFERROR(__xludf.DUMMYFUNCTION("""COMPUTED_VALUE"""),225.0)</f>
        <v>225</v>
      </c>
      <c r="F453" s="2" t="str">
        <f>IFERROR(__xludf.DUMMYFUNCTION("""COMPUTED_VALUE"""),"What's the difference between a cop and a hermit crab? A cop ejects shells much more often")</f>
        <v>What's the difference between a cop and a hermit crab? A cop ejects shells much more often</v>
      </c>
    </row>
    <row r="454">
      <c r="C454" s="2">
        <f>IFERROR(__xludf.DUMMYFUNCTION("""COMPUTED_VALUE"""),226.0)</f>
        <v>226</v>
      </c>
      <c r="F454" s="2" t="str">
        <f>IFERROR(__xludf.DUMMYFUNCTION("""COMPUTED_VALUE"""),"Of all the inventions of the last 100 years, the dry erase board has to be the most remarkable.")</f>
        <v>Of all the inventions of the last 100 years, the dry erase board has to be the most remarkable.</v>
      </c>
    </row>
    <row r="455">
      <c r="C455" s="2">
        <f>IFERROR(__xludf.DUMMYFUNCTION("""COMPUTED_VALUE"""),226.0)</f>
        <v>226</v>
      </c>
      <c r="F455" s="2" t="str">
        <f>IFERROR(__xludf.DUMMYFUNCTION("""COMPUTED_VALUE"""),"Of all the inventions of the last 100 years, the dry erase board has to be the most remarkable.")</f>
        <v>Of all the inventions of the last 100 years, the dry erase board has to be the most remarkable.</v>
      </c>
    </row>
    <row r="456">
      <c r="C456" s="2">
        <f>IFERROR(__xludf.DUMMYFUNCTION("""COMPUTED_VALUE"""),227.0)</f>
        <v>227</v>
      </c>
      <c r="F456" s="2" t="str">
        <f>IFERROR(__xludf.DUMMYFUNCTION("""COMPUTED_VALUE"""),"I was just reminiscing about the beautiful herb garden I had when I was growing up. Good thymes.")</f>
        <v>I was just reminiscing about the beautiful herb garden I had when I was growing up. Good thymes.</v>
      </c>
    </row>
    <row r="457">
      <c r="C457" s="2">
        <f>IFERROR(__xludf.DUMMYFUNCTION("""COMPUTED_VALUE"""),227.0)</f>
        <v>227</v>
      </c>
      <c r="F457" s="2" t="str">
        <f>IFERROR(__xludf.DUMMYFUNCTION("""COMPUTED_VALUE"""),"I was just reminiscing about the beautiful herb garden I had when I was growing up. Good thymes.")</f>
        <v>I was just reminiscing about the beautiful herb garden I had when I was growing up. Good thymes.</v>
      </c>
    </row>
    <row r="458">
      <c r="C458" s="2">
        <f>IFERROR(__xludf.DUMMYFUNCTION("""COMPUTED_VALUE"""),228.0)</f>
        <v>228</v>
      </c>
      <c r="F458" s="2" t="str">
        <f>IFERROR(__xludf.DUMMYFUNCTION("""COMPUTED_VALUE"""),"Why did the whale blush? It saw the ocean’s bottom.")</f>
        <v>Why did the whale blush? It saw the ocean’s bottom.</v>
      </c>
    </row>
    <row r="459">
      <c r="C459" s="2">
        <f>IFERROR(__xludf.DUMMYFUNCTION("""COMPUTED_VALUE"""),228.0)</f>
        <v>228</v>
      </c>
      <c r="F459" s="2" t="str">
        <f>IFERROR(__xludf.DUMMYFUNCTION("""COMPUTED_VALUE"""),"Why did the whale blush? It saw the ocean’s bottom.")</f>
        <v>Why did the whale blush? It saw the ocean’s bottom.</v>
      </c>
    </row>
    <row r="460">
      <c r="C460" s="2">
        <f>IFERROR(__xludf.DUMMYFUNCTION("""COMPUTED_VALUE"""),229.0)</f>
        <v>229</v>
      </c>
      <c r="F460" s="2" t="str">
        <f>IFERROR(__xludf.DUMMYFUNCTION("""COMPUTED_VALUE"""),"What did the sliced loaf say to the uncliced loaf? OK bloomer.")</f>
        <v>What did the sliced loaf say to the uncliced loaf? OK bloomer.</v>
      </c>
    </row>
    <row r="461">
      <c r="C461" s="2">
        <f>IFERROR(__xludf.DUMMYFUNCTION("""COMPUTED_VALUE"""),229.0)</f>
        <v>229</v>
      </c>
      <c r="F461" s="2" t="str">
        <f>IFERROR(__xludf.DUMMYFUNCTION("""COMPUTED_VALUE"""),"What did the sliced loaf say to the uncliced loaf? OK bloomer.")</f>
        <v>What did the sliced loaf say to the uncliced loaf? OK bloomer.</v>
      </c>
    </row>
    <row r="462">
      <c r="C462" s="2">
        <f>IFERROR(__xludf.DUMMYFUNCTION("""COMPUTED_VALUE"""),230.0)</f>
        <v>230</v>
      </c>
      <c r="F462" s="2" t="str">
        <f>IFERROR(__xludf.DUMMYFUNCTION("""COMPUTED_VALUE"""),"What do you call a cow with a twitch? Beef Jerky.")</f>
        <v>What do you call a cow with a twitch? Beef Jerky.</v>
      </c>
    </row>
    <row r="463">
      <c r="C463" s="2">
        <f>IFERROR(__xludf.DUMMYFUNCTION("""COMPUTED_VALUE"""),230.0)</f>
        <v>230</v>
      </c>
      <c r="F463" s="2" t="str">
        <f>IFERROR(__xludf.DUMMYFUNCTION("""COMPUTED_VALUE"""),"What do you call a cow with a twitch? Beef Jerky.")</f>
        <v>What do you call a cow with a twitch? Beef Jerky.</v>
      </c>
    </row>
    <row r="464">
      <c r="C464" s="2">
        <f>IFERROR(__xludf.DUMMYFUNCTION("""COMPUTED_VALUE"""),231.0)</f>
        <v>231</v>
      </c>
      <c r="F464" s="2" t="str">
        <f>IFERROR(__xludf.DUMMYFUNCTION("""COMPUTED_VALUE"""),"Hi, I'm a mental health therapist helping people to be more at peace with their lives. Check out my Instagram! I'm a content creator.")</f>
        <v>Hi, I'm a mental health therapist helping people to be more at peace with their lives. Check out my Instagram! I'm a content creator.</v>
      </c>
    </row>
    <row r="465">
      <c r="C465" s="2">
        <f>IFERROR(__xludf.DUMMYFUNCTION("""COMPUTED_VALUE"""),231.0)</f>
        <v>231</v>
      </c>
      <c r="F465" s="2" t="str">
        <f>IFERROR(__xludf.DUMMYFUNCTION("""COMPUTED_VALUE"""),"Hi, I'm a mental health therapist helping people to be more at peace with their lives. Check out my Instagram! I'm a content creator.")</f>
        <v>Hi, I'm a mental health therapist helping people to be more at peace with their lives. Check out my Instagram! I'm a content creator.</v>
      </c>
    </row>
    <row r="466">
      <c r="C466" s="2">
        <f>IFERROR(__xludf.DUMMYFUNCTION("""COMPUTED_VALUE"""),232.0)</f>
        <v>232</v>
      </c>
      <c r="F466" s="2" t="str">
        <f>IFERROR(__xludf.DUMMYFUNCTION("""COMPUTED_VALUE"""),"What do cows like to read? Cattle-logs.")</f>
        <v>What do cows like to read? Cattle-logs.</v>
      </c>
    </row>
    <row r="467">
      <c r="C467" s="2">
        <f>IFERROR(__xludf.DUMMYFUNCTION("""COMPUTED_VALUE"""),232.0)</f>
        <v>232</v>
      </c>
      <c r="F467" s="2" t="str">
        <f>IFERROR(__xludf.DUMMYFUNCTION("""COMPUTED_VALUE"""),"What do cows like to read? Cattle-logs.")</f>
        <v>What do cows like to read? Cattle-logs.</v>
      </c>
    </row>
    <row r="468">
      <c r="C468" s="2">
        <f>IFERROR(__xludf.DUMMYFUNCTION("""COMPUTED_VALUE"""),233.0)</f>
        <v>233</v>
      </c>
      <c r="F468" s="2" t="str">
        <f>IFERROR(__xludf.DUMMYFUNCTION("""COMPUTED_VALUE"""),"They say you should test your fire alarm once a month... But it's costing me a fortune in houses!")</f>
        <v>They say you should test your fire alarm once a month... But it's costing me a fortune in houses!</v>
      </c>
    </row>
    <row r="469">
      <c r="C469" s="2">
        <f>IFERROR(__xludf.DUMMYFUNCTION("""COMPUTED_VALUE"""),233.0)</f>
        <v>233</v>
      </c>
      <c r="F469" s="2" t="str">
        <f>IFERROR(__xludf.DUMMYFUNCTION("""COMPUTED_VALUE"""),"They say you should test your fire alarm once a month... But it's costing me a fortune in houses!")</f>
        <v>They say you should test your fire alarm once a month... But it's costing me a fortune in houses!</v>
      </c>
    </row>
    <row r="470">
      <c r="C470" s="2">
        <f>IFERROR(__xludf.DUMMYFUNCTION("""COMPUTED_VALUE"""),234.0)</f>
        <v>234</v>
      </c>
      <c r="F470" s="2" t="str">
        <f>IFERROR(__xludf.DUMMYFUNCTION("""COMPUTED_VALUE"""),"What religion are crows? Birddism.")</f>
        <v>What religion are crows? Birddism.</v>
      </c>
    </row>
    <row r="471">
      <c r="C471" s="2">
        <f>IFERROR(__xludf.DUMMYFUNCTION("""COMPUTED_VALUE"""),234.0)</f>
        <v>234</v>
      </c>
      <c r="F471" s="2" t="str">
        <f>IFERROR(__xludf.DUMMYFUNCTION("""COMPUTED_VALUE"""),"What religion are crows? Birddism.")</f>
        <v>What religion are crows? Birddism.</v>
      </c>
    </row>
    <row r="472">
      <c r="C472" s="2">
        <f>IFERROR(__xludf.DUMMYFUNCTION("""COMPUTED_VALUE"""),235.0)</f>
        <v>235</v>
      </c>
      <c r="F472" s="2" t="str">
        <f>IFERROR(__xludf.DUMMYFUNCTION("""COMPUTED_VALUE"""),"If two vegetarians get in an argument, is it still called beef? ")</f>
        <v>If two vegetarians get in an argument, is it still called beef? </v>
      </c>
    </row>
    <row r="473">
      <c r="C473" s="2">
        <f>IFERROR(__xludf.DUMMYFUNCTION("""COMPUTED_VALUE"""),235.0)</f>
        <v>235</v>
      </c>
      <c r="F473" s="2" t="str">
        <f>IFERROR(__xludf.DUMMYFUNCTION("""COMPUTED_VALUE"""),"If two vegetarians get in an argument, is it still called beef? ")</f>
        <v>If two vegetarians get in an argument, is it still called beef? </v>
      </c>
    </row>
    <row r="474">
      <c r="C474" s="2">
        <f>IFERROR(__xludf.DUMMYFUNCTION("""COMPUTED_VALUE"""),236.0)</f>
        <v>236</v>
      </c>
      <c r="F474" s="2" t="str">
        <f>IFERROR(__xludf.DUMMYFUNCTION("""COMPUTED_VALUE"""),"What did the fisherman do when he really liked a woman? He invited her over to net fish and krill.")</f>
        <v>What did the fisherman do when he really liked a woman? He invited her over to net fish and krill.</v>
      </c>
    </row>
    <row r="475">
      <c r="C475" s="2">
        <f>IFERROR(__xludf.DUMMYFUNCTION("""COMPUTED_VALUE"""),236.0)</f>
        <v>236</v>
      </c>
      <c r="F475" s="2" t="str">
        <f>IFERROR(__xludf.DUMMYFUNCTION("""COMPUTED_VALUE"""),"What did the fisherman do when he really liked a woman? He invited her over to net fish and krill.")</f>
        <v>What did the fisherman do when he really liked a woman? He invited her over to net fish and krill.</v>
      </c>
    </row>
    <row r="476">
      <c r="C476" s="2">
        <f>IFERROR(__xludf.DUMMYFUNCTION("""COMPUTED_VALUE"""),237.0)</f>
        <v>237</v>
      </c>
      <c r="F476" s="2" t="str">
        <f>IFERROR(__xludf.DUMMYFUNCTION("""COMPUTED_VALUE"""),"To the person who stole my depression medication: I hope you're happy now.")</f>
        <v>To the person who stole my depression medication: I hope you're happy now.</v>
      </c>
    </row>
    <row r="477">
      <c r="C477" s="2">
        <f>IFERROR(__xludf.DUMMYFUNCTION("""COMPUTED_VALUE"""),237.0)</f>
        <v>237</v>
      </c>
      <c r="F477" s="2" t="str">
        <f>IFERROR(__xludf.DUMMYFUNCTION("""COMPUTED_VALUE"""),"To the person who stole my depression medication: I hope you're happy now.")</f>
        <v>To the person who stole my depression medication: I hope you're happy now.</v>
      </c>
    </row>
    <row r="478">
      <c r="C478" s="2">
        <f>IFERROR(__xludf.DUMMYFUNCTION("""COMPUTED_VALUE"""),238.0)</f>
        <v>238</v>
      </c>
      <c r="F478" s="2" t="str">
        <f>IFERROR(__xludf.DUMMYFUNCTION("""COMPUTED_VALUE"""),"My psychiatrist wrote on my evaluation form that I have ocd. I had to correct it to OCD.")</f>
        <v>My psychiatrist wrote on my evaluation form that I have ocd. I had to correct it to OCD.</v>
      </c>
    </row>
    <row r="479">
      <c r="C479" s="2">
        <f>IFERROR(__xludf.DUMMYFUNCTION("""COMPUTED_VALUE"""),238.0)</f>
        <v>238</v>
      </c>
      <c r="F479" s="2" t="str">
        <f>IFERROR(__xludf.DUMMYFUNCTION("""COMPUTED_VALUE"""),"My psychiatrist wrote on my evaluation form that I have ocd. I had to correct it to OCD.")</f>
        <v>My psychiatrist wrote on my evaluation form that I have ocd. I had to correct it to OCD.</v>
      </c>
    </row>
    <row r="480">
      <c r="C480" s="2">
        <f>IFERROR(__xludf.DUMMYFUNCTION("""COMPUTED_VALUE"""),239.0)</f>
        <v>239</v>
      </c>
      <c r="F480" s="2" t="str">
        <f>IFERROR(__xludf.DUMMYFUNCTION("""COMPUTED_VALUE"""),"Why did the nose feel sad? It was always getting picked on.")</f>
        <v>Why did the nose feel sad? It was always getting picked on.</v>
      </c>
    </row>
    <row r="481">
      <c r="C481" s="2">
        <f>IFERROR(__xludf.DUMMYFUNCTION("""COMPUTED_VALUE"""),239.0)</f>
        <v>239</v>
      </c>
      <c r="F481" s="2" t="str">
        <f>IFERROR(__xludf.DUMMYFUNCTION("""COMPUTED_VALUE"""),"Why did the nose feel sad? It was always getting picked on.")</f>
        <v>Why did the nose feel sad? It was always getting picked on.</v>
      </c>
    </row>
    <row r="482">
      <c r="C482" s="2">
        <f>IFERROR(__xludf.DUMMYFUNCTION("""COMPUTED_VALUE"""),240.0)</f>
        <v>240</v>
      </c>
      <c r="F482" s="2" t="str">
        <f>IFERROR(__xludf.DUMMYFUNCTION("""COMPUTED_VALUE"""),"If you see a robbery at an Apple store, does that make you an iWitness?")</f>
        <v>If you see a robbery at an Apple store, does that make you an iWitness?</v>
      </c>
    </row>
    <row r="483">
      <c r="C483" s="2">
        <f>IFERROR(__xludf.DUMMYFUNCTION("""COMPUTED_VALUE"""),240.0)</f>
        <v>240</v>
      </c>
      <c r="F483" s="2" t="str">
        <f>IFERROR(__xludf.DUMMYFUNCTION("""COMPUTED_VALUE"""),"If you see a robbery at an Apple store, does that make you an iWitness?")</f>
        <v>If you see a robbery at an Apple store, does that make you an iWitness?</v>
      </c>
    </row>
    <row r="484">
      <c r="C484" s="2">
        <f>IFERROR(__xludf.DUMMYFUNCTION("""COMPUTED_VALUE"""),241.0)</f>
        <v>241</v>
      </c>
      <c r="F484" s="2" t="str">
        <f>IFERROR(__xludf.DUMMYFUNCTION("""COMPUTED_VALUE"""),"My wife and I let astrology get between us. It Taurus apart.")</f>
        <v>My wife and I let astrology get between us. It Taurus apart.</v>
      </c>
    </row>
    <row r="485">
      <c r="C485" s="2">
        <f>IFERROR(__xludf.DUMMYFUNCTION("""COMPUTED_VALUE"""),241.0)</f>
        <v>241</v>
      </c>
      <c r="F485" s="2" t="str">
        <f>IFERROR(__xludf.DUMMYFUNCTION("""COMPUTED_VALUE"""),"My wife and I let astrology get between us. It Taurus apart.")</f>
        <v>My wife and I let astrology get between us. It Taurus apart.</v>
      </c>
    </row>
    <row r="486">
      <c r="C486" s="2">
        <f>IFERROR(__xludf.DUMMYFUNCTION("""COMPUTED_VALUE"""),242.0)</f>
        <v>242</v>
      </c>
      <c r="F486" s="2" t="str">
        <f>IFERROR(__xludf.DUMMYFUNCTION("""COMPUTED_VALUE"""),"What do you call a fibbing cat? A lion.")</f>
        <v>What do you call a fibbing cat? A lion.</v>
      </c>
    </row>
    <row r="487">
      <c r="C487" s="2">
        <f>IFERROR(__xludf.DUMMYFUNCTION("""COMPUTED_VALUE"""),242.0)</f>
        <v>242</v>
      </c>
      <c r="F487" s="2" t="str">
        <f>IFERROR(__xludf.DUMMYFUNCTION("""COMPUTED_VALUE"""),"What do you call a fibbing cat? A lion.")</f>
        <v>What do you call a fibbing cat? A lion.</v>
      </c>
    </row>
    <row r="488">
      <c r="C488" s="2">
        <f>IFERROR(__xludf.DUMMYFUNCTION("""COMPUTED_VALUE"""),243.0)</f>
        <v>243</v>
      </c>
      <c r="F488" s="2" t="str">
        <f>IFERROR(__xludf.DUMMYFUNCTION("""COMPUTED_VALUE"""),"What did the T-Rex use to cut wood? A dino-saw.")</f>
        <v>What did the T-Rex use to cut wood? A dino-saw.</v>
      </c>
    </row>
    <row r="489">
      <c r="C489" s="2">
        <f>IFERROR(__xludf.DUMMYFUNCTION("""COMPUTED_VALUE"""),243.0)</f>
        <v>243</v>
      </c>
      <c r="F489" s="2" t="str">
        <f>IFERROR(__xludf.DUMMYFUNCTION("""COMPUTED_VALUE"""),"What did the T-Rex use to cut wood? A dino-saw.")</f>
        <v>What did the T-Rex use to cut wood? A dino-saw.</v>
      </c>
    </row>
    <row r="490">
      <c r="C490" s="2">
        <f>IFERROR(__xludf.DUMMYFUNCTION("""COMPUTED_VALUE"""),244.0)</f>
        <v>244</v>
      </c>
      <c r="F490" s="2" t="str">
        <f>IFERROR(__xludf.DUMMYFUNCTION("""COMPUTED_VALUE"""),"What kind of magic do cows believe in? Moodoo!")</f>
        <v>What kind of magic do cows believe in? Moodoo!</v>
      </c>
    </row>
    <row r="491">
      <c r="C491" s="2">
        <f>IFERROR(__xludf.DUMMYFUNCTION("""COMPUTED_VALUE"""),244.0)</f>
        <v>244</v>
      </c>
      <c r="F491" s="2" t="str">
        <f>IFERROR(__xludf.DUMMYFUNCTION("""COMPUTED_VALUE"""),"What kind of magic do cows believe in? Moodoo!")</f>
        <v>What kind of magic do cows believe in? Moodoo!</v>
      </c>
    </row>
    <row r="492">
      <c r="C492" s="2">
        <f>IFERROR(__xludf.DUMMYFUNCTION("""COMPUTED_VALUE"""),245.0)</f>
        <v>245</v>
      </c>
      <c r="F492" s="2" t="str">
        <f>IFERROR(__xludf.DUMMYFUNCTION("""COMPUTED_VALUE"""),"What do you call a cow with two legs? Lean beef.")</f>
        <v>What do you call a cow with two legs? Lean beef.</v>
      </c>
    </row>
    <row r="493">
      <c r="C493" s="2">
        <f>IFERROR(__xludf.DUMMYFUNCTION("""COMPUTED_VALUE"""),245.0)</f>
        <v>245</v>
      </c>
      <c r="F493" s="2" t="str">
        <f>IFERROR(__xludf.DUMMYFUNCTION("""COMPUTED_VALUE"""),"What do you call a cow with two legs? Lean beef.")</f>
        <v>What do you call a cow with two legs? Lean beef.</v>
      </c>
    </row>
    <row r="494">
      <c r="C494" s="2">
        <f>IFERROR(__xludf.DUMMYFUNCTION("""COMPUTED_VALUE"""),246.0)</f>
        <v>246</v>
      </c>
      <c r="F494" s="2" t="str">
        <f>IFERROR(__xludf.DUMMYFUNCTION("""COMPUTED_VALUE"""),"What do you call a toothless bear? A gummy bear!")</f>
        <v>What do you call a toothless bear? A gummy bear!</v>
      </c>
    </row>
    <row r="495">
      <c r="C495" s="2">
        <f>IFERROR(__xludf.DUMMYFUNCTION("""COMPUTED_VALUE"""),246.0)</f>
        <v>246</v>
      </c>
      <c r="F495" s="2" t="str">
        <f>IFERROR(__xludf.DUMMYFUNCTION("""COMPUTED_VALUE"""),"What do you call a toothless bear? A gummy bear!")</f>
        <v>What do you call a toothless bear? A gummy bear!</v>
      </c>
    </row>
    <row r="496">
      <c r="C496" s="2">
        <f>IFERROR(__xludf.DUMMYFUNCTION("""COMPUTED_VALUE"""),247.0)</f>
        <v>247</v>
      </c>
      <c r="F496" s="2" t="str">
        <f>IFERROR(__xludf.DUMMYFUNCTION("""COMPUTED_VALUE"""),"Not to brag but I made six figures last year. I was also named worst employee at the toy factory.")</f>
        <v>Not to brag but I made six figures last year. I was also named worst employee at the toy factory.</v>
      </c>
    </row>
    <row r="497">
      <c r="C497" s="2">
        <f>IFERROR(__xludf.DUMMYFUNCTION("""COMPUTED_VALUE"""),247.0)</f>
        <v>247</v>
      </c>
      <c r="F497" s="2" t="str">
        <f>IFERROR(__xludf.DUMMYFUNCTION("""COMPUTED_VALUE"""),"Not to brag but I made six figures last year. I was also named worst employee at the toy factory.")</f>
        <v>Not to brag but I made six figures last year. I was also named worst employee at the toy factory.</v>
      </c>
    </row>
    <row r="498">
      <c r="C498" s="2">
        <f>IFERROR(__xludf.DUMMYFUNCTION("""COMPUTED_VALUE"""),248.0)</f>
        <v>248</v>
      </c>
      <c r="F498" s="2" t="str">
        <f>IFERROR(__xludf.DUMMYFUNCTION("""COMPUTED_VALUE"""),"Why was the clam limping on Monday morning? Because he went clubbing at the weekend and pulled a mussel.")</f>
        <v>Why was the clam limping on Monday morning? Because he went clubbing at the weekend and pulled a mussel.</v>
      </c>
    </row>
    <row r="499">
      <c r="C499" s="2">
        <f>IFERROR(__xludf.DUMMYFUNCTION("""COMPUTED_VALUE"""),248.0)</f>
        <v>248</v>
      </c>
      <c r="F499" s="2" t="str">
        <f>IFERROR(__xludf.DUMMYFUNCTION("""COMPUTED_VALUE"""),"Why was the clam limping on Monday morning? Because he went clubbing at the weekend and pulled a mussel.")</f>
        <v>Why was the clam limping on Monday morning? Because he went clubbing at the weekend and pulled a mussel.</v>
      </c>
    </row>
    <row r="500">
      <c r="C500" s="2">
        <f>IFERROR(__xludf.DUMMYFUNCTION("""COMPUTED_VALUE"""),249.0)</f>
        <v>249</v>
      </c>
      <c r="F500" s="2" t="str">
        <f>IFERROR(__xludf.DUMMYFUNCTION("""COMPUTED_VALUE"""),"I would avoid the sushi if I was you. It’s a little fishy.")</f>
        <v>I would avoid the sushi if I was you. It’s a little fishy.</v>
      </c>
    </row>
    <row r="501">
      <c r="C501" s="2">
        <f>IFERROR(__xludf.DUMMYFUNCTION("""COMPUTED_VALUE"""),249.0)</f>
        <v>249</v>
      </c>
      <c r="F501" s="2" t="str">
        <f>IFERROR(__xludf.DUMMYFUNCTION("""COMPUTED_VALUE"""),"I would avoid the sushi if I was you. It’s a little fishy.")</f>
        <v>I would avoid the sushi if I was you. It’s a little fishy.</v>
      </c>
    </row>
    <row r="502">
      <c r="C502" s="2">
        <f>IFERROR(__xludf.DUMMYFUNCTION("""COMPUTED_VALUE"""),250.0)</f>
        <v>250</v>
      </c>
      <c r="F502" s="2" t="str">
        <f>IFERROR(__xludf.DUMMYFUNCTION("""COMPUTED_VALUE"""),"Why do vampires always seem sick? They're coffin.")</f>
        <v>Why do vampires always seem sick? They're coffin.</v>
      </c>
    </row>
    <row r="503">
      <c r="C503" s="2">
        <f>IFERROR(__xludf.DUMMYFUNCTION("""COMPUTED_VALUE"""),250.0)</f>
        <v>250</v>
      </c>
      <c r="F503" s="2" t="str">
        <f>IFERROR(__xludf.DUMMYFUNCTION("""COMPUTED_VALUE"""),"Why do vampires always seem sick? They're coffin.")</f>
        <v>Why do vampires always seem sick? They're coffin.</v>
      </c>
    </row>
    <row r="504">
      <c r="C504" s="2">
        <f>IFERROR(__xludf.DUMMYFUNCTION("""COMPUTED_VALUE"""),251.0)</f>
        <v>251</v>
      </c>
      <c r="F504" s="2" t="str">
        <f>IFERROR(__xludf.DUMMYFUNCTION("""COMPUTED_VALUE"""),"It's easy to convince ladies not to eat Tide Pods, but harder to deter gents.")</f>
        <v>It's easy to convince ladies not to eat Tide Pods, but harder to deter gents.</v>
      </c>
    </row>
    <row r="505">
      <c r="C505" s="2">
        <f>IFERROR(__xludf.DUMMYFUNCTION("""COMPUTED_VALUE"""),251.0)</f>
        <v>251</v>
      </c>
      <c r="F505" s="2" t="str">
        <f>IFERROR(__xludf.DUMMYFUNCTION("""COMPUTED_VALUE"""),"It's easy to convince ladies not to eat Tide Pods, but harder to deter gents.")</f>
        <v>It's easy to convince ladies not to eat Tide Pods, but harder to deter gents.</v>
      </c>
    </row>
    <row r="506">
      <c r="C506" s="2">
        <f>IFERROR(__xludf.DUMMYFUNCTION("""COMPUTED_VALUE"""),252.0)</f>
        <v>252</v>
      </c>
      <c r="F506" s="2" t="str">
        <f>IFERROR(__xludf.DUMMYFUNCTION("""COMPUTED_VALUE"""),"I wasn't going to get a brain transplant. But then I changed my mind.")</f>
        <v>I wasn't going to get a brain transplant. But then I changed my mind.</v>
      </c>
    </row>
    <row r="507">
      <c r="C507" s="2">
        <f>IFERROR(__xludf.DUMMYFUNCTION("""COMPUTED_VALUE"""),252.0)</f>
        <v>252</v>
      </c>
      <c r="F507" s="2" t="str">
        <f>IFERROR(__xludf.DUMMYFUNCTION("""COMPUTED_VALUE"""),"I wasn't going to get a brain transplant. But then I changed my mind.")</f>
        <v>I wasn't going to get a brain transplant. But then I changed my mind.</v>
      </c>
    </row>
    <row r="508">
      <c r="C508" s="2">
        <f>IFERROR(__xludf.DUMMYFUNCTION("""COMPUTED_VALUE"""),253.0)</f>
        <v>253</v>
      </c>
      <c r="F508" s="2" t="str">
        <f>IFERROR(__xludf.DUMMYFUNCTION("""COMPUTED_VALUE"""),"What kind of cars do ghosts drive? Boo-gattis.")</f>
        <v>What kind of cars do ghosts drive? Boo-gattis.</v>
      </c>
    </row>
    <row r="509">
      <c r="C509" s="2">
        <f>IFERROR(__xludf.DUMMYFUNCTION("""COMPUTED_VALUE"""),253.0)</f>
        <v>253</v>
      </c>
      <c r="F509" s="2" t="str">
        <f>IFERROR(__xludf.DUMMYFUNCTION("""COMPUTED_VALUE"""),"What kind of cars do ghosts drive? Boo-gattis.")</f>
        <v>What kind of cars do ghosts drive? Boo-gattis.</v>
      </c>
    </row>
    <row r="510">
      <c r="C510" s="2">
        <f>IFERROR(__xludf.DUMMYFUNCTION("""COMPUTED_VALUE"""),254.0)</f>
        <v>254</v>
      </c>
      <c r="F510" s="2" t="str">
        <f>IFERROR(__xludf.DUMMYFUNCTION("""COMPUTED_VALUE"""),"Why do you never see elephants hiding in trees? Because they’re so good at it!")</f>
        <v>Why do you never see elephants hiding in trees? Because they’re so good at it!</v>
      </c>
    </row>
    <row r="511">
      <c r="C511" s="2">
        <f>IFERROR(__xludf.DUMMYFUNCTION("""COMPUTED_VALUE"""),254.0)</f>
        <v>254</v>
      </c>
      <c r="F511" s="2" t="str">
        <f>IFERROR(__xludf.DUMMYFUNCTION("""COMPUTED_VALUE"""),"Why do you never see elephants hiding in trees? Because they’re so good at it!")</f>
        <v>Why do you never see elephants hiding in trees? Because they’re so good at it!</v>
      </c>
    </row>
    <row r="512">
      <c r="C512" s="2">
        <f>IFERROR(__xludf.DUMMYFUNCTION("""COMPUTED_VALUE"""),255.0)</f>
        <v>255</v>
      </c>
      <c r="F512" s="2" t="str">
        <f>IFERROR(__xludf.DUMMYFUNCTION("""COMPUTED_VALUE"""),"Why is it wrong to bully people in wheel chair? Because they can't stand up for themselves.")</f>
        <v>Why is it wrong to bully people in wheel chair? Because they can't stand up for themselves.</v>
      </c>
    </row>
    <row r="513">
      <c r="C513" s="2">
        <f>IFERROR(__xludf.DUMMYFUNCTION("""COMPUTED_VALUE"""),255.0)</f>
        <v>255</v>
      </c>
      <c r="F513" s="2" t="str">
        <f>IFERROR(__xludf.DUMMYFUNCTION("""COMPUTED_VALUE"""),"Why is it wrong to bully people in wheel chair? Because they can't stand up for themselves.")</f>
        <v>Why is it wrong to bully people in wheel chair? Because they can't stand up for themselves.</v>
      </c>
    </row>
    <row r="514">
      <c r="C514" s="2">
        <f>IFERROR(__xludf.DUMMYFUNCTION("""COMPUTED_VALUE"""),256.0)</f>
        <v>256</v>
      </c>
      <c r="F514" s="2" t="str">
        <f>IFERROR(__xludf.DUMMYFUNCTION("""COMPUTED_VALUE"""),"I used to be addicted to the hokey-pokey until I turned myself around.")</f>
        <v>I used to be addicted to the hokey-pokey until I turned myself around.</v>
      </c>
    </row>
    <row r="515">
      <c r="C515" s="2">
        <f>IFERROR(__xludf.DUMMYFUNCTION("""COMPUTED_VALUE"""),256.0)</f>
        <v>256</v>
      </c>
      <c r="F515" s="2" t="str">
        <f>IFERROR(__xludf.DUMMYFUNCTION("""COMPUTED_VALUE"""),"I used to be addicted to the hokey-pokey until I turned myself around.")</f>
        <v>I used to be addicted to the hokey-pokey until I turned myself around.</v>
      </c>
    </row>
    <row r="516">
      <c r="C516" s="2">
        <f>IFERROR(__xludf.DUMMYFUNCTION("""COMPUTED_VALUE"""),257.0)</f>
        <v>257</v>
      </c>
      <c r="F516" s="2" t="str">
        <f>IFERROR(__xludf.DUMMYFUNCTION("""COMPUTED_VALUE"""),"So, Jesus and Satan are sitting on a park bench one day ...just chilling, and Satan asks, ""Hey JC, what's it called when little chunks of ice fall from the sky? It's not like I get to see it very often.""Jesus says, ""Hail, Satan.""And Satan's all like, "&amp;"""YEEEEEAH, BOI!""And Jesus is all like, ""Oh, you.""")</f>
        <v>So, Jesus and Satan are sitting on a park bench one day ...just chilling, and Satan asks, "Hey JC, what's it called when little chunks of ice fall from the sky? It's not like I get to see it very often."Jesus says, "Hail, Satan."And Satan's all like, "YEEEEEAH, BOI!"And Jesus is all like, "Oh, you."</v>
      </c>
    </row>
    <row r="517">
      <c r="C517" s="2">
        <f>IFERROR(__xludf.DUMMYFUNCTION("""COMPUTED_VALUE"""),257.0)</f>
        <v>257</v>
      </c>
      <c r="F517" s="2" t="str">
        <f>IFERROR(__xludf.DUMMYFUNCTION("""COMPUTED_VALUE"""),"So, Jesus and Satan are sitting on a park bench one day ...just chilling, and Satan asks, ""Hey JC, what's it called when little chunks of ice fall from the sky? It's not like I get to see it very often.""Jesus says, ""Hail, Satan.""And Satan's all like, "&amp;"""YEEEEEAH, BOI!""And Jesus is all like, ""Oh, you.""")</f>
        <v>So, Jesus and Satan are sitting on a park bench one day ...just chilling, and Satan asks, "Hey JC, what's it called when little chunks of ice fall from the sky? It's not like I get to see it very often."Jesus says, "Hail, Satan."And Satan's all like, "YEEEEEAH, BOI!"And Jesus is all like, "Oh, you."</v>
      </c>
    </row>
    <row r="518">
      <c r="C518" s="2">
        <f>IFERROR(__xludf.DUMMYFUNCTION("""COMPUTED_VALUE"""),258.0)</f>
        <v>258</v>
      </c>
      <c r="F518" s="2" t="str">
        <f>IFERROR(__xludf.DUMMYFUNCTION("""COMPUTED_VALUE"""),"Why some people didn't like Hollow Knight? The game was full of bugs.")</f>
        <v>Why some people didn't like Hollow Knight? The game was full of bugs.</v>
      </c>
    </row>
    <row r="519">
      <c r="C519" s="2">
        <f>IFERROR(__xludf.DUMMYFUNCTION("""COMPUTED_VALUE"""),258.0)</f>
        <v>258</v>
      </c>
      <c r="F519" s="2" t="str">
        <f>IFERROR(__xludf.DUMMYFUNCTION("""COMPUTED_VALUE"""),"Why some people didn't like Hollow Knight? The game was full of bugs.")</f>
        <v>Why some people didn't like Hollow Knight? The game was full of bugs.</v>
      </c>
    </row>
    <row r="520">
      <c r="C520" s="2">
        <f>IFERROR(__xludf.DUMMYFUNCTION("""COMPUTED_VALUE"""),259.0)</f>
        <v>259</v>
      </c>
      <c r="F520" s="2" t="str">
        <f>IFERROR(__xludf.DUMMYFUNCTION("""COMPUTED_VALUE"""),"What kind of fruit do ghosts like? Boo-berries.")</f>
        <v>What kind of fruit do ghosts like? Boo-berries.</v>
      </c>
    </row>
    <row r="521">
      <c r="C521" s="2">
        <f>IFERROR(__xludf.DUMMYFUNCTION("""COMPUTED_VALUE"""),259.0)</f>
        <v>259</v>
      </c>
      <c r="F521" s="2" t="str">
        <f>IFERROR(__xludf.DUMMYFUNCTION("""COMPUTED_VALUE"""),"What kind of fruit do ghosts like? Boo-berries.")</f>
        <v>What kind of fruit do ghosts like? Boo-berries.</v>
      </c>
    </row>
    <row r="522">
      <c r="C522" s="2">
        <f>IFERROR(__xludf.DUMMYFUNCTION("""COMPUTED_VALUE"""),260.0)</f>
        <v>260</v>
      </c>
      <c r="F522" s="2" t="str">
        <f>IFERROR(__xludf.DUMMYFUNCTION("""COMPUTED_VALUE"""),"The guy from the damn Daniel vine was arrested for kidnapping children. You could say that he was back at it again with the white vans.")</f>
        <v>The guy from the damn Daniel vine was arrested for kidnapping children. You could say that he was back at it again with the white vans.</v>
      </c>
    </row>
    <row r="523">
      <c r="C523" s="2">
        <f>IFERROR(__xludf.DUMMYFUNCTION("""COMPUTED_VALUE"""),260.0)</f>
        <v>260</v>
      </c>
      <c r="F523" s="2" t="str">
        <f>IFERROR(__xludf.DUMMYFUNCTION("""COMPUTED_VALUE"""),"The guy from the damn Daniel vine was arrested for kidnapping children. You could say that he was back at it again with the white vans.")</f>
        <v>The guy from the damn Daniel vine was arrested for kidnapping children. You could say that he was back at it again with the white vans.</v>
      </c>
    </row>
    <row r="524">
      <c r="C524" s="2">
        <f>IFERROR(__xludf.DUMMYFUNCTION("""COMPUTED_VALUE"""),261.0)</f>
        <v>261</v>
      </c>
      <c r="F524" s="2" t="str">
        <f>IFERROR(__xludf.DUMMYFUNCTION("""COMPUTED_VALUE"""),"My wife screamed ""you haven't listened to a single word I've said, have you?!"" What a weird way to start a conversation...")</f>
        <v>My wife screamed "you haven't listened to a single word I've said, have you?!" What a weird way to start a conversation...</v>
      </c>
    </row>
    <row r="525">
      <c r="C525" s="2">
        <f>IFERROR(__xludf.DUMMYFUNCTION("""COMPUTED_VALUE"""),261.0)</f>
        <v>261</v>
      </c>
      <c r="F525" s="2" t="str">
        <f>IFERROR(__xludf.DUMMYFUNCTION("""COMPUTED_VALUE"""),"My wife screamed ""you haven't listened to a single word I've said, have you?!"" What a weird way to start a conversation...")</f>
        <v>My wife screamed "you haven't listened to a single word I've said, have you?!" What a weird way to start a conversation...</v>
      </c>
    </row>
    <row r="526">
      <c r="C526" s="2">
        <f>IFERROR(__xludf.DUMMYFUNCTION("""COMPUTED_VALUE"""),262.0)</f>
        <v>262</v>
      </c>
      <c r="F526" s="2" t="str">
        <f>IFERROR(__xludf.DUMMYFUNCTION("""COMPUTED_VALUE"""),"The coach went to the bank to get his quarterback.")</f>
        <v>The coach went to the bank to get his quarterback.</v>
      </c>
    </row>
    <row r="527">
      <c r="C527" s="2">
        <f>IFERROR(__xludf.DUMMYFUNCTION("""COMPUTED_VALUE"""),262.0)</f>
        <v>262</v>
      </c>
      <c r="F527" s="2" t="str">
        <f>IFERROR(__xludf.DUMMYFUNCTION("""COMPUTED_VALUE"""),"The coach went to the bank to get his quarterback.")</f>
        <v>The coach went to the bank to get his quarterback.</v>
      </c>
    </row>
    <row r="528">
      <c r="C528" s="2">
        <f>IFERROR(__xludf.DUMMYFUNCTION("""COMPUTED_VALUE"""),263.0)</f>
        <v>263</v>
      </c>
      <c r="F528" s="2" t="str">
        <f>IFERROR(__xludf.DUMMYFUNCTION("""COMPUTED_VALUE"""),"Did you know your pupils are the last part to stop working when you die? They dilate.")</f>
        <v>Did you know your pupils are the last part to stop working when you die? They dilate.</v>
      </c>
    </row>
    <row r="529">
      <c r="C529" s="2">
        <f>IFERROR(__xludf.DUMMYFUNCTION("""COMPUTED_VALUE"""),263.0)</f>
        <v>263</v>
      </c>
      <c r="F529" s="2" t="str">
        <f>IFERROR(__xludf.DUMMYFUNCTION("""COMPUTED_VALUE"""),"Did you know your pupils are the last part to stop working when you die? They dilate.")</f>
        <v>Did you know your pupils are the last part to stop working when you die? They dilate.</v>
      </c>
    </row>
    <row r="530">
      <c r="C530" s="2">
        <f>IFERROR(__xludf.DUMMYFUNCTION("""COMPUTED_VALUE"""),264.0)</f>
        <v>264</v>
      </c>
      <c r="F530" s="2" t="str">
        <f>IFERROR(__xludf.DUMMYFUNCTION("""COMPUTED_VALUE"""),"What kind of magazines do cows read? Cattlelogs!")</f>
        <v>What kind of magazines do cows read? Cattlelogs!</v>
      </c>
    </row>
    <row r="531">
      <c r="C531" s="2">
        <f>IFERROR(__xludf.DUMMYFUNCTION("""COMPUTED_VALUE"""),264.0)</f>
        <v>264</v>
      </c>
      <c r="F531" s="2" t="str">
        <f>IFERROR(__xludf.DUMMYFUNCTION("""COMPUTED_VALUE"""),"What kind of magazines do cows read? Cattlelogs!")</f>
        <v>What kind of magazines do cows read? Cattlelogs!</v>
      </c>
    </row>
    <row r="532">
      <c r="C532" s="2">
        <f>IFERROR(__xludf.DUMMYFUNCTION("""COMPUTED_VALUE"""),265.0)</f>
        <v>265</v>
      </c>
      <c r="F532" s="2" t="str">
        <f>IFERROR(__xludf.DUMMYFUNCTION("""COMPUTED_VALUE"""),"A red and blue ship have collided in the Carribean sea. Apparently the suvivors are marooned.")</f>
        <v>A red and blue ship have collided in the Carribean sea. Apparently the suvivors are marooned.</v>
      </c>
    </row>
    <row r="533">
      <c r="C533" s="2">
        <f>IFERROR(__xludf.DUMMYFUNCTION("""COMPUTED_VALUE"""),265.0)</f>
        <v>265</v>
      </c>
      <c r="F533" s="2" t="str">
        <f>IFERROR(__xludf.DUMMYFUNCTION("""COMPUTED_VALUE"""),"A red and blue ship have collided in the Carribean sea. Apparently the suvivors are marooned.")</f>
        <v>A red and blue ship have collided in the Carribean sea. Apparently the suvivors are marooned.</v>
      </c>
    </row>
    <row r="534">
      <c r="C534" s="2">
        <f>IFERROR(__xludf.DUMMYFUNCTION("""COMPUTED_VALUE"""),266.0)</f>
        <v>266</v>
      </c>
      <c r="F534" s="2" t="str">
        <f>IFERROR(__xludf.DUMMYFUNCTION("""COMPUTED_VALUE"""),"How does a penguin build a house? Igloos it together.")</f>
        <v>How does a penguin build a house? Igloos it together.</v>
      </c>
    </row>
    <row r="535">
      <c r="C535" s="2">
        <f>IFERROR(__xludf.DUMMYFUNCTION("""COMPUTED_VALUE"""),266.0)</f>
        <v>266</v>
      </c>
      <c r="F535" s="2" t="str">
        <f>IFERROR(__xludf.DUMMYFUNCTION("""COMPUTED_VALUE"""),"How does a penguin build a house? Igloos it together.")</f>
        <v>How does a penguin build a house? Igloos it together.</v>
      </c>
    </row>
    <row r="536">
      <c r="C536" s="2">
        <f>IFERROR(__xludf.DUMMYFUNCTION("""COMPUTED_VALUE"""),267.0)</f>
        <v>267</v>
      </c>
      <c r="F536" s="2" t="str">
        <f>IFERROR(__xludf.DUMMYFUNCTION("""COMPUTED_VALUE"""),"How do you spell “candy” with just two letters? C and Y.")</f>
        <v>How do you spell “candy” with just two letters? C and Y.</v>
      </c>
    </row>
    <row r="537">
      <c r="C537" s="2">
        <f>IFERROR(__xludf.DUMMYFUNCTION("""COMPUTED_VALUE"""),267.0)</f>
        <v>267</v>
      </c>
      <c r="F537" s="2" t="str">
        <f>IFERROR(__xludf.DUMMYFUNCTION("""COMPUTED_VALUE"""),"How do you spell “candy” with just two letters? C and Y.")</f>
        <v>How do you spell “candy” with just two letters? C and Y.</v>
      </c>
    </row>
    <row r="538">
      <c r="C538" s="2">
        <f>IFERROR(__xludf.DUMMYFUNCTION("""COMPUTED_VALUE"""),268.0)</f>
        <v>268</v>
      </c>
      <c r="F538" s="2" t="str">
        <f>IFERROR(__xludf.DUMMYFUNCTION("""COMPUTED_VALUE"""),"What do you call someone who is fluent in 3 languages and marginally conversant in 4th? Pi-Lingual.")</f>
        <v>What do you call someone who is fluent in 3 languages and marginally conversant in 4th? Pi-Lingual.</v>
      </c>
    </row>
    <row r="539">
      <c r="C539" s="2">
        <f>IFERROR(__xludf.DUMMYFUNCTION("""COMPUTED_VALUE"""),268.0)</f>
        <v>268</v>
      </c>
      <c r="F539" s="2" t="str">
        <f>IFERROR(__xludf.DUMMYFUNCTION("""COMPUTED_VALUE"""),"What do you call someone who is fluent in 3 languages and marginally conversant in 4th? Pi-Lingual.")</f>
        <v>What do you call someone who is fluent in 3 languages and marginally conversant in 4th? Pi-Lingual.</v>
      </c>
    </row>
    <row r="540">
      <c r="C540" s="2">
        <f>IFERROR(__xludf.DUMMYFUNCTION("""COMPUTED_VALUE"""),269.0)</f>
        <v>269</v>
      </c>
      <c r="F540" s="2" t="str">
        <f>IFERROR(__xludf.DUMMYFUNCTION("""COMPUTED_VALUE"""),"When I was a kid, my mother told me I could be anyone I wanted to be. Turns out, identity theft is a crime.")</f>
        <v>When I was a kid, my mother told me I could be anyone I wanted to be. Turns out, identity theft is a crime.</v>
      </c>
    </row>
    <row r="541">
      <c r="C541" s="2">
        <f>IFERROR(__xludf.DUMMYFUNCTION("""COMPUTED_VALUE"""),269.0)</f>
        <v>269</v>
      </c>
      <c r="F541" s="2" t="str">
        <f>IFERROR(__xludf.DUMMYFUNCTION("""COMPUTED_VALUE"""),"When I was a kid, my mother told me I could be anyone I wanted to be. Turns out, identity theft is a crime.")</f>
        <v>When I was a kid, my mother told me I could be anyone I wanted to be. Turns out, identity theft is a crime.</v>
      </c>
    </row>
    <row r="542">
      <c r="C542" s="2">
        <f>IFERROR(__xludf.DUMMYFUNCTION("""COMPUTED_VALUE"""),270.0)</f>
        <v>270</v>
      </c>
      <c r="F542" s="2" t="str">
        <f>IFERROR(__xludf.DUMMYFUNCTION("""COMPUTED_VALUE"""),"What did the sink tell the toilet? “You look flushed.”")</f>
        <v>What did the sink tell the toilet? “You look flushed.”</v>
      </c>
    </row>
    <row r="543">
      <c r="C543" s="2">
        <f>IFERROR(__xludf.DUMMYFUNCTION("""COMPUTED_VALUE"""),270.0)</f>
        <v>270</v>
      </c>
      <c r="F543" s="2" t="str">
        <f>IFERROR(__xludf.DUMMYFUNCTION("""COMPUTED_VALUE"""),"What did the sink tell the toilet? “You look flushed.”")</f>
        <v>What did the sink tell the toilet? “You look flushed.”</v>
      </c>
    </row>
    <row r="544">
      <c r="C544" s="2">
        <f>IFERROR(__xludf.DUMMYFUNCTION("""COMPUTED_VALUE"""),271.0)</f>
        <v>271</v>
      </c>
      <c r="F544" s="2" t="str">
        <f>IFERROR(__xludf.DUMMYFUNCTION("""COMPUTED_VALUE"""),"I wonder what my parents did to fight boredom before the internet. I asked my eighteen brothers and sisters but they didn’t have any idea either.")</f>
        <v>I wonder what my parents did to fight boredom before the internet. I asked my eighteen brothers and sisters but they didn’t have any idea either.</v>
      </c>
    </row>
    <row r="545">
      <c r="C545" s="2">
        <f>IFERROR(__xludf.DUMMYFUNCTION("""COMPUTED_VALUE"""),271.0)</f>
        <v>271</v>
      </c>
      <c r="F545" s="2" t="str">
        <f>IFERROR(__xludf.DUMMYFUNCTION("""COMPUTED_VALUE"""),"I wonder what my parents did to fight boredom before the internet. I asked my eighteen brothers and sisters but they didn’t have any idea either.")</f>
        <v>I wonder what my parents did to fight boredom before the internet. I asked my eighteen brothers and sisters but they didn’t have any idea either.</v>
      </c>
    </row>
    <row r="546">
      <c r="C546" s="2">
        <f>IFERROR(__xludf.DUMMYFUNCTION("""COMPUTED_VALUE"""),272.0)</f>
        <v>272</v>
      </c>
      <c r="F546" s="2" t="str">
        <f>IFERROR(__xludf.DUMMYFUNCTION("""COMPUTED_VALUE"""),"If the early bird gets the worm, I'll sleep in until there's pancakes. ")</f>
        <v>If the early bird gets the worm, I'll sleep in until there's pancakes. </v>
      </c>
    </row>
    <row r="547">
      <c r="C547" s="2">
        <f>IFERROR(__xludf.DUMMYFUNCTION("""COMPUTED_VALUE"""),272.0)</f>
        <v>272</v>
      </c>
      <c r="F547" s="2" t="str">
        <f>IFERROR(__xludf.DUMMYFUNCTION("""COMPUTED_VALUE"""),"If the early bird gets the worm, I'll sleep in until there's pancakes. ")</f>
        <v>If the early bird gets the worm, I'll sleep in until there's pancakes. </v>
      </c>
    </row>
    <row r="548">
      <c r="C548" s="2">
        <f>IFERROR(__xludf.DUMMYFUNCTION("""COMPUTED_VALUE"""),273.0)</f>
        <v>273</v>
      </c>
      <c r="F548" s="2" t="str">
        <f>IFERROR(__xludf.DUMMYFUNCTION("""COMPUTED_VALUE"""),"On my first day working at a bank an old lady walked in and asked if I could help her check her balance. I said, ""Ma'am, are you sure?""She replied, ""Yes if you don't mind.""So I gave her a slight push and she tipped right over.")</f>
        <v>On my first day working at a bank an old lady walked in and asked if I could help her check her balance. I said, "Ma'am, are you sure?"She replied, "Yes if you don't mind."So I gave her a slight push and she tipped right over.</v>
      </c>
    </row>
    <row r="549">
      <c r="C549" s="2">
        <f>IFERROR(__xludf.DUMMYFUNCTION("""COMPUTED_VALUE"""),273.0)</f>
        <v>273</v>
      </c>
      <c r="F549" s="2" t="str">
        <f>IFERROR(__xludf.DUMMYFUNCTION("""COMPUTED_VALUE"""),"On my first day working at a bank an old lady walked in and asked if I could help her check her balance. I said, ""Ma'am, are you sure?""She replied, ""Yes if you don't mind.""So I gave her a slight push and she tipped right over.")</f>
        <v>On my first day working at a bank an old lady walked in and asked if I could help her check her balance. I said, "Ma'am, are you sure?"She replied, "Yes if you don't mind."So I gave her a slight push and she tipped right over.</v>
      </c>
    </row>
    <row r="550">
      <c r="C550" s="2">
        <f>IFERROR(__xludf.DUMMYFUNCTION("""COMPUTED_VALUE"""),274.0)</f>
        <v>274</v>
      </c>
      <c r="F550" s="2" t="str">
        <f>IFERROR(__xludf.DUMMYFUNCTION("""COMPUTED_VALUE"""),"I heard there is a new shop called Moderation. They have everything in there.")</f>
        <v>I heard there is a new shop called Moderation. They have everything in there.</v>
      </c>
    </row>
    <row r="551">
      <c r="C551" s="2">
        <f>IFERROR(__xludf.DUMMYFUNCTION("""COMPUTED_VALUE"""),274.0)</f>
        <v>274</v>
      </c>
      <c r="F551" s="2" t="str">
        <f>IFERROR(__xludf.DUMMYFUNCTION("""COMPUTED_VALUE"""),"I heard there is a new shop called Moderation. They have everything in there.")</f>
        <v>I heard there is a new shop called Moderation. They have everything in there.</v>
      </c>
    </row>
    <row r="552">
      <c r="C552" s="2">
        <f>IFERROR(__xludf.DUMMYFUNCTION("""COMPUTED_VALUE"""),275.0)</f>
        <v>275</v>
      </c>
      <c r="F552" s="2" t="str">
        <f>IFERROR(__xludf.DUMMYFUNCTION("""COMPUTED_VALUE"""),"An oxygen atom was looking forward to a threesome, Instead the poor guy got ozoned.")</f>
        <v>An oxygen atom was looking forward to a threesome, Instead the poor guy got ozoned.</v>
      </c>
    </row>
    <row r="553">
      <c r="C553" s="2">
        <f>IFERROR(__xludf.DUMMYFUNCTION("""COMPUTED_VALUE"""),275.0)</f>
        <v>275</v>
      </c>
      <c r="F553" s="2" t="str">
        <f>IFERROR(__xludf.DUMMYFUNCTION("""COMPUTED_VALUE"""),"An oxygen atom was looking forward to a threesome, Instead the poor guy got ozoned.")</f>
        <v>An oxygen atom was looking forward to a threesome, Instead the poor guy got ozoned.</v>
      </c>
    </row>
    <row r="554">
      <c r="C554" s="2">
        <f>IFERROR(__xludf.DUMMYFUNCTION("""COMPUTED_VALUE"""),276.0)</f>
        <v>276</v>
      </c>
      <c r="F554" s="2" t="str">
        <f>IFERROR(__xludf.DUMMYFUNCTION("""COMPUTED_VALUE"""),"What joke is the same in all european languages? USA")</f>
        <v>What joke is the same in all european languages? USA</v>
      </c>
    </row>
    <row r="555">
      <c r="C555" s="2">
        <f>IFERROR(__xludf.DUMMYFUNCTION("""COMPUTED_VALUE"""),276.0)</f>
        <v>276</v>
      </c>
      <c r="F555" s="2" t="str">
        <f>IFERROR(__xludf.DUMMYFUNCTION("""COMPUTED_VALUE"""),"What joke is the same in all european languages? USA")</f>
        <v>What joke is the same in all european languages? USA</v>
      </c>
    </row>
    <row r="556">
      <c r="C556" s="2">
        <f>IFERROR(__xludf.DUMMYFUNCTION("""COMPUTED_VALUE"""),277.0)</f>
        <v>277</v>
      </c>
      <c r="F556" s="2" t="str">
        <f>IFERROR(__xludf.DUMMYFUNCTION("""COMPUTED_VALUE"""),"What did the banana say to the boy? Nothing, bananas can't talk! ")</f>
        <v>What did the banana say to the boy? Nothing, bananas can't talk! </v>
      </c>
    </row>
    <row r="557">
      <c r="C557" s="2">
        <f>IFERROR(__xludf.DUMMYFUNCTION("""COMPUTED_VALUE"""),277.0)</f>
        <v>277</v>
      </c>
      <c r="F557" s="2" t="str">
        <f>IFERROR(__xludf.DUMMYFUNCTION("""COMPUTED_VALUE"""),"What did the banana say to the boy? Nothing, bananas can't talk! ")</f>
        <v>What did the banana say to the boy? Nothing, bananas can't talk! </v>
      </c>
    </row>
    <row r="558">
      <c r="C558" s="2">
        <f>IFERROR(__xludf.DUMMYFUNCTION("""COMPUTED_VALUE"""),278.0)</f>
        <v>278</v>
      </c>
      <c r="F558" s="2" t="str">
        <f>IFERROR(__xludf.DUMMYFUNCTION("""COMPUTED_VALUE"""),"I was just reminiscing about the beautiful herb garden I had when I was growing up. Good thymes.")</f>
        <v>I was just reminiscing about the beautiful herb garden I had when I was growing up. Good thymes.</v>
      </c>
    </row>
    <row r="559">
      <c r="C559" s="2">
        <f>IFERROR(__xludf.DUMMYFUNCTION("""COMPUTED_VALUE"""),278.0)</f>
        <v>278</v>
      </c>
      <c r="F559" s="2" t="str">
        <f>IFERROR(__xludf.DUMMYFUNCTION("""COMPUTED_VALUE"""),"I was just reminiscing about the beautiful herb garden I had when I was growing up. Good thymes.")</f>
        <v>I was just reminiscing about the beautiful herb garden I had when I was growing up. Good thymes.</v>
      </c>
    </row>
    <row r="560">
      <c r="C560" s="2">
        <f>IFERROR(__xludf.DUMMYFUNCTION("""COMPUTED_VALUE"""),279.0)</f>
        <v>279</v>
      </c>
      <c r="F560" s="2" t="str">
        <f>IFERROR(__xludf.DUMMYFUNCTION("""COMPUTED_VALUE"""),"I asked a friend over for Netflix and Chill and put on Toy Story. Within 30 minutes I had a friend in me")</f>
        <v>I asked a friend over for Netflix and Chill and put on Toy Story. Within 30 minutes I had a friend in me</v>
      </c>
    </row>
    <row r="561">
      <c r="C561" s="2">
        <f>IFERROR(__xludf.DUMMYFUNCTION("""COMPUTED_VALUE"""),279.0)</f>
        <v>279</v>
      </c>
      <c r="F561" s="2" t="str">
        <f>IFERROR(__xludf.DUMMYFUNCTION("""COMPUTED_VALUE"""),"I asked a friend over for Netflix and Chill and put on Toy Story. Within 30 minutes I had a friend in me")</f>
        <v>I asked a friend over for Netflix and Chill and put on Toy Story. Within 30 minutes I had a friend in me</v>
      </c>
    </row>
    <row r="562">
      <c r="C562" s="2">
        <f>IFERROR(__xludf.DUMMYFUNCTION("""COMPUTED_VALUE"""),280.0)</f>
        <v>280</v>
      </c>
      <c r="F562" s="2" t="str">
        <f>IFERROR(__xludf.DUMMYFUNCTION("""COMPUTED_VALUE"""),"What is the difference between a literalist and a kleptomaniac?")</f>
        <v>What is the difference between a literalist and a kleptomaniac?</v>
      </c>
    </row>
    <row r="563">
      <c r="C563" s="2">
        <f>IFERROR(__xludf.DUMMYFUNCTION("""COMPUTED_VALUE"""),280.0)</f>
        <v>280</v>
      </c>
      <c r="F563" s="2" t="str">
        <f>IFERROR(__xludf.DUMMYFUNCTION("""COMPUTED_VALUE"""),"What is the difference between a literalist and a kleptomaniac?")</f>
        <v>What is the difference between a literalist and a kleptomaniac?</v>
      </c>
    </row>
    <row r="564">
      <c r="C564" s="2">
        <f>IFERROR(__xludf.DUMMYFUNCTION("""COMPUTED_VALUE"""),281.0)</f>
        <v>281</v>
      </c>
      <c r="F564" s="2" t="str">
        <f>IFERROR(__xludf.DUMMYFUNCTION("""COMPUTED_VALUE"""),"I went to a really emotional wedding last week, even the cake was in tiers!")</f>
        <v>I went to a really emotional wedding last week, even the cake was in tiers!</v>
      </c>
    </row>
    <row r="565">
      <c r="C565" s="2">
        <f>IFERROR(__xludf.DUMMYFUNCTION("""COMPUTED_VALUE"""),281.0)</f>
        <v>281</v>
      </c>
      <c r="F565" s="2" t="str">
        <f>IFERROR(__xludf.DUMMYFUNCTION("""COMPUTED_VALUE"""),"I went to a really emotional wedding last week, even the cake was in tiers!")</f>
        <v>I went to a really emotional wedding last week, even the cake was in tiers!</v>
      </c>
    </row>
    <row r="566">
      <c r="C566" s="2">
        <f>IFERROR(__xludf.DUMMYFUNCTION("""COMPUTED_VALUE"""),282.0)</f>
        <v>282</v>
      </c>
      <c r="F566" s="2" t="str">
        <f>IFERROR(__xludf.DUMMYFUNCTION("""COMPUTED_VALUE"""),"I thought about going on an all-almond diet. But that's just nuts.")</f>
        <v>I thought about going on an all-almond diet. But that's just nuts.</v>
      </c>
    </row>
    <row r="567">
      <c r="C567" s="2">
        <f>IFERROR(__xludf.DUMMYFUNCTION("""COMPUTED_VALUE"""),282.0)</f>
        <v>282</v>
      </c>
      <c r="F567" s="2" t="str">
        <f>IFERROR(__xludf.DUMMYFUNCTION("""COMPUTED_VALUE"""),"I thought about going on an all-almond diet. But that's just nuts.")</f>
        <v>I thought about going on an all-almond diet. But that's just nuts.</v>
      </c>
    </row>
    <row r="568">
      <c r="C568" s="2">
        <f>IFERROR(__xludf.DUMMYFUNCTION("""COMPUTED_VALUE"""),283.0)</f>
        <v>283</v>
      </c>
      <c r="F568" s="2" t="str">
        <f>IFERROR(__xludf.DUMMYFUNCTION("""COMPUTED_VALUE"""),"What happens when it rains cats and dogs? You have to be careful not to step in a poodle.")</f>
        <v>What happens when it rains cats and dogs? You have to be careful not to step in a poodle.</v>
      </c>
    </row>
    <row r="569">
      <c r="C569" s="2">
        <f>IFERROR(__xludf.DUMMYFUNCTION("""COMPUTED_VALUE"""),283.0)</f>
        <v>283</v>
      </c>
      <c r="F569" s="2" t="str">
        <f>IFERROR(__xludf.DUMMYFUNCTION("""COMPUTED_VALUE"""),"What happens when it rains cats and dogs? You have to be careful not to step in a poodle.")</f>
        <v>What happens when it rains cats and dogs? You have to be careful not to step in a poodle.</v>
      </c>
    </row>
    <row r="570">
      <c r="C570" s="2">
        <f>IFERROR(__xludf.DUMMYFUNCTION("""COMPUTED_VALUE"""),284.0)</f>
        <v>284</v>
      </c>
      <c r="F570" s="2" t="str">
        <f>IFERROR(__xludf.DUMMYFUNCTION("""COMPUTED_VALUE"""),"Which bear is the most condescending? A pan-duh.")</f>
        <v>Which bear is the most condescending? A pan-duh.</v>
      </c>
    </row>
    <row r="571">
      <c r="C571" s="2">
        <f>IFERROR(__xludf.DUMMYFUNCTION("""COMPUTED_VALUE"""),284.0)</f>
        <v>284</v>
      </c>
      <c r="F571" s="2" t="str">
        <f>IFERROR(__xludf.DUMMYFUNCTION("""COMPUTED_VALUE"""),"Which bear is the most condescending? A pan-duh.")</f>
        <v>Which bear is the most condescending? A pan-duh.</v>
      </c>
    </row>
    <row r="572">
      <c r="C572" s="2">
        <f>IFERROR(__xludf.DUMMYFUNCTION("""COMPUTED_VALUE"""),285.0)</f>
        <v>285</v>
      </c>
      <c r="F572" s="2" t="str">
        <f>IFERROR(__xludf.DUMMYFUNCTION("""COMPUTED_VALUE"""),"I'm color blind and the other day I thought I could actually detect purple, but it was just a pigment of my imagination.")</f>
        <v>I'm color blind and the other day I thought I could actually detect purple, but it was just a pigment of my imagination.</v>
      </c>
    </row>
    <row r="573">
      <c r="C573" s="2">
        <f>IFERROR(__xludf.DUMMYFUNCTION("""COMPUTED_VALUE"""),285.0)</f>
        <v>285</v>
      </c>
      <c r="F573" s="2" t="str">
        <f>IFERROR(__xludf.DUMMYFUNCTION("""COMPUTED_VALUE"""),"I'm color blind and the other day I thought I could actually detect purple, but it was just a pigment of my imagination.")</f>
        <v>I'm color blind and the other day I thought I could actually detect purple, but it was just a pigment of my imagination.</v>
      </c>
    </row>
    <row r="574">
      <c r="C574" s="2">
        <f>IFERROR(__xludf.DUMMYFUNCTION("""COMPUTED_VALUE"""),286.0)</f>
        <v>286</v>
      </c>
      <c r="F574" s="2" t="str">
        <f>IFERROR(__xludf.DUMMYFUNCTION("""COMPUTED_VALUE"""),"What kind of award did the dentist receive? A little plaque.")</f>
        <v>What kind of award did the dentist receive? A little plaque.</v>
      </c>
    </row>
    <row r="575">
      <c r="C575" s="2">
        <f>IFERROR(__xludf.DUMMYFUNCTION("""COMPUTED_VALUE"""),286.0)</f>
        <v>286</v>
      </c>
      <c r="F575" s="2" t="str">
        <f>IFERROR(__xludf.DUMMYFUNCTION("""COMPUTED_VALUE"""),"What kind of award did the dentist receive? A little plaque.")</f>
        <v>What kind of award did the dentist receive? A little plaque.</v>
      </c>
    </row>
    <row r="576">
      <c r="C576" s="2">
        <f>IFERROR(__xludf.DUMMYFUNCTION("""COMPUTED_VALUE"""),287.0)</f>
        <v>287</v>
      </c>
      <c r="F576" s="2" t="str">
        <f>IFERROR(__xludf.DUMMYFUNCTION("""COMPUTED_VALUE"""),"What did the two pieces of bread say on their wedding day? It was loaf at first sight.")</f>
        <v>What did the two pieces of bread say on their wedding day? It was loaf at first sight.</v>
      </c>
    </row>
    <row r="577">
      <c r="C577" s="2">
        <f>IFERROR(__xludf.DUMMYFUNCTION("""COMPUTED_VALUE"""),287.0)</f>
        <v>287</v>
      </c>
      <c r="F577" s="2" t="str">
        <f>IFERROR(__xludf.DUMMYFUNCTION("""COMPUTED_VALUE"""),"What did the two pieces of bread say on their wedding day? It was loaf at first sight.")</f>
        <v>What did the two pieces of bread say on their wedding day? It was loaf at first sight.</v>
      </c>
    </row>
    <row r="578">
      <c r="C578" s="2">
        <f>IFERROR(__xludf.DUMMYFUNCTION("""COMPUTED_VALUE"""),288.0)</f>
        <v>288</v>
      </c>
      <c r="F578" s="2" t="str">
        <f>IFERROR(__xludf.DUMMYFUNCTION("""COMPUTED_VALUE"""),"I asked my wife if I was the only one she slept with. She said yes—the others were 7’s and 8’s.")</f>
        <v>I asked my wife if I was the only one she slept with. She said yes—the others were 7’s and 8’s.</v>
      </c>
    </row>
    <row r="579">
      <c r="C579" s="2">
        <f>IFERROR(__xludf.DUMMYFUNCTION("""COMPUTED_VALUE"""),288.0)</f>
        <v>288</v>
      </c>
      <c r="F579" s="2" t="str">
        <f>IFERROR(__xludf.DUMMYFUNCTION("""COMPUTED_VALUE"""),"I asked my wife if I was the only one she slept with. She said yes—the others were 7’s and 8’s.")</f>
        <v>I asked my wife if I was the only one she slept with. She said yes—the others were 7’s and 8’s.</v>
      </c>
    </row>
    <row r="580">
      <c r="C580" s="2">
        <f>IFERROR(__xludf.DUMMYFUNCTION("""COMPUTED_VALUE"""),289.0)</f>
        <v>289</v>
      </c>
      <c r="F580" s="2" t="str">
        <f>IFERROR(__xludf.DUMMYFUNCTION("""COMPUTED_VALUE"""),"The guy who stole my diary just died. My thoughts are with his family.")</f>
        <v>The guy who stole my diary just died. My thoughts are with his family.</v>
      </c>
    </row>
    <row r="581">
      <c r="C581" s="2">
        <f>IFERROR(__xludf.DUMMYFUNCTION("""COMPUTED_VALUE"""),289.0)</f>
        <v>289</v>
      </c>
      <c r="F581" s="2" t="str">
        <f>IFERROR(__xludf.DUMMYFUNCTION("""COMPUTED_VALUE"""),"The guy who stole my diary just died. My thoughts are with his family.")</f>
        <v>The guy who stole my diary just died. My thoughts are with his family.</v>
      </c>
    </row>
    <row r="582">
      <c r="C582" s="2">
        <f>IFERROR(__xludf.DUMMYFUNCTION("""COMPUTED_VALUE"""),290.0)</f>
        <v>290</v>
      </c>
      <c r="F582" s="2" t="str">
        <f>IFERROR(__xludf.DUMMYFUNCTION("""COMPUTED_VALUE"""),"“Today my son asked me, ‘Can I have a bookmark’? I burst into tears — he’s 12 years old and still doesn’t know my name!”")</f>
        <v>“Today my son asked me, ‘Can I have a bookmark’? I burst into tears — he’s 12 years old and still doesn’t know my name!”</v>
      </c>
    </row>
    <row r="583">
      <c r="C583" s="2">
        <f>IFERROR(__xludf.DUMMYFUNCTION("""COMPUTED_VALUE"""),290.0)</f>
        <v>290</v>
      </c>
      <c r="F583" s="2" t="str">
        <f>IFERROR(__xludf.DUMMYFUNCTION("""COMPUTED_VALUE"""),"“Today my son asked me, ‘Can I have a bookmark’? I burst into tears — he’s 12 years old and still doesn’t know my name!”")</f>
        <v>“Today my son asked me, ‘Can I have a bookmark’? I burst into tears — he’s 12 years old and still doesn’t know my name!”</v>
      </c>
    </row>
    <row r="584">
      <c r="C584" s="2">
        <f>IFERROR(__xludf.DUMMYFUNCTION("""COMPUTED_VALUE"""),291.0)</f>
        <v>291</v>
      </c>
      <c r="F584" s="2" t="str">
        <f>IFERROR(__xludf.DUMMYFUNCTION("""COMPUTED_VALUE"""),"To the person stole my laptop with my copy of Microsoft Office on it: I will find you. You have my Word!")</f>
        <v>To the person stole my laptop with my copy of Microsoft Office on it: I will find you. You have my Word!</v>
      </c>
    </row>
    <row r="585">
      <c r="C585" s="2">
        <f>IFERROR(__xludf.DUMMYFUNCTION("""COMPUTED_VALUE"""),291.0)</f>
        <v>291</v>
      </c>
      <c r="F585" s="2" t="str">
        <f>IFERROR(__xludf.DUMMYFUNCTION("""COMPUTED_VALUE"""),"To the person stole my laptop with my copy of Microsoft Office on it: I will find you. You have my Word!")</f>
        <v>To the person stole my laptop with my copy of Microsoft Office on it: I will find you. You have my Word!</v>
      </c>
    </row>
    <row r="586">
      <c r="C586" s="2">
        <f>IFERROR(__xludf.DUMMYFUNCTION("""COMPUTED_VALUE"""),292.0)</f>
        <v>292</v>
      </c>
      <c r="F586" s="2" t="str">
        <f>IFERROR(__xludf.DUMMYFUNCTION("""COMPUTED_VALUE"""),"Did you get a haircut? No, I got them all cut.")</f>
        <v>Did you get a haircut? No, I got them all cut.</v>
      </c>
    </row>
    <row r="587">
      <c r="C587" s="2">
        <f>IFERROR(__xludf.DUMMYFUNCTION("""COMPUTED_VALUE"""),292.0)</f>
        <v>292</v>
      </c>
      <c r="F587" s="2" t="str">
        <f>IFERROR(__xludf.DUMMYFUNCTION("""COMPUTED_VALUE"""),"Did you get a haircut? No, I got them all cut.")</f>
        <v>Did you get a haircut? No, I got them all cut.</v>
      </c>
    </row>
    <row r="588">
      <c r="C588" s="2">
        <f>IFERROR(__xludf.DUMMYFUNCTION("""COMPUTED_VALUE"""),293.0)</f>
        <v>293</v>
      </c>
      <c r="F588" s="2" t="str">
        <f>IFERROR(__xludf.DUMMYFUNCTION("""COMPUTED_VALUE"""),"Saw a right angle resting under a tree this afternoon and thought.... Wow! 90 degrees in the shade!!")</f>
        <v>Saw a right angle resting under a tree this afternoon and thought.... Wow! 90 degrees in the shade!!</v>
      </c>
    </row>
    <row r="589">
      <c r="C589" s="2">
        <f>IFERROR(__xludf.DUMMYFUNCTION("""COMPUTED_VALUE"""),293.0)</f>
        <v>293</v>
      </c>
      <c r="F589" s="2" t="str">
        <f>IFERROR(__xludf.DUMMYFUNCTION("""COMPUTED_VALUE"""),"Saw a right angle resting under a tree this afternoon and thought.... Wow! 90 degrees in the shade!!")</f>
        <v>Saw a right angle resting under a tree this afternoon and thought.... Wow! 90 degrees in the shade!!</v>
      </c>
    </row>
    <row r="590">
      <c r="C590" s="2">
        <f>IFERROR(__xludf.DUMMYFUNCTION("""COMPUTED_VALUE"""),294.0)</f>
        <v>294</v>
      </c>
      <c r="F590" s="2" t="str">
        <f>IFERROR(__xludf.DUMMYFUNCTION("""COMPUTED_VALUE"""),"How do you make holy water? You boil the hell out of it.")</f>
        <v>How do you make holy water? You boil the hell out of it.</v>
      </c>
    </row>
    <row r="591">
      <c r="C591" s="2">
        <f>IFERROR(__xludf.DUMMYFUNCTION("""COMPUTED_VALUE"""),294.0)</f>
        <v>294</v>
      </c>
      <c r="F591" s="2" t="str">
        <f>IFERROR(__xludf.DUMMYFUNCTION("""COMPUTED_VALUE"""),"How do you make holy water? You boil the hell out of it.")</f>
        <v>How do you make holy water? You boil the hell out of it.</v>
      </c>
    </row>
    <row r="592">
      <c r="C592" s="2">
        <f>IFERROR(__xludf.DUMMYFUNCTION("""COMPUTED_VALUE"""),295.0)</f>
        <v>295</v>
      </c>
      <c r="F592" s="2" t="str">
        <f>IFERROR(__xludf.DUMMYFUNCTION("""COMPUTED_VALUE"""),"I hated facial hair but then it grew on me.")</f>
        <v>I hated facial hair but then it grew on me.</v>
      </c>
    </row>
    <row r="593">
      <c r="C593" s="2">
        <f>IFERROR(__xludf.DUMMYFUNCTION("""COMPUTED_VALUE"""),295.0)</f>
        <v>295</v>
      </c>
      <c r="F593" s="2" t="str">
        <f>IFERROR(__xludf.DUMMYFUNCTION("""COMPUTED_VALUE"""),"I hated facial hair but then it grew on me.")</f>
        <v>I hated facial hair but then it grew on me.</v>
      </c>
    </row>
    <row r="594">
      <c r="C594" s="2">
        <f>IFERROR(__xludf.DUMMYFUNCTION("""COMPUTED_VALUE"""),296.0)</f>
        <v>296</v>
      </c>
      <c r="F594" s="2" t="str">
        <f>IFERROR(__xludf.DUMMYFUNCTION("""COMPUTED_VALUE"""),"Did you hear the one about the kid who started a business tying shoelaces on the playground? It was a knot-for-profit.")</f>
        <v>Did you hear the one about the kid who started a business tying shoelaces on the playground? It was a knot-for-profit.</v>
      </c>
    </row>
    <row r="595">
      <c r="C595" s="2">
        <f>IFERROR(__xludf.DUMMYFUNCTION("""COMPUTED_VALUE"""),296.0)</f>
        <v>296</v>
      </c>
      <c r="F595" s="2" t="str">
        <f>IFERROR(__xludf.DUMMYFUNCTION("""COMPUTED_VALUE"""),"Did you hear the one about the kid who started a business tying shoelaces on the playground? It was a knot-for-profit.")</f>
        <v>Did you hear the one about the kid who started a business tying shoelaces on the playground? It was a knot-for-profit.</v>
      </c>
    </row>
    <row r="596">
      <c r="C596" s="2">
        <f>IFERROR(__xludf.DUMMYFUNCTION("""COMPUTED_VALUE"""),297.0)</f>
        <v>297</v>
      </c>
      <c r="F596" s="2" t="str">
        <f>IFERROR(__xludf.DUMMYFUNCTION("""COMPUTED_VALUE"""),"Want to know why nurses like red crayons? Sometimes they have to draw blood.")</f>
        <v>Want to know why nurses like red crayons? Sometimes they have to draw blood.</v>
      </c>
    </row>
    <row r="597">
      <c r="C597" s="2">
        <f>IFERROR(__xludf.DUMMYFUNCTION("""COMPUTED_VALUE"""),297.0)</f>
        <v>297</v>
      </c>
      <c r="F597" s="2" t="str">
        <f>IFERROR(__xludf.DUMMYFUNCTION("""COMPUTED_VALUE"""),"Want to know why nurses like red crayons? Sometimes they have to draw blood.")</f>
        <v>Want to know why nurses like red crayons? Sometimes they have to draw blood.</v>
      </c>
    </row>
    <row r="598">
      <c r="C598" s="2">
        <f>IFERROR(__xludf.DUMMYFUNCTION("""COMPUTED_VALUE"""),298.0)</f>
        <v>298</v>
      </c>
      <c r="F598" s="2" t="str">
        <f>IFERROR(__xludf.DUMMYFUNCTION("""COMPUTED_VALUE"""),"Why is it a bad idea to iron a four leaf clover? Because you shouldn’t press your luck!")</f>
        <v>Why is it a bad idea to iron a four leaf clover? Because you shouldn’t press your luck!</v>
      </c>
    </row>
    <row r="599">
      <c r="C599" s="2">
        <f>IFERROR(__xludf.DUMMYFUNCTION("""COMPUTED_VALUE"""),298.0)</f>
        <v>298</v>
      </c>
      <c r="F599" s="2" t="str">
        <f>IFERROR(__xludf.DUMMYFUNCTION("""COMPUTED_VALUE"""),"Why is it a bad idea to iron a four leaf clover? Because you shouldn’t press your luck!")</f>
        <v>Why is it a bad idea to iron a four leaf clover? Because you shouldn’t press your luck!</v>
      </c>
    </row>
    <row r="600">
      <c r="C600" s="2">
        <f>IFERROR(__xludf.DUMMYFUNCTION("""COMPUTED_VALUE"""),299.0)</f>
        <v>299</v>
      </c>
      <c r="F600" s="2" t="str">
        <f>IFERROR(__xludf.DUMMYFUNCTION("""COMPUTED_VALUE"""),"What do you call an elephant that doesn't matter? An irrelephant.'")</f>
        <v>What do you call an elephant that doesn't matter? An irrelephant.'</v>
      </c>
    </row>
    <row r="601">
      <c r="C601" s="2">
        <f>IFERROR(__xludf.DUMMYFUNCTION("""COMPUTED_VALUE"""),299.0)</f>
        <v>299</v>
      </c>
      <c r="F601" s="2" t="str">
        <f>IFERROR(__xludf.DUMMYFUNCTION("""COMPUTED_VALUE"""),"What do you call an elephant that doesn't matter? An irrelephant.'")</f>
        <v>What do you call an elephant that doesn't matter? An irrelephant.'</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idden="1">
      <c r="A1" s="1" t="s">
        <v>292</v>
      </c>
      <c r="B1" s="1" t="s">
        <v>293</v>
      </c>
      <c r="C1" s="1" t="s">
        <v>3</v>
      </c>
      <c r="D1" s="1" t="s">
        <v>294</v>
      </c>
    </row>
    <row r="2">
      <c r="A2" s="5">
        <v>15.0</v>
      </c>
      <c r="B2" s="1" t="s">
        <v>293</v>
      </c>
      <c r="C2" s="1" t="s">
        <v>295</v>
      </c>
      <c r="D2" s="6" t="s">
        <v>19</v>
      </c>
    </row>
    <row r="3">
      <c r="A3" s="5">
        <v>20.0</v>
      </c>
      <c r="B3" s="1" t="s">
        <v>293</v>
      </c>
      <c r="C3" s="1" t="s">
        <v>295</v>
      </c>
      <c r="D3" s="6" t="s">
        <v>24</v>
      </c>
    </row>
    <row r="4">
      <c r="A4" s="5">
        <v>23.0</v>
      </c>
      <c r="B4" s="1" t="s">
        <v>293</v>
      </c>
      <c r="C4" s="1" t="s">
        <v>295</v>
      </c>
      <c r="D4" s="6" t="s">
        <v>27</v>
      </c>
    </row>
    <row r="5">
      <c r="A5" s="5">
        <v>30.0</v>
      </c>
      <c r="B5" s="1" t="s">
        <v>293</v>
      </c>
      <c r="C5" s="1" t="s">
        <v>295</v>
      </c>
      <c r="D5" s="6" t="s">
        <v>34</v>
      </c>
    </row>
    <row r="6">
      <c r="A6" s="5">
        <v>38.0</v>
      </c>
      <c r="B6" s="1" t="s">
        <v>293</v>
      </c>
      <c r="C6" s="1" t="s">
        <v>295</v>
      </c>
      <c r="D6" s="6" t="s">
        <v>42</v>
      </c>
    </row>
    <row r="7">
      <c r="A7" s="5">
        <v>39.0</v>
      </c>
      <c r="B7" s="1" t="s">
        <v>293</v>
      </c>
      <c r="C7" s="1" t="s">
        <v>295</v>
      </c>
      <c r="D7" s="6" t="s">
        <v>43</v>
      </c>
    </row>
    <row r="8">
      <c r="A8" s="5">
        <v>43.0</v>
      </c>
      <c r="B8" s="1" t="s">
        <v>293</v>
      </c>
      <c r="C8" s="1" t="s">
        <v>295</v>
      </c>
      <c r="D8" s="6" t="s">
        <v>47</v>
      </c>
    </row>
    <row r="9">
      <c r="A9" s="5">
        <v>45.0</v>
      </c>
      <c r="B9" s="1" t="s">
        <v>293</v>
      </c>
      <c r="C9" s="1" t="s">
        <v>295</v>
      </c>
      <c r="D9" s="6" t="s">
        <v>49</v>
      </c>
    </row>
    <row r="10">
      <c r="A10" s="5">
        <v>49.0</v>
      </c>
      <c r="B10" s="1" t="s">
        <v>293</v>
      </c>
      <c r="C10" s="1" t="s">
        <v>295</v>
      </c>
      <c r="D10" s="6" t="s">
        <v>53</v>
      </c>
    </row>
    <row r="11">
      <c r="A11" s="5">
        <v>56.0</v>
      </c>
      <c r="B11" s="1" t="s">
        <v>293</v>
      </c>
      <c r="C11" s="1" t="s">
        <v>295</v>
      </c>
      <c r="D11" s="6" t="s">
        <v>60</v>
      </c>
    </row>
    <row r="12">
      <c r="A12" s="5">
        <v>72.0</v>
      </c>
      <c r="B12" s="1" t="s">
        <v>293</v>
      </c>
      <c r="C12" s="1" t="s">
        <v>295</v>
      </c>
      <c r="D12" s="6" t="s">
        <v>75</v>
      </c>
    </row>
    <row r="13">
      <c r="A13" s="5">
        <v>81.0</v>
      </c>
      <c r="B13" s="1" t="s">
        <v>293</v>
      </c>
      <c r="C13" s="1" t="s">
        <v>295</v>
      </c>
      <c r="D13" s="6" t="s">
        <v>84</v>
      </c>
    </row>
    <row r="14">
      <c r="A14" s="5">
        <v>94.0</v>
      </c>
      <c r="B14" s="1" t="s">
        <v>293</v>
      </c>
      <c r="C14" s="1" t="s">
        <v>295</v>
      </c>
      <c r="D14" s="6" t="s">
        <v>97</v>
      </c>
    </row>
    <row r="15">
      <c r="A15" s="5">
        <v>99.0</v>
      </c>
      <c r="B15" s="1" t="s">
        <v>293</v>
      </c>
      <c r="C15" s="1" t="s">
        <v>295</v>
      </c>
      <c r="D15" s="6" t="s">
        <v>102</v>
      </c>
    </row>
    <row r="16">
      <c r="A16" s="5">
        <v>111.0</v>
      </c>
      <c r="B16" s="1" t="s">
        <v>293</v>
      </c>
      <c r="C16" s="1" t="s">
        <v>295</v>
      </c>
      <c r="D16" s="6" t="s">
        <v>114</v>
      </c>
    </row>
    <row r="17">
      <c r="A17" s="5">
        <v>118.0</v>
      </c>
      <c r="B17" s="1" t="s">
        <v>293</v>
      </c>
      <c r="C17" s="1" t="s">
        <v>295</v>
      </c>
      <c r="D17" s="6" t="s">
        <v>121</v>
      </c>
    </row>
    <row r="18">
      <c r="A18" s="5">
        <v>131.0</v>
      </c>
      <c r="B18" s="1" t="s">
        <v>293</v>
      </c>
      <c r="C18" s="1" t="s">
        <v>295</v>
      </c>
      <c r="D18" s="6" t="s">
        <v>134</v>
      </c>
    </row>
    <row r="19">
      <c r="A19" s="5">
        <v>145.0</v>
      </c>
      <c r="B19" s="1" t="s">
        <v>293</v>
      </c>
      <c r="C19" s="1" t="s">
        <v>295</v>
      </c>
      <c r="D19" s="6" t="s">
        <v>148</v>
      </c>
    </row>
    <row r="20">
      <c r="A20" s="5">
        <v>152.0</v>
      </c>
      <c r="B20" s="1" t="s">
        <v>293</v>
      </c>
      <c r="C20" s="1" t="s">
        <v>295</v>
      </c>
      <c r="D20" s="6" t="s">
        <v>155</v>
      </c>
    </row>
    <row r="21">
      <c r="A21" s="5">
        <v>169.0</v>
      </c>
      <c r="B21" s="1" t="s">
        <v>293</v>
      </c>
      <c r="C21" s="1" t="s">
        <v>295</v>
      </c>
      <c r="D21" s="6" t="s">
        <v>172</v>
      </c>
    </row>
    <row r="22">
      <c r="A22" s="5">
        <v>179.0</v>
      </c>
      <c r="B22" s="1" t="s">
        <v>293</v>
      </c>
      <c r="C22" s="1" t="s">
        <v>295</v>
      </c>
      <c r="D22" s="6" t="s">
        <v>182</v>
      </c>
    </row>
    <row r="23">
      <c r="A23" s="5">
        <v>189.0</v>
      </c>
      <c r="B23" s="1" t="s">
        <v>293</v>
      </c>
      <c r="C23" s="1" t="s">
        <v>295</v>
      </c>
      <c r="D23" s="6" t="s">
        <v>191</v>
      </c>
    </row>
    <row r="24">
      <c r="A24" s="5">
        <v>190.0</v>
      </c>
      <c r="B24" s="1" t="s">
        <v>293</v>
      </c>
      <c r="C24" s="1" t="s">
        <v>295</v>
      </c>
      <c r="D24" s="6" t="s">
        <v>192</v>
      </c>
    </row>
    <row r="25">
      <c r="A25" s="5">
        <v>205.0</v>
      </c>
      <c r="B25" s="1" t="s">
        <v>293</v>
      </c>
      <c r="C25" s="1" t="s">
        <v>295</v>
      </c>
      <c r="D25" s="6" t="s">
        <v>206</v>
      </c>
    </row>
    <row r="26">
      <c r="A26" s="5">
        <v>208.0</v>
      </c>
      <c r="B26" s="1" t="s">
        <v>293</v>
      </c>
      <c r="C26" s="1" t="s">
        <v>295</v>
      </c>
      <c r="D26" s="6" t="s">
        <v>209</v>
      </c>
    </row>
    <row r="27">
      <c r="A27" s="5">
        <v>217.0</v>
      </c>
      <c r="B27" s="1" t="s">
        <v>293</v>
      </c>
      <c r="C27" s="1" t="s">
        <v>295</v>
      </c>
      <c r="D27" s="6" t="s">
        <v>217</v>
      </c>
    </row>
    <row r="28">
      <c r="A28" s="5">
        <v>221.0</v>
      </c>
      <c r="B28" s="1" t="s">
        <v>293</v>
      </c>
      <c r="C28" s="1" t="s">
        <v>295</v>
      </c>
      <c r="D28" s="6" t="s">
        <v>220</v>
      </c>
    </row>
    <row r="29">
      <c r="A29" s="5">
        <v>233.0</v>
      </c>
      <c r="B29" s="1" t="s">
        <v>293</v>
      </c>
      <c r="C29" s="1" t="s">
        <v>295</v>
      </c>
      <c r="D29" s="6" t="s">
        <v>232</v>
      </c>
    </row>
    <row r="30">
      <c r="A30" s="5">
        <v>236.0</v>
      </c>
      <c r="B30" s="1" t="s">
        <v>293</v>
      </c>
      <c r="C30" s="1" t="s">
        <v>295</v>
      </c>
      <c r="D30" s="6" t="s">
        <v>235</v>
      </c>
    </row>
    <row r="31">
      <c r="A31" s="5">
        <v>238.0</v>
      </c>
      <c r="B31" s="1" t="s">
        <v>293</v>
      </c>
      <c r="C31" s="1" t="s">
        <v>295</v>
      </c>
      <c r="D31" s="6" t="s">
        <v>237</v>
      </c>
    </row>
    <row r="32">
      <c r="A32" s="5">
        <v>247.0</v>
      </c>
      <c r="B32" s="1" t="s">
        <v>293</v>
      </c>
      <c r="C32" s="1" t="s">
        <v>295</v>
      </c>
      <c r="D32" s="6" t="s">
        <v>246</v>
      </c>
    </row>
    <row r="33">
      <c r="A33" s="5">
        <v>252.0</v>
      </c>
      <c r="B33" s="1" t="s">
        <v>293</v>
      </c>
      <c r="C33" s="1" t="s">
        <v>295</v>
      </c>
      <c r="D33" s="6" t="s">
        <v>249</v>
      </c>
    </row>
    <row r="34">
      <c r="A34" s="5">
        <v>254.0</v>
      </c>
      <c r="B34" s="1" t="s">
        <v>293</v>
      </c>
      <c r="C34" s="1" t="s">
        <v>295</v>
      </c>
      <c r="D34" s="6" t="s">
        <v>251</v>
      </c>
    </row>
    <row r="35">
      <c r="A35" s="5">
        <v>257.0</v>
      </c>
      <c r="B35" s="1" t="s">
        <v>293</v>
      </c>
      <c r="C35" s="1" t="s">
        <v>295</v>
      </c>
      <c r="D35" s="6" t="s">
        <v>253</v>
      </c>
    </row>
    <row r="36">
      <c r="A36" s="5">
        <v>260.0</v>
      </c>
      <c r="B36" s="1" t="s">
        <v>293</v>
      </c>
      <c r="C36" s="1" t="s">
        <v>295</v>
      </c>
      <c r="D36" s="6" t="s">
        <v>256</v>
      </c>
    </row>
    <row r="37">
      <c r="A37" s="5">
        <v>261.0</v>
      </c>
      <c r="B37" s="1" t="s">
        <v>293</v>
      </c>
      <c r="C37" s="1" t="s">
        <v>295</v>
      </c>
      <c r="D37" s="6" t="s">
        <v>257</v>
      </c>
    </row>
    <row r="38">
      <c r="A38" s="5">
        <v>269.0</v>
      </c>
      <c r="B38" s="1" t="s">
        <v>293</v>
      </c>
      <c r="C38" s="1" t="s">
        <v>295</v>
      </c>
      <c r="D38" s="6" t="s">
        <v>265</v>
      </c>
    </row>
    <row r="39">
      <c r="A39" s="5">
        <v>271.0</v>
      </c>
      <c r="B39" s="1" t="s">
        <v>293</v>
      </c>
      <c r="C39" s="1" t="s">
        <v>295</v>
      </c>
      <c r="D39" s="6" t="s">
        <v>267</v>
      </c>
    </row>
    <row r="40">
      <c r="A40" s="5">
        <v>273.0</v>
      </c>
      <c r="B40" s="1" t="s">
        <v>293</v>
      </c>
      <c r="C40" s="1" t="s">
        <v>295</v>
      </c>
      <c r="D40" s="6" t="s">
        <v>268</v>
      </c>
    </row>
    <row r="41">
      <c r="A41" s="5">
        <v>279.0</v>
      </c>
      <c r="B41" s="1" t="s">
        <v>293</v>
      </c>
      <c r="C41" s="1" t="s">
        <v>295</v>
      </c>
      <c r="D41" s="6" t="s">
        <v>296</v>
      </c>
    </row>
    <row r="42">
      <c r="A42" s="5">
        <v>288.0</v>
      </c>
      <c r="B42" s="1" t="s">
        <v>293</v>
      </c>
      <c r="C42" s="1" t="s">
        <v>295</v>
      </c>
      <c r="D42" s="6" t="s">
        <v>281</v>
      </c>
    </row>
    <row r="43">
      <c r="A43" s="5">
        <v>292.0</v>
      </c>
      <c r="B43" s="1" t="s">
        <v>293</v>
      </c>
      <c r="C43" s="1" t="s">
        <v>295</v>
      </c>
      <c r="D43" s="6" t="s">
        <v>285</v>
      </c>
    </row>
    <row r="44">
      <c r="A44" s="5">
        <v>304.0</v>
      </c>
      <c r="B44" s="1" t="s">
        <v>293</v>
      </c>
      <c r="C44" s="1" t="s">
        <v>295</v>
      </c>
      <c r="D44" s="6" t="s">
        <v>297</v>
      </c>
    </row>
    <row r="45">
      <c r="A45" s="5">
        <v>317.0</v>
      </c>
      <c r="B45" s="1" t="s">
        <v>293</v>
      </c>
      <c r="C45" s="1" t="s">
        <v>295</v>
      </c>
      <c r="D45" s="6" t="s">
        <v>298</v>
      </c>
    </row>
    <row r="46">
      <c r="A46" s="5">
        <v>325.0</v>
      </c>
      <c r="B46" s="1" t="s">
        <v>293</v>
      </c>
      <c r="C46" s="1" t="s">
        <v>295</v>
      </c>
      <c r="D46" s="6" t="s">
        <v>299</v>
      </c>
    </row>
    <row r="47">
      <c r="A47" s="5">
        <v>326.0</v>
      </c>
      <c r="B47" s="1" t="s">
        <v>293</v>
      </c>
      <c r="C47" s="1" t="s">
        <v>295</v>
      </c>
      <c r="D47" s="6" t="s">
        <v>300</v>
      </c>
    </row>
    <row r="48">
      <c r="A48" s="5">
        <v>329.0</v>
      </c>
      <c r="B48" s="1" t="s">
        <v>293</v>
      </c>
      <c r="C48" s="1" t="s">
        <v>295</v>
      </c>
      <c r="D48" s="6" t="s">
        <v>301</v>
      </c>
    </row>
    <row r="49">
      <c r="A49" s="5">
        <v>330.0</v>
      </c>
      <c r="B49" s="1" t="s">
        <v>293</v>
      </c>
      <c r="C49" s="1" t="s">
        <v>295</v>
      </c>
      <c r="D49" s="6" t="s">
        <v>302</v>
      </c>
    </row>
    <row r="50">
      <c r="A50" s="5">
        <v>339.0</v>
      </c>
      <c r="B50" s="1" t="s">
        <v>293</v>
      </c>
      <c r="C50" s="1" t="s">
        <v>295</v>
      </c>
      <c r="D50" s="6" t="s">
        <v>303</v>
      </c>
    </row>
    <row r="51">
      <c r="A51" s="5">
        <v>343.0</v>
      </c>
      <c r="B51" s="1" t="s">
        <v>293</v>
      </c>
      <c r="C51" s="1" t="s">
        <v>295</v>
      </c>
      <c r="D51" s="6" t="s">
        <v>304</v>
      </c>
    </row>
    <row r="52">
      <c r="A52" s="5">
        <v>349.0</v>
      </c>
      <c r="B52" s="1" t="s">
        <v>293</v>
      </c>
      <c r="C52" s="1" t="s">
        <v>295</v>
      </c>
      <c r="D52" s="6" t="s">
        <v>305</v>
      </c>
    </row>
    <row r="53">
      <c r="A53" s="5">
        <v>352.0</v>
      </c>
      <c r="B53" s="1" t="s">
        <v>293</v>
      </c>
      <c r="C53" s="1" t="s">
        <v>295</v>
      </c>
      <c r="D53" s="6" t="s">
        <v>306</v>
      </c>
    </row>
    <row r="54">
      <c r="A54" s="5">
        <v>357.0</v>
      </c>
      <c r="B54" s="1" t="s">
        <v>293</v>
      </c>
      <c r="C54" s="1" t="s">
        <v>295</v>
      </c>
      <c r="D54" s="6" t="s">
        <v>307</v>
      </c>
    </row>
    <row r="55">
      <c r="A55" s="5">
        <v>360.0</v>
      </c>
      <c r="B55" s="1" t="s">
        <v>293</v>
      </c>
      <c r="C55" s="1" t="s">
        <v>295</v>
      </c>
      <c r="D55" s="6" t="s">
        <v>308</v>
      </c>
    </row>
    <row r="56">
      <c r="A56" s="5">
        <v>364.0</v>
      </c>
      <c r="B56" s="1" t="s">
        <v>293</v>
      </c>
      <c r="C56" s="1" t="s">
        <v>295</v>
      </c>
      <c r="D56" s="6" t="s">
        <v>309</v>
      </c>
    </row>
    <row r="57">
      <c r="A57" s="5">
        <v>373.0</v>
      </c>
      <c r="B57" s="1" t="s">
        <v>293</v>
      </c>
      <c r="C57" s="1" t="s">
        <v>295</v>
      </c>
      <c r="D57" s="6" t="s">
        <v>310</v>
      </c>
    </row>
    <row r="58">
      <c r="A58" s="5">
        <v>379.0</v>
      </c>
      <c r="B58" s="1" t="s">
        <v>293</v>
      </c>
      <c r="C58" s="1" t="s">
        <v>295</v>
      </c>
      <c r="D58" s="6" t="s">
        <v>311</v>
      </c>
    </row>
    <row r="59">
      <c r="A59" s="5">
        <v>388.0</v>
      </c>
      <c r="B59" s="1" t="s">
        <v>293</v>
      </c>
      <c r="C59" s="1" t="s">
        <v>295</v>
      </c>
      <c r="D59" s="6" t="s">
        <v>312</v>
      </c>
    </row>
    <row r="60">
      <c r="A60" s="5">
        <v>390.0</v>
      </c>
      <c r="B60" s="1" t="s">
        <v>293</v>
      </c>
      <c r="C60" s="1" t="s">
        <v>295</v>
      </c>
      <c r="D60" s="6" t="s">
        <v>313</v>
      </c>
    </row>
    <row r="61">
      <c r="A61" s="5">
        <v>406.0</v>
      </c>
      <c r="B61" s="1" t="s">
        <v>293</v>
      </c>
      <c r="C61" s="1" t="s">
        <v>295</v>
      </c>
      <c r="D61" s="6" t="s">
        <v>314</v>
      </c>
    </row>
    <row r="62">
      <c r="A62" s="5">
        <v>407.0</v>
      </c>
      <c r="B62" s="1" t="s">
        <v>293</v>
      </c>
      <c r="C62" s="1" t="s">
        <v>295</v>
      </c>
      <c r="D62" s="6" t="s">
        <v>315</v>
      </c>
    </row>
    <row r="63">
      <c r="A63" s="5">
        <v>409.0</v>
      </c>
      <c r="B63" s="1" t="s">
        <v>293</v>
      </c>
      <c r="C63" s="1" t="s">
        <v>295</v>
      </c>
      <c r="D63" s="6" t="s">
        <v>316</v>
      </c>
    </row>
    <row r="64">
      <c r="A64" s="5">
        <v>417.0</v>
      </c>
      <c r="B64" s="1" t="s">
        <v>293</v>
      </c>
      <c r="C64" s="1" t="s">
        <v>295</v>
      </c>
      <c r="D64" s="6" t="s">
        <v>317</v>
      </c>
    </row>
    <row r="65">
      <c r="A65" s="5">
        <v>428.0</v>
      </c>
      <c r="B65" s="1" t="s">
        <v>293</v>
      </c>
      <c r="C65" s="1" t="s">
        <v>295</v>
      </c>
      <c r="D65" s="6" t="s">
        <v>318</v>
      </c>
    </row>
    <row r="66">
      <c r="A66" s="5">
        <v>429.0</v>
      </c>
      <c r="B66" s="1" t="s">
        <v>293</v>
      </c>
      <c r="C66" s="1" t="s">
        <v>295</v>
      </c>
      <c r="D66" s="6" t="s">
        <v>319</v>
      </c>
    </row>
    <row r="67">
      <c r="A67" s="5">
        <v>435.0</v>
      </c>
      <c r="B67" s="1" t="s">
        <v>293</v>
      </c>
      <c r="C67" s="1" t="s">
        <v>295</v>
      </c>
      <c r="D67" s="6" t="s">
        <v>320</v>
      </c>
    </row>
    <row r="68">
      <c r="A68" s="5">
        <v>444.0</v>
      </c>
      <c r="B68" s="1" t="s">
        <v>293</v>
      </c>
      <c r="C68" s="1" t="s">
        <v>295</v>
      </c>
      <c r="D68" s="6" t="s">
        <v>321</v>
      </c>
    </row>
    <row r="69">
      <c r="A69" s="5">
        <v>448.0</v>
      </c>
      <c r="B69" s="1" t="s">
        <v>293</v>
      </c>
      <c r="C69" s="1" t="s">
        <v>295</v>
      </c>
      <c r="D69" s="6" t="s">
        <v>322</v>
      </c>
    </row>
    <row r="70">
      <c r="A70" s="5">
        <v>452.0</v>
      </c>
      <c r="B70" s="1" t="s">
        <v>293</v>
      </c>
      <c r="C70" s="1" t="s">
        <v>295</v>
      </c>
      <c r="D70" s="6" t="s">
        <v>323</v>
      </c>
    </row>
    <row r="71">
      <c r="A71" s="5">
        <v>453.0</v>
      </c>
      <c r="B71" s="1" t="s">
        <v>293</v>
      </c>
      <c r="C71" s="1" t="s">
        <v>295</v>
      </c>
      <c r="D71" s="6" t="s">
        <v>324</v>
      </c>
    </row>
    <row r="72">
      <c r="A72" s="5">
        <v>454.0</v>
      </c>
      <c r="B72" s="1" t="s">
        <v>293</v>
      </c>
      <c r="C72" s="1" t="s">
        <v>295</v>
      </c>
      <c r="D72" s="6" t="s">
        <v>325</v>
      </c>
    </row>
    <row r="73">
      <c r="A73" s="5">
        <v>460.0</v>
      </c>
      <c r="B73" s="1" t="s">
        <v>293</v>
      </c>
      <c r="C73" s="1" t="s">
        <v>295</v>
      </c>
      <c r="D73" s="6" t="s">
        <v>326</v>
      </c>
    </row>
    <row r="74">
      <c r="A74" s="5">
        <v>492.0</v>
      </c>
      <c r="B74" s="1" t="s">
        <v>293</v>
      </c>
      <c r="C74" s="1" t="s">
        <v>295</v>
      </c>
      <c r="D74" s="6" t="s">
        <v>327</v>
      </c>
    </row>
    <row r="75">
      <c r="A75" s="5">
        <v>497.0</v>
      </c>
      <c r="B75" s="1" t="s">
        <v>293</v>
      </c>
      <c r="C75" s="1" t="s">
        <v>295</v>
      </c>
      <c r="D75" s="6" t="s">
        <v>328</v>
      </c>
    </row>
    <row r="76">
      <c r="A76" s="5">
        <v>503.0</v>
      </c>
      <c r="B76" s="1" t="s">
        <v>293</v>
      </c>
      <c r="C76" s="1" t="s">
        <v>295</v>
      </c>
      <c r="D76" s="6" t="s">
        <v>329</v>
      </c>
    </row>
    <row r="77">
      <c r="A77" s="5">
        <v>520.0</v>
      </c>
      <c r="B77" s="1" t="s">
        <v>293</v>
      </c>
      <c r="C77" s="1" t="s">
        <v>295</v>
      </c>
      <c r="D77" s="6" t="s">
        <v>330</v>
      </c>
    </row>
    <row r="78">
      <c r="A78" s="5">
        <v>529.0</v>
      </c>
      <c r="B78" s="1" t="s">
        <v>293</v>
      </c>
      <c r="C78" s="1" t="s">
        <v>295</v>
      </c>
      <c r="D78" s="6" t="s">
        <v>331</v>
      </c>
    </row>
    <row r="79">
      <c r="A79" s="5">
        <v>534.0</v>
      </c>
      <c r="B79" s="1" t="s">
        <v>293</v>
      </c>
      <c r="C79" s="1" t="s">
        <v>295</v>
      </c>
      <c r="D79" s="6" t="s">
        <v>332</v>
      </c>
    </row>
    <row r="80">
      <c r="A80" s="5">
        <v>543.0</v>
      </c>
      <c r="B80" s="1" t="s">
        <v>293</v>
      </c>
      <c r="C80" s="1" t="s">
        <v>295</v>
      </c>
      <c r="D80" s="6" t="s">
        <v>333</v>
      </c>
    </row>
    <row r="81">
      <c r="A81" s="5">
        <v>544.0</v>
      </c>
      <c r="B81" s="1" t="s">
        <v>293</v>
      </c>
      <c r="C81" s="1" t="s">
        <v>295</v>
      </c>
      <c r="D81" s="6" t="s">
        <v>334</v>
      </c>
    </row>
    <row r="82">
      <c r="A82" s="5">
        <v>554.0</v>
      </c>
      <c r="B82" s="1" t="s">
        <v>293</v>
      </c>
      <c r="C82" s="1" t="s">
        <v>295</v>
      </c>
      <c r="D82" s="6" t="s">
        <v>335</v>
      </c>
    </row>
    <row r="83">
      <c r="A83" s="5">
        <v>570.0</v>
      </c>
      <c r="B83" s="1" t="s">
        <v>293</v>
      </c>
      <c r="C83" s="1" t="s">
        <v>295</v>
      </c>
      <c r="D83" s="6" t="s">
        <v>336</v>
      </c>
    </row>
    <row r="84">
      <c r="A84" s="5">
        <v>576.0</v>
      </c>
      <c r="B84" s="1" t="s">
        <v>293</v>
      </c>
      <c r="C84" s="7" t="s">
        <v>295</v>
      </c>
      <c r="D84" s="6" t="s">
        <v>337</v>
      </c>
    </row>
    <row r="85">
      <c r="A85" s="5">
        <v>579.0</v>
      </c>
      <c r="B85" s="1" t="s">
        <v>293</v>
      </c>
      <c r="C85" s="1" t="s">
        <v>295</v>
      </c>
      <c r="D85" s="6" t="s">
        <v>338</v>
      </c>
    </row>
    <row r="86">
      <c r="A86" s="5">
        <v>595.0</v>
      </c>
      <c r="B86" s="1" t="s">
        <v>293</v>
      </c>
      <c r="C86" s="1" t="s">
        <v>295</v>
      </c>
      <c r="D86" s="6" t="s">
        <v>339</v>
      </c>
    </row>
    <row r="87">
      <c r="A87" s="5">
        <v>603.0</v>
      </c>
      <c r="B87" s="1" t="s">
        <v>293</v>
      </c>
      <c r="C87" s="1" t="s">
        <v>295</v>
      </c>
      <c r="D87" s="6" t="s">
        <v>340</v>
      </c>
    </row>
    <row r="88">
      <c r="A88" s="5">
        <v>613.0</v>
      </c>
      <c r="B88" s="1" t="s">
        <v>293</v>
      </c>
      <c r="C88" s="1" t="s">
        <v>295</v>
      </c>
      <c r="D88" s="6" t="s">
        <v>341</v>
      </c>
    </row>
    <row r="89">
      <c r="A89" s="5">
        <v>620.0</v>
      </c>
      <c r="B89" s="1" t="s">
        <v>293</v>
      </c>
      <c r="C89" s="1" t="s">
        <v>295</v>
      </c>
      <c r="D89" s="6" t="s">
        <v>342</v>
      </c>
    </row>
    <row r="90">
      <c r="A90" s="5">
        <v>630.0</v>
      </c>
      <c r="B90" s="1" t="s">
        <v>293</v>
      </c>
      <c r="C90" s="1" t="s">
        <v>295</v>
      </c>
      <c r="D90" s="6" t="s">
        <v>343</v>
      </c>
    </row>
    <row r="91">
      <c r="A91" s="5">
        <v>637.0</v>
      </c>
      <c r="B91" s="1" t="s">
        <v>293</v>
      </c>
      <c r="C91" s="1" t="s">
        <v>295</v>
      </c>
      <c r="D91" s="6" t="s">
        <v>344</v>
      </c>
    </row>
    <row r="92">
      <c r="A92" s="5">
        <v>645.0</v>
      </c>
      <c r="B92" s="1" t="s">
        <v>293</v>
      </c>
      <c r="C92" s="1" t="s">
        <v>295</v>
      </c>
      <c r="D92" s="6" t="s">
        <v>345</v>
      </c>
    </row>
    <row r="93">
      <c r="A93" s="5">
        <v>648.0</v>
      </c>
      <c r="B93" s="1" t="s">
        <v>293</v>
      </c>
      <c r="C93" s="1" t="s">
        <v>295</v>
      </c>
      <c r="D93" s="6" t="s">
        <v>346</v>
      </c>
    </row>
    <row r="94">
      <c r="A94" s="5">
        <v>650.0</v>
      </c>
      <c r="B94" s="1" t="s">
        <v>293</v>
      </c>
      <c r="C94" s="1" t="s">
        <v>295</v>
      </c>
      <c r="D94" s="6" t="s">
        <v>347</v>
      </c>
    </row>
    <row r="95">
      <c r="A95" s="5">
        <v>654.0</v>
      </c>
      <c r="B95" s="1" t="s">
        <v>293</v>
      </c>
      <c r="C95" s="1" t="s">
        <v>295</v>
      </c>
      <c r="D95" s="6" t="s">
        <v>348</v>
      </c>
    </row>
    <row r="96">
      <c r="A96" s="5">
        <v>668.0</v>
      </c>
      <c r="B96" s="1" t="s">
        <v>293</v>
      </c>
      <c r="C96" s="1" t="s">
        <v>295</v>
      </c>
      <c r="D96" s="6" t="s">
        <v>349</v>
      </c>
    </row>
    <row r="97">
      <c r="A97" s="5">
        <v>674.0</v>
      </c>
      <c r="B97" s="1" t="s">
        <v>293</v>
      </c>
      <c r="C97" s="1" t="s">
        <v>295</v>
      </c>
      <c r="D97" s="6" t="s">
        <v>350</v>
      </c>
    </row>
    <row r="98">
      <c r="A98" s="5">
        <v>679.0</v>
      </c>
      <c r="B98" s="1" t="s">
        <v>293</v>
      </c>
      <c r="C98" s="1" t="s">
        <v>295</v>
      </c>
      <c r="D98" s="6" t="s">
        <v>351</v>
      </c>
    </row>
    <row r="99">
      <c r="A99" s="5">
        <v>682.0</v>
      </c>
      <c r="B99" s="1" t="s">
        <v>293</v>
      </c>
      <c r="C99" s="1" t="s">
        <v>295</v>
      </c>
      <c r="D99" s="6" t="s">
        <v>352</v>
      </c>
    </row>
    <row r="100">
      <c r="A100" s="1">
        <v>693.0</v>
      </c>
      <c r="B100" s="1" t="s">
        <v>293</v>
      </c>
      <c r="C100" s="1" t="s">
        <v>295</v>
      </c>
      <c r="D100" s="1" t="s">
        <v>353</v>
      </c>
    </row>
    <row r="101">
      <c r="A101" s="5">
        <v>0.0</v>
      </c>
      <c r="B101" s="1" t="s">
        <v>293</v>
      </c>
      <c r="C101" s="1" t="s">
        <v>354</v>
      </c>
      <c r="D101" s="6" t="s">
        <v>4</v>
      </c>
    </row>
    <row r="102">
      <c r="A102" s="5">
        <v>2.0</v>
      </c>
      <c r="B102" s="1" t="s">
        <v>293</v>
      </c>
      <c r="C102" s="1" t="s">
        <v>354</v>
      </c>
      <c r="D102" s="6" t="s">
        <v>6</v>
      </c>
    </row>
    <row r="103">
      <c r="A103" s="5">
        <v>7.0</v>
      </c>
      <c r="B103" s="1" t="s">
        <v>293</v>
      </c>
      <c r="C103" s="1" t="s">
        <v>354</v>
      </c>
      <c r="D103" s="6" t="s">
        <v>11</v>
      </c>
    </row>
    <row r="104">
      <c r="A104" s="5">
        <v>11.0</v>
      </c>
      <c r="B104" s="1" t="s">
        <v>293</v>
      </c>
      <c r="C104" s="1" t="s">
        <v>354</v>
      </c>
      <c r="D104" s="6" t="s">
        <v>15</v>
      </c>
    </row>
    <row r="105">
      <c r="A105" s="5">
        <v>13.0</v>
      </c>
      <c r="B105" s="1" t="s">
        <v>293</v>
      </c>
      <c r="C105" s="1" t="s">
        <v>354</v>
      </c>
      <c r="D105" s="6" t="s">
        <v>17</v>
      </c>
    </row>
    <row r="106">
      <c r="A106" s="5">
        <v>16.0</v>
      </c>
      <c r="B106" s="1" t="s">
        <v>293</v>
      </c>
      <c r="C106" s="1" t="s">
        <v>354</v>
      </c>
      <c r="D106" s="6" t="s">
        <v>20</v>
      </c>
    </row>
    <row r="107">
      <c r="A107" s="5">
        <v>17.0</v>
      </c>
      <c r="B107" s="1" t="s">
        <v>293</v>
      </c>
      <c r="C107" s="1" t="s">
        <v>354</v>
      </c>
      <c r="D107" s="6" t="s">
        <v>21</v>
      </c>
    </row>
    <row r="108">
      <c r="A108" s="5">
        <v>36.0</v>
      </c>
      <c r="B108" s="1" t="s">
        <v>293</v>
      </c>
      <c r="C108" s="1" t="s">
        <v>354</v>
      </c>
      <c r="D108" s="6" t="s">
        <v>40</v>
      </c>
    </row>
    <row r="109">
      <c r="A109" s="5">
        <v>41.0</v>
      </c>
      <c r="B109" s="1" t="s">
        <v>293</v>
      </c>
      <c r="C109" s="1" t="s">
        <v>354</v>
      </c>
      <c r="D109" s="6" t="s">
        <v>45</v>
      </c>
    </row>
    <row r="110">
      <c r="A110" s="5">
        <v>44.0</v>
      </c>
      <c r="B110" s="1" t="s">
        <v>293</v>
      </c>
      <c r="C110" s="1" t="s">
        <v>354</v>
      </c>
      <c r="D110" s="6" t="s">
        <v>48</v>
      </c>
    </row>
    <row r="111">
      <c r="A111" s="5">
        <v>48.0</v>
      </c>
      <c r="B111" s="1" t="s">
        <v>293</v>
      </c>
      <c r="C111" s="1" t="s">
        <v>354</v>
      </c>
      <c r="D111" s="6" t="s">
        <v>52</v>
      </c>
    </row>
    <row r="112">
      <c r="A112" s="5">
        <v>50.0</v>
      </c>
      <c r="B112" s="1" t="s">
        <v>293</v>
      </c>
      <c r="C112" s="1" t="s">
        <v>354</v>
      </c>
      <c r="D112" s="6" t="s">
        <v>54</v>
      </c>
    </row>
    <row r="113">
      <c r="A113" s="5">
        <v>51.0</v>
      </c>
      <c r="B113" s="1" t="s">
        <v>293</v>
      </c>
      <c r="C113" s="1" t="s">
        <v>354</v>
      </c>
      <c r="D113" s="6" t="s">
        <v>55</v>
      </c>
    </row>
    <row r="114">
      <c r="A114" s="5">
        <v>54.0</v>
      </c>
      <c r="B114" s="1" t="s">
        <v>293</v>
      </c>
      <c r="C114" s="1" t="s">
        <v>354</v>
      </c>
      <c r="D114" s="6" t="s">
        <v>58</v>
      </c>
    </row>
    <row r="115">
      <c r="A115" s="5">
        <v>62.0</v>
      </c>
      <c r="B115" s="1" t="s">
        <v>293</v>
      </c>
      <c r="C115" s="1" t="s">
        <v>354</v>
      </c>
      <c r="D115" s="6" t="s">
        <v>65</v>
      </c>
    </row>
    <row r="116">
      <c r="A116" s="5">
        <v>63.0</v>
      </c>
      <c r="B116" s="1" t="s">
        <v>293</v>
      </c>
      <c r="C116" s="1" t="s">
        <v>354</v>
      </c>
      <c r="D116" s="6" t="s">
        <v>66</v>
      </c>
    </row>
    <row r="117">
      <c r="A117" s="5">
        <v>69.0</v>
      </c>
      <c r="B117" s="1" t="s">
        <v>293</v>
      </c>
      <c r="C117" s="1" t="s">
        <v>354</v>
      </c>
      <c r="D117" s="6" t="s">
        <v>72</v>
      </c>
    </row>
    <row r="118">
      <c r="A118" s="5">
        <v>76.0</v>
      </c>
      <c r="B118" s="1" t="s">
        <v>293</v>
      </c>
      <c r="C118" s="1" t="s">
        <v>354</v>
      </c>
      <c r="D118" s="6" t="s">
        <v>79</v>
      </c>
    </row>
    <row r="119">
      <c r="A119" s="5">
        <v>82.0</v>
      </c>
      <c r="B119" s="1" t="s">
        <v>293</v>
      </c>
      <c r="C119" s="1" t="s">
        <v>354</v>
      </c>
      <c r="D119" s="6" t="s">
        <v>85</v>
      </c>
    </row>
    <row r="120">
      <c r="A120" s="5">
        <v>84.0</v>
      </c>
      <c r="B120" s="1" t="s">
        <v>293</v>
      </c>
      <c r="C120" s="1" t="s">
        <v>354</v>
      </c>
      <c r="D120" s="6" t="s">
        <v>87</v>
      </c>
    </row>
    <row r="121">
      <c r="A121" s="5">
        <v>88.0</v>
      </c>
      <c r="B121" s="1" t="s">
        <v>293</v>
      </c>
      <c r="C121" s="1" t="s">
        <v>354</v>
      </c>
      <c r="D121" s="6" t="s">
        <v>91</v>
      </c>
    </row>
    <row r="122">
      <c r="A122" s="5">
        <v>98.0</v>
      </c>
      <c r="B122" s="1" t="s">
        <v>293</v>
      </c>
      <c r="C122" s="1" t="s">
        <v>354</v>
      </c>
      <c r="D122" s="6" t="s">
        <v>101</v>
      </c>
    </row>
    <row r="123">
      <c r="A123" s="5">
        <v>100.0</v>
      </c>
      <c r="B123" s="1" t="s">
        <v>293</v>
      </c>
      <c r="C123" s="1" t="s">
        <v>354</v>
      </c>
      <c r="D123" s="6" t="s">
        <v>103</v>
      </c>
    </row>
    <row r="124">
      <c r="A124" s="5">
        <v>104.0</v>
      </c>
      <c r="B124" s="1" t="s">
        <v>293</v>
      </c>
      <c r="C124" s="1" t="s">
        <v>354</v>
      </c>
      <c r="D124" s="6" t="s">
        <v>107</v>
      </c>
    </row>
    <row r="125">
      <c r="A125" s="5">
        <v>107.0</v>
      </c>
      <c r="B125" s="1" t="s">
        <v>293</v>
      </c>
      <c r="C125" s="1" t="s">
        <v>354</v>
      </c>
      <c r="D125" s="6" t="s">
        <v>110</v>
      </c>
    </row>
    <row r="126">
      <c r="A126" s="5">
        <v>112.0</v>
      </c>
      <c r="B126" s="1" t="s">
        <v>293</v>
      </c>
      <c r="C126" s="1" t="s">
        <v>354</v>
      </c>
      <c r="D126" s="6" t="s">
        <v>115</v>
      </c>
    </row>
    <row r="127">
      <c r="A127" s="5">
        <v>114.0</v>
      </c>
      <c r="B127" s="1" t="s">
        <v>293</v>
      </c>
      <c r="C127" s="1" t="s">
        <v>354</v>
      </c>
      <c r="D127" s="6" t="s">
        <v>117</v>
      </c>
    </row>
    <row r="128">
      <c r="A128" s="5">
        <v>117.0</v>
      </c>
      <c r="B128" s="1" t="s">
        <v>293</v>
      </c>
      <c r="C128" s="1" t="s">
        <v>354</v>
      </c>
      <c r="D128" s="6" t="s">
        <v>120</v>
      </c>
    </row>
    <row r="129">
      <c r="A129" s="5">
        <v>125.0</v>
      </c>
      <c r="B129" s="1" t="s">
        <v>293</v>
      </c>
      <c r="C129" s="1" t="s">
        <v>354</v>
      </c>
      <c r="D129" s="6" t="s">
        <v>128</v>
      </c>
    </row>
    <row r="130">
      <c r="A130" s="5">
        <v>127.0</v>
      </c>
      <c r="B130" s="1" t="s">
        <v>293</v>
      </c>
      <c r="C130" s="1" t="s">
        <v>354</v>
      </c>
      <c r="D130" s="6" t="s">
        <v>130</v>
      </c>
    </row>
    <row r="131">
      <c r="A131" s="5">
        <v>128.0</v>
      </c>
      <c r="B131" s="1" t="s">
        <v>293</v>
      </c>
      <c r="C131" s="1" t="s">
        <v>354</v>
      </c>
      <c r="D131" s="6" t="s">
        <v>131</v>
      </c>
    </row>
    <row r="132">
      <c r="A132" s="5">
        <v>136.0</v>
      </c>
      <c r="B132" s="1" t="s">
        <v>293</v>
      </c>
      <c r="C132" s="1" t="s">
        <v>354</v>
      </c>
      <c r="D132" s="6" t="s">
        <v>139</v>
      </c>
    </row>
    <row r="133">
      <c r="A133" s="5">
        <v>149.0</v>
      </c>
      <c r="B133" s="1" t="s">
        <v>293</v>
      </c>
      <c r="C133" s="1" t="s">
        <v>354</v>
      </c>
      <c r="D133" s="6" t="s">
        <v>152</v>
      </c>
    </row>
    <row r="134">
      <c r="A134" s="5">
        <v>158.0</v>
      </c>
      <c r="B134" s="1" t="s">
        <v>293</v>
      </c>
      <c r="C134" s="1" t="s">
        <v>354</v>
      </c>
      <c r="D134" s="6" t="s">
        <v>161</v>
      </c>
    </row>
    <row r="135">
      <c r="A135" s="5">
        <v>162.0</v>
      </c>
      <c r="B135" s="1" t="s">
        <v>293</v>
      </c>
      <c r="C135" s="1" t="s">
        <v>354</v>
      </c>
      <c r="D135" s="6" t="s">
        <v>165</v>
      </c>
    </row>
    <row r="136">
      <c r="A136" s="5">
        <v>163.0</v>
      </c>
      <c r="B136" s="1" t="s">
        <v>293</v>
      </c>
      <c r="C136" s="1" t="s">
        <v>354</v>
      </c>
      <c r="D136" s="6" t="s">
        <v>166</v>
      </c>
    </row>
    <row r="137">
      <c r="A137" s="5">
        <v>164.0</v>
      </c>
      <c r="B137" s="1" t="s">
        <v>293</v>
      </c>
      <c r="C137" s="1" t="s">
        <v>354</v>
      </c>
      <c r="D137" s="6" t="s">
        <v>167</v>
      </c>
    </row>
    <row r="138">
      <c r="A138" s="5">
        <v>173.0</v>
      </c>
      <c r="B138" s="1" t="s">
        <v>293</v>
      </c>
      <c r="C138" s="1" t="s">
        <v>354</v>
      </c>
      <c r="D138" s="6" t="s">
        <v>176</v>
      </c>
    </row>
    <row r="139">
      <c r="A139" s="5">
        <v>177.0</v>
      </c>
      <c r="B139" s="1" t="s">
        <v>293</v>
      </c>
      <c r="C139" s="1" t="s">
        <v>354</v>
      </c>
      <c r="D139" s="6" t="s">
        <v>180</v>
      </c>
    </row>
    <row r="140">
      <c r="A140" s="5">
        <v>181.0</v>
      </c>
      <c r="B140" s="1" t="s">
        <v>293</v>
      </c>
      <c r="C140" s="1" t="s">
        <v>354</v>
      </c>
      <c r="D140" s="6" t="s">
        <v>184</v>
      </c>
    </row>
    <row r="141">
      <c r="A141" s="5">
        <v>182.0</v>
      </c>
      <c r="B141" s="1" t="s">
        <v>293</v>
      </c>
      <c r="C141" s="1" t="s">
        <v>354</v>
      </c>
      <c r="D141" s="6" t="s">
        <v>185</v>
      </c>
    </row>
    <row r="142">
      <c r="A142" s="5">
        <v>184.0</v>
      </c>
      <c r="B142" s="1" t="s">
        <v>293</v>
      </c>
      <c r="C142" s="1" t="s">
        <v>354</v>
      </c>
      <c r="D142" s="6" t="s">
        <v>186</v>
      </c>
    </row>
    <row r="143">
      <c r="A143" s="5">
        <v>185.0</v>
      </c>
      <c r="B143" s="1" t="s">
        <v>293</v>
      </c>
      <c r="C143" s="1" t="s">
        <v>354</v>
      </c>
      <c r="D143" s="6" t="s">
        <v>187</v>
      </c>
    </row>
    <row r="144">
      <c r="A144" s="5">
        <v>186.0</v>
      </c>
      <c r="B144" s="1" t="s">
        <v>293</v>
      </c>
      <c r="C144" s="1" t="s">
        <v>354</v>
      </c>
      <c r="D144" s="6" t="s">
        <v>188</v>
      </c>
    </row>
    <row r="145">
      <c r="A145" s="5">
        <v>193.0</v>
      </c>
      <c r="B145" s="1" t="s">
        <v>293</v>
      </c>
      <c r="C145" s="1" t="s">
        <v>354</v>
      </c>
      <c r="D145" s="6" t="s">
        <v>195</v>
      </c>
    </row>
    <row r="146">
      <c r="A146" s="5">
        <v>198.0</v>
      </c>
      <c r="B146" s="1" t="s">
        <v>293</v>
      </c>
      <c r="C146" s="1" t="s">
        <v>354</v>
      </c>
      <c r="D146" s="6" t="s">
        <v>199</v>
      </c>
    </row>
    <row r="147">
      <c r="A147" s="5">
        <v>210.0</v>
      </c>
      <c r="B147" s="1" t="s">
        <v>293</v>
      </c>
      <c r="C147" s="1" t="s">
        <v>354</v>
      </c>
      <c r="D147" s="6" t="s">
        <v>211</v>
      </c>
    </row>
    <row r="148">
      <c r="A148" s="5">
        <v>212.0</v>
      </c>
      <c r="B148" s="1" t="s">
        <v>293</v>
      </c>
      <c r="C148" s="1" t="s">
        <v>354</v>
      </c>
      <c r="D148" s="6" t="s">
        <v>212</v>
      </c>
    </row>
    <row r="149">
      <c r="A149" s="5">
        <v>215.0</v>
      </c>
      <c r="B149" s="1" t="s">
        <v>293</v>
      </c>
      <c r="C149" s="1" t="s">
        <v>354</v>
      </c>
      <c r="D149" s="6" t="s">
        <v>215</v>
      </c>
    </row>
    <row r="150">
      <c r="A150" s="5">
        <v>216.0</v>
      </c>
      <c r="B150" s="1" t="s">
        <v>293</v>
      </c>
      <c r="C150" s="1" t="s">
        <v>354</v>
      </c>
      <c r="D150" s="6" t="s">
        <v>216</v>
      </c>
    </row>
    <row r="151">
      <c r="A151" s="5">
        <v>223.0</v>
      </c>
      <c r="B151" s="1" t="s">
        <v>293</v>
      </c>
      <c r="C151" s="1" t="s">
        <v>354</v>
      </c>
      <c r="D151" s="6" t="s">
        <v>222</v>
      </c>
    </row>
    <row r="152">
      <c r="A152" s="5">
        <v>225.0</v>
      </c>
      <c r="B152" s="1" t="s">
        <v>293</v>
      </c>
      <c r="C152" s="1" t="s">
        <v>354</v>
      </c>
      <c r="D152" s="6" t="s">
        <v>224</v>
      </c>
    </row>
    <row r="153">
      <c r="A153" s="5">
        <v>229.0</v>
      </c>
      <c r="B153" s="1" t="s">
        <v>293</v>
      </c>
      <c r="C153" s="1" t="s">
        <v>354</v>
      </c>
      <c r="D153" s="6" t="s">
        <v>228</v>
      </c>
    </row>
    <row r="154">
      <c r="A154" s="5">
        <v>232.0</v>
      </c>
      <c r="B154" s="1" t="s">
        <v>293</v>
      </c>
      <c r="C154" s="1" t="s">
        <v>354</v>
      </c>
      <c r="D154" s="6" t="s">
        <v>231</v>
      </c>
    </row>
    <row r="155">
      <c r="A155" s="5">
        <v>234.0</v>
      </c>
      <c r="B155" s="1" t="s">
        <v>293</v>
      </c>
      <c r="C155" s="1" t="s">
        <v>354</v>
      </c>
      <c r="D155" s="6" t="s">
        <v>233</v>
      </c>
    </row>
    <row r="156">
      <c r="A156" s="5">
        <v>239.0</v>
      </c>
      <c r="B156" s="1" t="s">
        <v>293</v>
      </c>
      <c r="C156" s="1" t="s">
        <v>354</v>
      </c>
      <c r="D156" s="6" t="s">
        <v>238</v>
      </c>
    </row>
    <row r="157">
      <c r="A157" s="5">
        <v>242.0</v>
      </c>
      <c r="B157" s="1" t="s">
        <v>293</v>
      </c>
      <c r="C157" s="1" t="s">
        <v>354</v>
      </c>
      <c r="D157" s="6" t="s">
        <v>241</v>
      </c>
    </row>
    <row r="158">
      <c r="A158" s="5">
        <v>249.0</v>
      </c>
      <c r="B158" s="1" t="s">
        <v>293</v>
      </c>
      <c r="C158" s="1" t="s">
        <v>354</v>
      </c>
      <c r="D158" s="6" t="s">
        <v>248</v>
      </c>
    </row>
    <row r="159">
      <c r="A159" s="5">
        <v>255.0</v>
      </c>
      <c r="B159" s="1" t="s">
        <v>293</v>
      </c>
      <c r="C159" s="1" t="s">
        <v>354</v>
      </c>
      <c r="D159" s="6" t="s">
        <v>252</v>
      </c>
    </row>
    <row r="160">
      <c r="A160" s="5">
        <v>258.0</v>
      </c>
      <c r="B160" s="1" t="s">
        <v>293</v>
      </c>
      <c r="C160" s="1" t="s">
        <v>354</v>
      </c>
      <c r="D160" s="6" t="s">
        <v>254</v>
      </c>
    </row>
    <row r="161">
      <c r="A161" s="5">
        <v>275.0</v>
      </c>
      <c r="B161" s="1" t="s">
        <v>293</v>
      </c>
      <c r="C161" s="1" t="s">
        <v>354</v>
      </c>
      <c r="D161" s="6" t="s">
        <v>270</v>
      </c>
    </row>
    <row r="162">
      <c r="A162" s="5">
        <v>276.0</v>
      </c>
      <c r="B162" s="1" t="s">
        <v>293</v>
      </c>
      <c r="C162" s="1" t="s">
        <v>354</v>
      </c>
      <c r="D162" s="6" t="s">
        <v>271</v>
      </c>
    </row>
    <row r="163">
      <c r="A163" s="5">
        <v>305.0</v>
      </c>
      <c r="B163" s="1" t="s">
        <v>293</v>
      </c>
      <c r="C163" s="1" t="s">
        <v>354</v>
      </c>
      <c r="D163" s="6" t="s">
        <v>355</v>
      </c>
    </row>
    <row r="164">
      <c r="A164" s="5">
        <v>306.0</v>
      </c>
      <c r="B164" s="1" t="s">
        <v>293</v>
      </c>
      <c r="C164" s="1" t="s">
        <v>354</v>
      </c>
      <c r="D164" s="6" t="s">
        <v>356</v>
      </c>
    </row>
    <row r="165">
      <c r="A165" s="5">
        <v>308.0</v>
      </c>
      <c r="B165" s="1" t="s">
        <v>293</v>
      </c>
      <c r="C165" s="1" t="s">
        <v>354</v>
      </c>
      <c r="D165" s="6" t="s">
        <v>357</v>
      </c>
    </row>
    <row r="166">
      <c r="A166" s="5">
        <v>312.0</v>
      </c>
      <c r="B166" s="1" t="s">
        <v>293</v>
      </c>
      <c r="C166" s="1" t="s">
        <v>354</v>
      </c>
      <c r="D166" s="6" t="s">
        <v>358</v>
      </c>
    </row>
    <row r="167">
      <c r="A167" s="5">
        <v>315.0</v>
      </c>
      <c r="B167" s="1" t="s">
        <v>293</v>
      </c>
      <c r="C167" s="1" t="s">
        <v>354</v>
      </c>
      <c r="D167" s="6" t="s">
        <v>359</v>
      </c>
    </row>
    <row r="168">
      <c r="A168" s="5">
        <v>318.0</v>
      </c>
      <c r="B168" s="1" t="s">
        <v>293</v>
      </c>
      <c r="C168" s="1" t="s">
        <v>354</v>
      </c>
      <c r="D168" s="8" t="s">
        <v>360</v>
      </c>
    </row>
    <row r="169">
      <c r="A169" s="5">
        <v>322.0</v>
      </c>
      <c r="B169" s="1" t="s">
        <v>293</v>
      </c>
      <c r="C169" s="1" t="s">
        <v>354</v>
      </c>
      <c r="D169" s="6" t="s">
        <v>361</v>
      </c>
    </row>
    <row r="170">
      <c r="A170" s="5">
        <v>328.0</v>
      </c>
      <c r="B170" s="1" t="s">
        <v>293</v>
      </c>
      <c r="C170" s="1" t="s">
        <v>354</v>
      </c>
      <c r="D170" s="6" t="s">
        <v>362</v>
      </c>
    </row>
    <row r="171">
      <c r="A171" s="5">
        <v>334.0</v>
      </c>
      <c r="B171" s="1" t="s">
        <v>293</v>
      </c>
      <c r="C171" s="1" t="s">
        <v>354</v>
      </c>
      <c r="D171" s="6" t="s">
        <v>363</v>
      </c>
    </row>
    <row r="172">
      <c r="A172" s="5">
        <v>335.0</v>
      </c>
      <c r="B172" s="1" t="s">
        <v>293</v>
      </c>
      <c r="C172" s="1" t="s">
        <v>354</v>
      </c>
      <c r="D172" s="6" t="s">
        <v>364</v>
      </c>
    </row>
    <row r="173">
      <c r="A173" s="5">
        <v>337.0</v>
      </c>
      <c r="B173" s="1" t="s">
        <v>293</v>
      </c>
      <c r="C173" s="1" t="s">
        <v>354</v>
      </c>
      <c r="D173" s="6" t="s">
        <v>365</v>
      </c>
    </row>
    <row r="174">
      <c r="A174" s="5">
        <v>353.0</v>
      </c>
      <c r="B174" s="1" t="s">
        <v>293</v>
      </c>
      <c r="C174" s="1" t="s">
        <v>354</v>
      </c>
      <c r="D174" s="6" t="s">
        <v>366</v>
      </c>
    </row>
    <row r="175">
      <c r="A175" s="5">
        <v>354.0</v>
      </c>
      <c r="B175" s="1" t="s">
        <v>293</v>
      </c>
      <c r="C175" s="1" t="s">
        <v>354</v>
      </c>
      <c r="D175" s="6" t="s">
        <v>367</v>
      </c>
    </row>
    <row r="176">
      <c r="A176" s="5">
        <v>363.0</v>
      </c>
      <c r="B176" s="1" t="s">
        <v>293</v>
      </c>
      <c r="C176" s="1" t="s">
        <v>354</v>
      </c>
      <c r="D176" s="6" t="s">
        <v>368</v>
      </c>
    </row>
    <row r="177">
      <c r="A177" s="5">
        <v>366.0</v>
      </c>
      <c r="B177" s="1" t="s">
        <v>293</v>
      </c>
      <c r="C177" s="1" t="s">
        <v>354</v>
      </c>
      <c r="D177" s="6" t="s">
        <v>369</v>
      </c>
    </row>
    <row r="178">
      <c r="A178" s="5">
        <v>367.0</v>
      </c>
      <c r="B178" s="1" t="s">
        <v>293</v>
      </c>
      <c r="C178" s="1" t="s">
        <v>354</v>
      </c>
      <c r="D178" s="6" t="s">
        <v>370</v>
      </c>
    </row>
    <row r="179">
      <c r="A179" s="5">
        <v>369.0</v>
      </c>
      <c r="B179" s="1" t="s">
        <v>293</v>
      </c>
      <c r="C179" s="1" t="s">
        <v>354</v>
      </c>
      <c r="D179" s="6" t="s">
        <v>371</v>
      </c>
    </row>
    <row r="180">
      <c r="A180" s="5">
        <v>377.0</v>
      </c>
      <c r="B180" s="1" t="s">
        <v>293</v>
      </c>
      <c r="C180" s="1" t="s">
        <v>354</v>
      </c>
      <c r="D180" s="6" t="s">
        <v>372</v>
      </c>
    </row>
    <row r="181">
      <c r="A181" s="5">
        <v>382.0</v>
      </c>
      <c r="B181" s="1" t="s">
        <v>293</v>
      </c>
      <c r="C181" s="1" t="s">
        <v>354</v>
      </c>
      <c r="D181" s="6" t="s">
        <v>373</v>
      </c>
    </row>
    <row r="182">
      <c r="A182" s="5">
        <v>384.0</v>
      </c>
      <c r="B182" s="1" t="s">
        <v>293</v>
      </c>
      <c r="C182" s="1" t="s">
        <v>354</v>
      </c>
      <c r="D182" s="6" t="s">
        <v>374</v>
      </c>
    </row>
    <row r="183">
      <c r="A183" s="5">
        <v>396.0</v>
      </c>
      <c r="B183" s="1" t="s">
        <v>293</v>
      </c>
      <c r="C183" s="1" t="s">
        <v>354</v>
      </c>
      <c r="D183" s="6" t="s">
        <v>375</v>
      </c>
    </row>
    <row r="184">
      <c r="A184" s="5">
        <v>399.0</v>
      </c>
      <c r="B184" s="1" t="s">
        <v>293</v>
      </c>
      <c r="C184" s="1" t="s">
        <v>354</v>
      </c>
      <c r="D184" s="6" t="s">
        <v>376</v>
      </c>
    </row>
    <row r="185">
      <c r="A185" s="5">
        <v>403.0</v>
      </c>
      <c r="B185" s="1" t="s">
        <v>293</v>
      </c>
      <c r="C185" s="1" t="s">
        <v>354</v>
      </c>
      <c r="D185" s="6" t="s">
        <v>377</v>
      </c>
    </row>
    <row r="186">
      <c r="A186" s="5">
        <v>405.0</v>
      </c>
      <c r="B186" s="1" t="s">
        <v>293</v>
      </c>
      <c r="C186" s="1" t="s">
        <v>354</v>
      </c>
      <c r="D186" s="6" t="s">
        <v>378</v>
      </c>
    </row>
    <row r="187">
      <c r="A187" s="5">
        <v>411.0</v>
      </c>
      <c r="B187" s="1" t="s">
        <v>293</v>
      </c>
      <c r="C187" s="1" t="s">
        <v>354</v>
      </c>
      <c r="D187" s="6" t="s">
        <v>379</v>
      </c>
    </row>
    <row r="188">
      <c r="A188" s="5">
        <v>415.0</v>
      </c>
      <c r="B188" s="1" t="s">
        <v>293</v>
      </c>
      <c r="C188" s="1" t="s">
        <v>354</v>
      </c>
      <c r="D188" s="6" t="s">
        <v>380</v>
      </c>
    </row>
    <row r="189">
      <c r="A189" s="5">
        <v>421.0</v>
      </c>
      <c r="B189" s="1" t="s">
        <v>293</v>
      </c>
      <c r="C189" s="1" t="s">
        <v>354</v>
      </c>
      <c r="D189" s="6" t="s">
        <v>381</v>
      </c>
    </row>
    <row r="190">
      <c r="A190" s="5">
        <v>431.0</v>
      </c>
      <c r="B190" s="1" t="s">
        <v>293</v>
      </c>
      <c r="C190" s="1" t="s">
        <v>354</v>
      </c>
      <c r="D190" s="6" t="s">
        <v>382</v>
      </c>
    </row>
    <row r="191">
      <c r="A191" s="5">
        <v>434.0</v>
      </c>
      <c r="B191" s="1" t="s">
        <v>293</v>
      </c>
      <c r="C191" s="1" t="s">
        <v>354</v>
      </c>
      <c r="D191" s="6" t="s">
        <v>383</v>
      </c>
    </row>
    <row r="192">
      <c r="A192" s="5">
        <v>446.0</v>
      </c>
      <c r="B192" s="1" t="s">
        <v>293</v>
      </c>
      <c r="C192" s="1" t="s">
        <v>354</v>
      </c>
      <c r="D192" s="6" t="s">
        <v>384</v>
      </c>
    </row>
    <row r="193">
      <c r="A193" s="5">
        <v>449.0</v>
      </c>
      <c r="B193" s="1" t="s">
        <v>293</v>
      </c>
      <c r="C193" s="1" t="s">
        <v>354</v>
      </c>
      <c r="D193" s="6" t="s">
        <v>385</v>
      </c>
    </row>
    <row r="194">
      <c r="A194" s="5">
        <v>456.0</v>
      </c>
      <c r="B194" s="1" t="s">
        <v>293</v>
      </c>
      <c r="C194" s="1" t="s">
        <v>354</v>
      </c>
      <c r="D194" s="6" t="s">
        <v>386</v>
      </c>
    </row>
    <row r="195">
      <c r="A195" s="5">
        <v>465.0</v>
      </c>
      <c r="B195" s="1" t="s">
        <v>293</v>
      </c>
      <c r="C195" s="1" t="s">
        <v>354</v>
      </c>
      <c r="D195" s="6" t="s">
        <v>387</v>
      </c>
    </row>
    <row r="196">
      <c r="A196" s="5">
        <v>472.0</v>
      </c>
      <c r="B196" s="1" t="s">
        <v>293</v>
      </c>
      <c r="C196" s="1" t="s">
        <v>354</v>
      </c>
      <c r="D196" s="6" t="s">
        <v>388</v>
      </c>
    </row>
    <row r="197">
      <c r="A197" s="5">
        <v>474.0</v>
      </c>
      <c r="B197" s="1" t="s">
        <v>293</v>
      </c>
      <c r="C197" s="1" t="s">
        <v>354</v>
      </c>
      <c r="D197" s="6" t="s">
        <v>389</v>
      </c>
    </row>
    <row r="198">
      <c r="A198" s="5">
        <v>476.0</v>
      </c>
      <c r="B198" s="1" t="s">
        <v>293</v>
      </c>
      <c r="C198" s="1" t="s">
        <v>354</v>
      </c>
      <c r="D198" s="6" t="s">
        <v>390</v>
      </c>
    </row>
    <row r="199">
      <c r="A199" s="5">
        <v>487.0</v>
      </c>
      <c r="B199" s="1" t="s">
        <v>293</v>
      </c>
      <c r="C199" s="1" t="s">
        <v>354</v>
      </c>
      <c r="D199" s="6" t="s">
        <v>391</v>
      </c>
    </row>
    <row r="200">
      <c r="A200" s="5">
        <v>490.0</v>
      </c>
      <c r="B200" s="1" t="s">
        <v>293</v>
      </c>
      <c r="C200" s="1" t="s">
        <v>354</v>
      </c>
      <c r="D200" s="6" t="s">
        <v>392</v>
      </c>
    </row>
    <row r="201">
      <c r="A201" s="5">
        <v>504.0</v>
      </c>
      <c r="B201" s="1" t="s">
        <v>293</v>
      </c>
      <c r="C201" s="1" t="s">
        <v>354</v>
      </c>
      <c r="D201" s="6" t="s">
        <v>393</v>
      </c>
    </row>
    <row r="202">
      <c r="A202" s="5">
        <v>505.0</v>
      </c>
      <c r="B202" s="1" t="s">
        <v>293</v>
      </c>
      <c r="C202" s="1" t="s">
        <v>354</v>
      </c>
      <c r="D202" s="6" t="s">
        <v>394</v>
      </c>
    </row>
    <row r="203">
      <c r="A203" s="5">
        <v>509.0</v>
      </c>
      <c r="B203" s="1" t="s">
        <v>293</v>
      </c>
      <c r="C203" s="1" t="s">
        <v>354</v>
      </c>
      <c r="D203" s="6" t="s">
        <v>395</v>
      </c>
    </row>
    <row r="204">
      <c r="A204" s="5">
        <v>524.0</v>
      </c>
      <c r="B204" s="1" t="s">
        <v>293</v>
      </c>
      <c r="C204" s="1" t="s">
        <v>354</v>
      </c>
      <c r="D204" s="6" t="s">
        <v>396</v>
      </c>
    </row>
    <row r="205">
      <c r="A205" s="5">
        <v>527.0</v>
      </c>
      <c r="B205" s="1" t="s">
        <v>293</v>
      </c>
      <c r="C205" s="1" t="s">
        <v>354</v>
      </c>
      <c r="D205" s="6" t="s">
        <v>397</v>
      </c>
    </row>
    <row r="206">
      <c r="A206" s="5">
        <v>530.0</v>
      </c>
      <c r="B206" s="1" t="s">
        <v>293</v>
      </c>
      <c r="C206" s="1" t="s">
        <v>354</v>
      </c>
      <c r="D206" s="6" t="s">
        <v>398</v>
      </c>
    </row>
    <row r="207">
      <c r="A207" s="5">
        <v>536.0</v>
      </c>
      <c r="B207" s="1" t="s">
        <v>293</v>
      </c>
      <c r="C207" s="1" t="s">
        <v>354</v>
      </c>
      <c r="D207" s="6" t="s">
        <v>399</v>
      </c>
    </row>
    <row r="208">
      <c r="A208" s="5">
        <v>537.0</v>
      </c>
      <c r="B208" s="1" t="s">
        <v>293</v>
      </c>
      <c r="C208" s="1" t="s">
        <v>354</v>
      </c>
      <c r="D208" s="6" t="s">
        <v>400</v>
      </c>
    </row>
    <row r="209">
      <c r="A209" s="5">
        <v>538.0</v>
      </c>
      <c r="B209" s="1" t="s">
        <v>293</v>
      </c>
      <c r="C209" s="1" t="s">
        <v>354</v>
      </c>
      <c r="D209" s="6" t="s">
        <v>401</v>
      </c>
    </row>
    <row r="210">
      <c r="A210" s="5">
        <v>542.0</v>
      </c>
      <c r="B210" s="1" t="s">
        <v>293</v>
      </c>
      <c r="C210" s="1" t="s">
        <v>354</v>
      </c>
      <c r="D210" s="6" t="s">
        <v>402</v>
      </c>
    </row>
    <row r="211">
      <c r="A211" s="5">
        <v>548.0</v>
      </c>
      <c r="B211" s="1" t="s">
        <v>293</v>
      </c>
      <c r="C211" s="1" t="s">
        <v>354</v>
      </c>
      <c r="D211" s="6" t="s">
        <v>403</v>
      </c>
    </row>
    <row r="212">
      <c r="A212" s="5">
        <v>549.0</v>
      </c>
      <c r="B212" s="1" t="s">
        <v>293</v>
      </c>
      <c r="C212" s="1" t="s">
        <v>354</v>
      </c>
      <c r="D212" s="6" t="s">
        <v>404</v>
      </c>
    </row>
    <row r="213">
      <c r="A213" s="5">
        <v>550.0</v>
      </c>
      <c r="B213" s="1" t="s">
        <v>293</v>
      </c>
      <c r="C213" s="1" t="s">
        <v>354</v>
      </c>
      <c r="D213" s="6" t="s">
        <v>405</v>
      </c>
    </row>
    <row r="214">
      <c r="A214" s="5">
        <v>551.0</v>
      </c>
      <c r="B214" s="1" t="s">
        <v>293</v>
      </c>
      <c r="C214" s="1" t="s">
        <v>354</v>
      </c>
      <c r="D214" s="6" t="s">
        <v>406</v>
      </c>
    </row>
    <row r="215">
      <c r="A215" s="5">
        <v>558.0</v>
      </c>
      <c r="B215" s="1" t="s">
        <v>293</v>
      </c>
      <c r="C215" s="1" t="s">
        <v>354</v>
      </c>
      <c r="D215" s="6" t="s">
        <v>407</v>
      </c>
    </row>
    <row r="216">
      <c r="A216" s="5">
        <v>559.0</v>
      </c>
      <c r="B216" s="1" t="s">
        <v>293</v>
      </c>
      <c r="C216" s="1" t="s">
        <v>354</v>
      </c>
      <c r="D216" s="6" t="s">
        <v>408</v>
      </c>
    </row>
    <row r="217">
      <c r="A217" s="5">
        <v>577.0</v>
      </c>
      <c r="B217" s="1" t="s">
        <v>293</v>
      </c>
      <c r="C217" s="7" t="s">
        <v>354</v>
      </c>
      <c r="D217" s="6" t="s">
        <v>409</v>
      </c>
    </row>
    <row r="218">
      <c r="A218" s="5">
        <v>580.0</v>
      </c>
      <c r="B218" s="1" t="s">
        <v>293</v>
      </c>
      <c r="C218" s="1" t="s">
        <v>354</v>
      </c>
      <c r="D218" s="6" t="s">
        <v>410</v>
      </c>
    </row>
    <row r="219">
      <c r="A219" s="5">
        <v>582.0</v>
      </c>
      <c r="B219" s="1" t="s">
        <v>293</v>
      </c>
      <c r="C219" s="1" t="s">
        <v>354</v>
      </c>
      <c r="D219" s="6" t="s">
        <v>411</v>
      </c>
    </row>
    <row r="220">
      <c r="A220" s="5">
        <v>594.0</v>
      </c>
      <c r="B220" s="1" t="s">
        <v>293</v>
      </c>
      <c r="C220" s="1" t="s">
        <v>354</v>
      </c>
      <c r="D220" s="6" t="s">
        <v>412</v>
      </c>
    </row>
    <row r="221">
      <c r="A221" s="5">
        <v>598.0</v>
      </c>
      <c r="B221" s="1" t="s">
        <v>293</v>
      </c>
      <c r="C221" s="1" t="s">
        <v>354</v>
      </c>
      <c r="D221" s="6" t="s">
        <v>413</v>
      </c>
    </row>
    <row r="222">
      <c r="A222" s="5">
        <v>599.0</v>
      </c>
      <c r="B222" s="1" t="s">
        <v>293</v>
      </c>
      <c r="C222" s="1" t="s">
        <v>354</v>
      </c>
      <c r="D222" s="6" t="s">
        <v>414</v>
      </c>
    </row>
    <row r="223">
      <c r="A223" s="5">
        <v>601.0</v>
      </c>
      <c r="B223" s="1" t="s">
        <v>293</v>
      </c>
      <c r="C223" s="1" t="s">
        <v>354</v>
      </c>
      <c r="D223" s="6" t="s">
        <v>415</v>
      </c>
    </row>
    <row r="224">
      <c r="A224" s="5">
        <v>605.0</v>
      </c>
      <c r="B224" s="1" t="s">
        <v>293</v>
      </c>
      <c r="C224" s="1" t="s">
        <v>354</v>
      </c>
      <c r="D224" s="6" t="s">
        <v>416</v>
      </c>
    </row>
    <row r="225">
      <c r="A225" s="5">
        <v>611.0</v>
      </c>
      <c r="B225" s="1" t="s">
        <v>293</v>
      </c>
      <c r="C225" s="1" t="s">
        <v>354</v>
      </c>
      <c r="D225" s="6" t="s">
        <v>417</v>
      </c>
    </row>
    <row r="226">
      <c r="A226" s="5">
        <v>625.0</v>
      </c>
      <c r="B226" s="1" t="s">
        <v>293</v>
      </c>
      <c r="C226" s="1" t="s">
        <v>354</v>
      </c>
      <c r="D226" s="6" t="s">
        <v>418</v>
      </c>
    </row>
    <row r="227">
      <c r="A227" s="5">
        <v>634.0</v>
      </c>
      <c r="B227" s="1" t="s">
        <v>293</v>
      </c>
      <c r="C227" s="1" t="s">
        <v>354</v>
      </c>
      <c r="D227" s="6" t="s">
        <v>419</v>
      </c>
    </row>
    <row r="228">
      <c r="A228" s="5">
        <v>640.0</v>
      </c>
      <c r="B228" s="1" t="s">
        <v>293</v>
      </c>
      <c r="C228" s="1" t="s">
        <v>354</v>
      </c>
      <c r="D228" s="6" t="s">
        <v>420</v>
      </c>
    </row>
    <row r="229">
      <c r="A229" s="5">
        <v>662.0</v>
      </c>
      <c r="B229" s="1" t="s">
        <v>293</v>
      </c>
      <c r="C229" s="1" t="s">
        <v>354</v>
      </c>
      <c r="D229" s="6" t="s">
        <v>421</v>
      </c>
    </row>
    <row r="230">
      <c r="A230" s="5">
        <v>664.0</v>
      </c>
      <c r="B230" s="1" t="s">
        <v>293</v>
      </c>
      <c r="C230" s="1" t="s">
        <v>354</v>
      </c>
      <c r="D230" s="6" t="s">
        <v>422</v>
      </c>
    </row>
    <row r="231">
      <c r="A231" s="5">
        <v>667.0</v>
      </c>
      <c r="B231" s="1" t="s">
        <v>293</v>
      </c>
      <c r="C231" s="1" t="s">
        <v>354</v>
      </c>
      <c r="D231" s="6" t="s">
        <v>423</v>
      </c>
    </row>
    <row r="232">
      <c r="A232" s="5">
        <v>680.0</v>
      </c>
      <c r="B232" s="1" t="s">
        <v>293</v>
      </c>
      <c r="C232" s="1" t="s">
        <v>354</v>
      </c>
      <c r="D232" s="6" t="s">
        <v>424</v>
      </c>
    </row>
    <row r="233">
      <c r="A233" s="5">
        <v>685.0</v>
      </c>
      <c r="B233" s="1" t="s">
        <v>293</v>
      </c>
      <c r="C233" s="1" t="s">
        <v>354</v>
      </c>
      <c r="D233" s="6" t="s">
        <v>425</v>
      </c>
    </row>
    <row r="234">
      <c r="A234" s="5">
        <v>688.0</v>
      </c>
      <c r="B234" s="1" t="s">
        <v>293</v>
      </c>
      <c r="C234" s="1" t="s">
        <v>354</v>
      </c>
      <c r="D234" s="6" t="s">
        <v>426</v>
      </c>
    </row>
    <row r="235">
      <c r="A235" s="5">
        <v>1.0</v>
      </c>
      <c r="B235" s="1" t="s">
        <v>293</v>
      </c>
      <c r="C235" s="1" t="s">
        <v>427</v>
      </c>
      <c r="D235" s="6" t="s">
        <v>5</v>
      </c>
    </row>
    <row r="236">
      <c r="A236" s="5">
        <v>3.0</v>
      </c>
      <c r="B236" s="1" t="s">
        <v>293</v>
      </c>
      <c r="C236" s="1" t="s">
        <v>427</v>
      </c>
      <c r="D236" s="6" t="s">
        <v>7</v>
      </c>
    </row>
    <row r="237">
      <c r="A237" s="5">
        <v>4.0</v>
      </c>
      <c r="B237" s="1" t="s">
        <v>293</v>
      </c>
      <c r="C237" s="1" t="s">
        <v>427</v>
      </c>
      <c r="D237" s="6" t="s">
        <v>8</v>
      </c>
    </row>
    <row r="238">
      <c r="A238" s="5">
        <v>5.0</v>
      </c>
      <c r="B238" s="1" t="s">
        <v>293</v>
      </c>
      <c r="C238" s="1" t="s">
        <v>427</v>
      </c>
      <c r="D238" s="6" t="s">
        <v>9</v>
      </c>
    </row>
    <row r="239">
      <c r="A239" s="5">
        <v>6.0</v>
      </c>
      <c r="B239" s="1" t="s">
        <v>293</v>
      </c>
      <c r="C239" s="1" t="s">
        <v>427</v>
      </c>
      <c r="D239" s="6" t="s">
        <v>10</v>
      </c>
    </row>
    <row r="240">
      <c r="A240" s="5">
        <v>8.0</v>
      </c>
      <c r="B240" s="1" t="s">
        <v>293</v>
      </c>
      <c r="C240" s="1" t="s">
        <v>427</v>
      </c>
      <c r="D240" s="6" t="s">
        <v>12</v>
      </c>
    </row>
    <row r="241">
      <c r="A241" s="5">
        <v>9.0</v>
      </c>
      <c r="B241" s="1" t="s">
        <v>293</v>
      </c>
      <c r="C241" s="1" t="s">
        <v>427</v>
      </c>
      <c r="D241" s="6" t="s">
        <v>13</v>
      </c>
    </row>
    <row r="242">
      <c r="A242" s="5">
        <v>10.0</v>
      </c>
      <c r="B242" s="1" t="s">
        <v>293</v>
      </c>
      <c r="C242" s="1" t="s">
        <v>427</v>
      </c>
      <c r="D242" s="6" t="s">
        <v>14</v>
      </c>
    </row>
    <row r="243">
      <c r="A243" s="5">
        <v>12.0</v>
      </c>
      <c r="B243" s="1" t="s">
        <v>293</v>
      </c>
      <c r="C243" s="1" t="s">
        <v>427</v>
      </c>
      <c r="D243" s="6" t="s">
        <v>16</v>
      </c>
    </row>
    <row r="244">
      <c r="A244" s="5">
        <v>14.0</v>
      </c>
      <c r="B244" s="1" t="s">
        <v>293</v>
      </c>
      <c r="C244" s="1" t="s">
        <v>427</v>
      </c>
      <c r="D244" s="6" t="s">
        <v>18</v>
      </c>
    </row>
    <row r="245">
      <c r="A245" s="5">
        <v>18.0</v>
      </c>
      <c r="B245" s="1" t="s">
        <v>293</v>
      </c>
      <c r="C245" s="1" t="s">
        <v>427</v>
      </c>
      <c r="D245" s="6" t="s">
        <v>22</v>
      </c>
    </row>
    <row r="246">
      <c r="A246" s="5">
        <v>19.0</v>
      </c>
      <c r="B246" s="1" t="s">
        <v>293</v>
      </c>
      <c r="C246" s="1" t="s">
        <v>427</v>
      </c>
      <c r="D246" s="6" t="s">
        <v>23</v>
      </c>
    </row>
    <row r="247">
      <c r="A247" s="5">
        <v>21.0</v>
      </c>
      <c r="B247" s="1" t="s">
        <v>293</v>
      </c>
      <c r="C247" s="1" t="s">
        <v>427</v>
      </c>
      <c r="D247" s="6" t="s">
        <v>25</v>
      </c>
    </row>
    <row r="248">
      <c r="A248" s="5">
        <v>22.0</v>
      </c>
      <c r="B248" s="1" t="s">
        <v>293</v>
      </c>
      <c r="C248" s="1" t="s">
        <v>427</v>
      </c>
      <c r="D248" s="6" t="s">
        <v>26</v>
      </c>
    </row>
    <row r="249">
      <c r="A249" s="5">
        <v>24.0</v>
      </c>
      <c r="B249" s="1" t="s">
        <v>293</v>
      </c>
      <c r="C249" s="1" t="s">
        <v>427</v>
      </c>
      <c r="D249" s="6" t="s">
        <v>28</v>
      </c>
    </row>
    <row r="250">
      <c r="A250" s="5">
        <v>25.0</v>
      </c>
      <c r="B250" s="1" t="s">
        <v>293</v>
      </c>
      <c r="C250" s="1" t="s">
        <v>427</v>
      </c>
      <c r="D250" s="6" t="s">
        <v>29</v>
      </c>
    </row>
    <row r="251">
      <c r="A251" s="5">
        <v>26.0</v>
      </c>
      <c r="B251" s="1" t="s">
        <v>293</v>
      </c>
      <c r="C251" s="1" t="s">
        <v>427</v>
      </c>
      <c r="D251" s="6" t="s">
        <v>30</v>
      </c>
    </row>
    <row r="252">
      <c r="A252" s="5">
        <v>27.0</v>
      </c>
      <c r="B252" s="1" t="s">
        <v>293</v>
      </c>
      <c r="C252" s="1" t="s">
        <v>427</v>
      </c>
      <c r="D252" s="6" t="s">
        <v>31</v>
      </c>
    </row>
    <row r="253">
      <c r="A253" s="5">
        <v>28.0</v>
      </c>
      <c r="B253" s="1" t="s">
        <v>293</v>
      </c>
      <c r="C253" s="1" t="s">
        <v>427</v>
      </c>
      <c r="D253" s="6" t="s">
        <v>32</v>
      </c>
    </row>
    <row r="254">
      <c r="A254" s="5">
        <v>29.0</v>
      </c>
      <c r="B254" s="1" t="s">
        <v>293</v>
      </c>
      <c r="C254" s="1" t="s">
        <v>427</v>
      </c>
      <c r="D254" s="6" t="s">
        <v>33</v>
      </c>
    </row>
    <row r="255">
      <c r="A255" s="5">
        <v>31.0</v>
      </c>
      <c r="B255" s="1" t="s">
        <v>293</v>
      </c>
      <c r="C255" s="1" t="s">
        <v>427</v>
      </c>
      <c r="D255" s="6" t="s">
        <v>35</v>
      </c>
    </row>
    <row r="256">
      <c r="A256" s="5">
        <v>32.0</v>
      </c>
      <c r="B256" s="1" t="s">
        <v>293</v>
      </c>
      <c r="C256" s="1" t="s">
        <v>427</v>
      </c>
      <c r="D256" s="6" t="s">
        <v>36</v>
      </c>
    </row>
    <row r="257">
      <c r="A257" s="5">
        <v>33.0</v>
      </c>
      <c r="B257" s="1" t="s">
        <v>293</v>
      </c>
      <c r="C257" s="1" t="s">
        <v>427</v>
      </c>
      <c r="D257" s="6" t="s">
        <v>37</v>
      </c>
    </row>
    <row r="258">
      <c r="A258" s="5">
        <v>34.0</v>
      </c>
      <c r="B258" s="1" t="s">
        <v>293</v>
      </c>
      <c r="C258" s="1" t="s">
        <v>427</v>
      </c>
      <c r="D258" s="6" t="s">
        <v>38</v>
      </c>
    </row>
    <row r="259">
      <c r="A259" s="5">
        <v>35.0</v>
      </c>
      <c r="B259" s="1" t="s">
        <v>293</v>
      </c>
      <c r="C259" s="1" t="s">
        <v>427</v>
      </c>
      <c r="D259" s="6" t="s">
        <v>39</v>
      </c>
    </row>
    <row r="260">
      <c r="A260" s="5">
        <v>37.0</v>
      </c>
      <c r="B260" s="1" t="s">
        <v>293</v>
      </c>
      <c r="C260" s="1" t="s">
        <v>427</v>
      </c>
      <c r="D260" s="6" t="s">
        <v>41</v>
      </c>
    </row>
    <row r="261">
      <c r="A261" s="5">
        <v>40.0</v>
      </c>
      <c r="B261" s="1" t="s">
        <v>293</v>
      </c>
      <c r="C261" s="1" t="s">
        <v>427</v>
      </c>
      <c r="D261" s="6" t="s">
        <v>44</v>
      </c>
    </row>
    <row r="262">
      <c r="A262" s="5">
        <v>42.0</v>
      </c>
      <c r="B262" s="1" t="s">
        <v>293</v>
      </c>
      <c r="C262" s="1" t="s">
        <v>427</v>
      </c>
      <c r="D262" s="6" t="s">
        <v>46</v>
      </c>
    </row>
    <row r="263">
      <c r="A263" s="5">
        <v>46.0</v>
      </c>
      <c r="B263" s="1" t="s">
        <v>293</v>
      </c>
      <c r="C263" s="1" t="s">
        <v>427</v>
      </c>
      <c r="D263" s="6" t="s">
        <v>50</v>
      </c>
    </row>
    <row r="264">
      <c r="A264" s="5">
        <v>47.0</v>
      </c>
      <c r="B264" s="1" t="s">
        <v>293</v>
      </c>
      <c r="C264" s="1" t="s">
        <v>427</v>
      </c>
      <c r="D264" s="6" t="s">
        <v>51</v>
      </c>
    </row>
    <row r="265">
      <c r="A265" s="5">
        <v>52.0</v>
      </c>
      <c r="B265" s="1" t="s">
        <v>293</v>
      </c>
      <c r="C265" s="1" t="s">
        <v>427</v>
      </c>
      <c r="D265" s="6" t="s">
        <v>56</v>
      </c>
    </row>
    <row r="266">
      <c r="A266" s="5">
        <v>53.0</v>
      </c>
      <c r="B266" s="1" t="s">
        <v>293</v>
      </c>
      <c r="C266" s="1" t="s">
        <v>427</v>
      </c>
      <c r="D266" s="6" t="s">
        <v>57</v>
      </c>
    </row>
    <row r="267">
      <c r="A267" s="5">
        <v>55.0</v>
      </c>
      <c r="B267" s="1" t="s">
        <v>293</v>
      </c>
      <c r="C267" s="1" t="s">
        <v>427</v>
      </c>
      <c r="D267" s="6" t="s">
        <v>59</v>
      </c>
    </row>
    <row r="268">
      <c r="A268" s="5">
        <v>57.0</v>
      </c>
      <c r="B268" s="1" t="s">
        <v>293</v>
      </c>
      <c r="C268" s="1" t="s">
        <v>427</v>
      </c>
      <c r="D268" s="6" t="s">
        <v>61</v>
      </c>
    </row>
    <row r="269">
      <c r="A269" s="5">
        <v>58.0</v>
      </c>
      <c r="B269" s="1" t="s">
        <v>293</v>
      </c>
      <c r="C269" s="1" t="s">
        <v>427</v>
      </c>
      <c r="D269" s="6" t="s">
        <v>62</v>
      </c>
    </row>
    <row r="270">
      <c r="A270" s="5">
        <v>60.0</v>
      </c>
      <c r="B270" s="1" t="s">
        <v>293</v>
      </c>
      <c r="C270" s="1" t="s">
        <v>427</v>
      </c>
      <c r="D270" s="6" t="s">
        <v>63</v>
      </c>
    </row>
    <row r="271">
      <c r="A271" s="5">
        <v>61.0</v>
      </c>
      <c r="B271" s="1" t="s">
        <v>293</v>
      </c>
      <c r="C271" s="1" t="s">
        <v>427</v>
      </c>
      <c r="D271" s="6" t="s">
        <v>64</v>
      </c>
    </row>
    <row r="272">
      <c r="A272" s="5">
        <v>64.0</v>
      </c>
      <c r="B272" s="1" t="s">
        <v>293</v>
      </c>
      <c r="C272" s="1" t="s">
        <v>427</v>
      </c>
      <c r="D272" s="6" t="s">
        <v>67</v>
      </c>
    </row>
    <row r="273">
      <c r="A273" s="5">
        <v>65.0</v>
      </c>
      <c r="B273" s="1" t="s">
        <v>293</v>
      </c>
      <c r="C273" s="1" t="s">
        <v>427</v>
      </c>
      <c r="D273" s="6" t="s">
        <v>68</v>
      </c>
    </row>
    <row r="274">
      <c r="A274" s="5">
        <v>66.0</v>
      </c>
      <c r="B274" s="1" t="s">
        <v>293</v>
      </c>
      <c r="C274" s="1" t="s">
        <v>427</v>
      </c>
      <c r="D274" s="6" t="s">
        <v>69</v>
      </c>
    </row>
    <row r="275">
      <c r="A275" s="5">
        <v>67.0</v>
      </c>
      <c r="B275" s="1" t="s">
        <v>293</v>
      </c>
      <c r="C275" s="1" t="s">
        <v>427</v>
      </c>
      <c r="D275" s="6" t="s">
        <v>70</v>
      </c>
    </row>
    <row r="276">
      <c r="A276" s="5">
        <v>68.0</v>
      </c>
      <c r="B276" s="1" t="s">
        <v>293</v>
      </c>
      <c r="C276" s="1" t="s">
        <v>427</v>
      </c>
      <c r="D276" s="6" t="s">
        <v>71</v>
      </c>
    </row>
    <row r="277">
      <c r="A277" s="5">
        <v>70.0</v>
      </c>
      <c r="B277" s="1" t="s">
        <v>293</v>
      </c>
      <c r="C277" s="1" t="s">
        <v>427</v>
      </c>
      <c r="D277" s="6" t="s">
        <v>73</v>
      </c>
    </row>
    <row r="278">
      <c r="A278" s="5">
        <v>71.0</v>
      </c>
      <c r="B278" s="1" t="s">
        <v>293</v>
      </c>
      <c r="C278" s="1" t="s">
        <v>427</v>
      </c>
      <c r="D278" s="6" t="s">
        <v>74</v>
      </c>
    </row>
    <row r="279">
      <c r="A279" s="5">
        <v>73.0</v>
      </c>
      <c r="B279" s="1" t="s">
        <v>293</v>
      </c>
      <c r="C279" s="1" t="s">
        <v>427</v>
      </c>
      <c r="D279" s="6" t="s">
        <v>428</v>
      </c>
    </row>
    <row r="280">
      <c r="A280" s="5">
        <v>74.0</v>
      </c>
      <c r="B280" s="1" t="s">
        <v>293</v>
      </c>
      <c r="C280" s="1" t="s">
        <v>427</v>
      </c>
      <c r="D280" s="6" t="s">
        <v>77</v>
      </c>
    </row>
    <row r="281">
      <c r="A281" s="5">
        <v>75.0</v>
      </c>
      <c r="B281" s="1" t="s">
        <v>293</v>
      </c>
      <c r="C281" s="1" t="s">
        <v>427</v>
      </c>
      <c r="D281" s="6" t="s">
        <v>78</v>
      </c>
    </row>
    <row r="282">
      <c r="A282" s="5">
        <v>77.0</v>
      </c>
      <c r="B282" s="1" t="s">
        <v>293</v>
      </c>
      <c r="C282" s="1" t="s">
        <v>427</v>
      </c>
      <c r="D282" s="6" t="s">
        <v>80</v>
      </c>
    </row>
    <row r="283">
      <c r="A283" s="5">
        <v>78.0</v>
      </c>
      <c r="B283" s="1" t="s">
        <v>293</v>
      </c>
      <c r="C283" s="1" t="s">
        <v>427</v>
      </c>
      <c r="D283" s="6" t="s">
        <v>81</v>
      </c>
    </row>
    <row r="284">
      <c r="A284" s="5">
        <v>80.0</v>
      </c>
      <c r="B284" s="1" t="s">
        <v>293</v>
      </c>
      <c r="C284" s="1" t="s">
        <v>427</v>
      </c>
      <c r="D284" s="6" t="s">
        <v>83</v>
      </c>
    </row>
    <row r="285">
      <c r="A285" s="5">
        <v>83.0</v>
      </c>
      <c r="B285" s="1" t="s">
        <v>293</v>
      </c>
      <c r="C285" s="1" t="s">
        <v>427</v>
      </c>
      <c r="D285" s="6" t="s">
        <v>86</v>
      </c>
    </row>
    <row r="286">
      <c r="A286" s="5">
        <v>85.0</v>
      </c>
      <c r="B286" s="1" t="s">
        <v>293</v>
      </c>
      <c r="C286" s="1" t="s">
        <v>427</v>
      </c>
      <c r="D286" s="6" t="s">
        <v>88</v>
      </c>
    </row>
    <row r="287">
      <c r="A287" s="5">
        <v>86.0</v>
      </c>
      <c r="B287" s="1" t="s">
        <v>293</v>
      </c>
      <c r="C287" s="1" t="s">
        <v>427</v>
      </c>
      <c r="D287" s="6" t="s">
        <v>89</v>
      </c>
    </row>
    <row r="288">
      <c r="A288" s="5">
        <v>87.0</v>
      </c>
      <c r="B288" s="1" t="s">
        <v>293</v>
      </c>
      <c r="C288" s="1" t="s">
        <v>427</v>
      </c>
      <c r="D288" s="6" t="s">
        <v>90</v>
      </c>
    </row>
    <row r="289">
      <c r="A289" s="5">
        <v>89.0</v>
      </c>
      <c r="B289" s="1" t="s">
        <v>293</v>
      </c>
      <c r="C289" s="1" t="s">
        <v>427</v>
      </c>
      <c r="D289" s="6" t="s">
        <v>92</v>
      </c>
    </row>
    <row r="290">
      <c r="A290" s="5">
        <v>90.0</v>
      </c>
      <c r="B290" s="1" t="s">
        <v>293</v>
      </c>
      <c r="C290" s="1" t="s">
        <v>427</v>
      </c>
      <c r="D290" s="6" t="s">
        <v>93</v>
      </c>
    </row>
    <row r="291">
      <c r="A291" s="5">
        <v>91.0</v>
      </c>
      <c r="B291" s="1" t="s">
        <v>293</v>
      </c>
      <c r="C291" s="1" t="s">
        <v>427</v>
      </c>
      <c r="D291" s="6" t="s">
        <v>94</v>
      </c>
    </row>
    <row r="292">
      <c r="A292" s="5">
        <v>92.0</v>
      </c>
      <c r="B292" s="1" t="s">
        <v>293</v>
      </c>
      <c r="C292" s="1" t="s">
        <v>427</v>
      </c>
      <c r="D292" s="6" t="s">
        <v>95</v>
      </c>
    </row>
    <row r="293">
      <c r="A293" s="5">
        <v>93.0</v>
      </c>
      <c r="B293" s="1" t="s">
        <v>293</v>
      </c>
      <c r="C293" s="1" t="s">
        <v>427</v>
      </c>
      <c r="D293" s="6" t="s">
        <v>96</v>
      </c>
    </row>
    <row r="294">
      <c r="A294" s="5">
        <v>95.0</v>
      </c>
      <c r="B294" s="1" t="s">
        <v>293</v>
      </c>
      <c r="C294" s="1" t="s">
        <v>427</v>
      </c>
      <c r="D294" s="6" t="s">
        <v>98</v>
      </c>
    </row>
    <row r="295">
      <c r="A295" s="5">
        <v>96.0</v>
      </c>
      <c r="B295" s="1" t="s">
        <v>293</v>
      </c>
      <c r="C295" s="1" t="s">
        <v>427</v>
      </c>
      <c r="D295" s="6" t="s">
        <v>99</v>
      </c>
    </row>
    <row r="296">
      <c r="A296" s="5">
        <v>97.0</v>
      </c>
      <c r="B296" s="1" t="s">
        <v>293</v>
      </c>
      <c r="C296" s="1" t="s">
        <v>427</v>
      </c>
      <c r="D296" s="6" t="s">
        <v>100</v>
      </c>
    </row>
    <row r="297">
      <c r="A297" s="5">
        <v>101.0</v>
      </c>
      <c r="B297" s="1" t="s">
        <v>293</v>
      </c>
      <c r="C297" s="1" t="s">
        <v>427</v>
      </c>
      <c r="D297" s="6" t="s">
        <v>104</v>
      </c>
    </row>
    <row r="298">
      <c r="A298" s="5">
        <v>102.0</v>
      </c>
      <c r="B298" s="1" t="s">
        <v>293</v>
      </c>
      <c r="C298" s="1" t="s">
        <v>427</v>
      </c>
      <c r="D298" s="6" t="s">
        <v>105</v>
      </c>
    </row>
    <row r="299">
      <c r="A299" s="5">
        <v>103.0</v>
      </c>
      <c r="B299" s="1" t="s">
        <v>293</v>
      </c>
      <c r="C299" s="1" t="s">
        <v>427</v>
      </c>
      <c r="D299" s="6" t="s">
        <v>106</v>
      </c>
    </row>
    <row r="300">
      <c r="A300" s="5">
        <v>105.0</v>
      </c>
      <c r="B300" s="1" t="s">
        <v>293</v>
      </c>
      <c r="C300" s="1" t="s">
        <v>427</v>
      </c>
      <c r="D300" s="6" t="s">
        <v>108</v>
      </c>
    </row>
    <row r="301">
      <c r="A301" s="5">
        <v>106.0</v>
      </c>
      <c r="B301" s="1" t="s">
        <v>293</v>
      </c>
      <c r="C301" s="1" t="s">
        <v>427</v>
      </c>
      <c r="D301" s="6" t="s">
        <v>109</v>
      </c>
    </row>
    <row r="302">
      <c r="A302" s="5">
        <v>108.0</v>
      </c>
      <c r="B302" s="1" t="s">
        <v>293</v>
      </c>
      <c r="C302" s="1" t="s">
        <v>427</v>
      </c>
      <c r="D302" s="6" t="s">
        <v>111</v>
      </c>
    </row>
    <row r="303">
      <c r="A303" s="5">
        <v>109.0</v>
      </c>
      <c r="B303" s="1" t="s">
        <v>293</v>
      </c>
      <c r="C303" s="1" t="s">
        <v>427</v>
      </c>
      <c r="D303" s="6" t="s">
        <v>112</v>
      </c>
    </row>
    <row r="304">
      <c r="A304" s="5">
        <v>110.0</v>
      </c>
      <c r="B304" s="1" t="s">
        <v>293</v>
      </c>
      <c r="C304" s="1" t="s">
        <v>427</v>
      </c>
      <c r="D304" s="6" t="s">
        <v>113</v>
      </c>
    </row>
    <row r="305">
      <c r="A305" s="5">
        <v>113.0</v>
      </c>
      <c r="B305" s="1" t="s">
        <v>293</v>
      </c>
      <c r="C305" s="1" t="s">
        <v>427</v>
      </c>
      <c r="D305" s="6" t="s">
        <v>116</v>
      </c>
    </row>
    <row r="306">
      <c r="A306" s="5">
        <v>115.0</v>
      </c>
      <c r="B306" s="1" t="s">
        <v>293</v>
      </c>
      <c r="C306" s="1" t="s">
        <v>427</v>
      </c>
      <c r="D306" s="6" t="s">
        <v>118</v>
      </c>
    </row>
    <row r="307">
      <c r="A307" s="5">
        <v>116.0</v>
      </c>
      <c r="B307" s="1" t="s">
        <v>293</v>
      </c>
      <c r="C307" s="1" t="s">
        <v>427</v>
      </c>
      <c r="D307" s="6" t="s">
        <v>119</v>
      </c>
    </row>
    <row r="308">
      <c r="A308" s="5">
        <v>119.0</v>
      </c>
      <c r="B308" s="1" t="s">
        <v>293</v>
      </c>
      <c r="C308" s="1" t="s">
        <v>427</v>
      </c>
      <c r="D308" s="6" t="s">
        <v>122</v>
      </c>
    </row>
    <row r="309">
      <c r="A309" s="5">
        <v>120.0</v>
      </c>
      <c r="B309" s="1" t="s">
        <v>293</v>
      </c>
      <c r="C309" s="1" t="s">
        <v>427</v>
      </c>
      <c r="D309" s="6" t="s">
        <v>123</v>
      </c>
    </row>
    <row r="310">
      <c r="A310" s="5">
        <v>121.0</v>
      </c>
      <c r="B310" s="1" t="s">
        <v>293</v>
      </c>
      <c r="C310" s="1" t="s">
        <v>427</v>
      </c>
      <c r="D310" s="6" t="s">
        <v>124</v>
      </c>
    </row>
    <row r="311">
      <c r="A311" s="5">
        <v>122.0</v>
      </c>
      <c r="B311" s="1" t="s">
        <v>293</v>
      </c>
      <c r="C311" s="1" t="s">
        <v>427</v>
      </c>
      <c r="D311" s="6" t="s">
        <v>125</v>
      </c>
    </row>
    <row r="312">
      <c r="A312" s="5">
        <v>123.0</v>
      </c>
      <c r="B312" s="1" t="s">
        <v>293</v>
      </c>
      <c r="C312" s="1" t="s">
        <v>427</v>
      </c>
      <c r="D312" s="6" t="s">
        <v>126</v>
      </c>
    </row>
    <row r="313">
      <c r="A313" s="5">
        <v>124.0</v>
      </c>
      <c r="B313" s="1" t="s">
        <v>293</v>
      </c>
      <c r="C313" s="1" t="s">
        <v>427</v>
      </c>
      <c r="D313" s="6" t="s">
        <v>127</v>
      </c>
    </row>
    <row r="314">
      <c r="A314" s="5">
        <v>126.0</v>
      </c>
      <c r="B314" s="1" t="s">
        <v>293</v>
      </c>
      <c r="C314" s="1" t="s">
        <v>427</v>
      </c>
      <c r="D314" s="6" t="s">
        <v>129</v>
      </c>
    </row>
    <row r="315">
      <c r="A315" s="5">
        <v>129.0</v>
      </c>
      <c r="B315" s="1" t="s">
        <v>293</v>
      </c>
      <c r="C315" s="1" t="s">
        <v>427</v>
      </c>
      <c r="D315" s="6" t="s">
        <v>132</v>
      </c>
    </row>
    <row r="316">
      <c r="A316" s="5">
        <v>130.0</v>
      </c>
      <c r="B316" s="1" t="s">
        <v>293</v>
      </c>
      <c r="C316" s="1" t="s">
        <v>427</v>
      </c>
      <c r="D316" s="6" t="s">
        <v>133</v>
      </c>
    </row>
    <row r="317">
      <c r="A317" s="5">
        <v>132.0</v>
      </c>
      <c r="B317" s="1" t="s">
        <v>293</v>
      </c>
      <c r="C317" s="1" t="s">
        <v>427</v>
      </c>
      <c r="D317" s="6" t="s">
        <v>135</v>
      </c>
    </row>
    <row r="318">
      <c r="A318" s="5">
        <v>133.0</v>
      </c>
      <c r="B318" s="1" t="s">
        <v>293</v>
      </c>
      <c r="C318" s="1" t="s">
        <v>427</v>
      </c>
      <c r="D318" s="6" t="s">
        <v>136</v>
      </c>
    </row>
    <row r="319">
      <c r="A319" s="5">
        <v>134.0</v>
      </c>
      <c r="B319" s="1" t="s">
        <v>293</v>
      </c>
      <c r="C319" s="1" t="s">
        <v>427</v>
      </c>
      <c r="D319" s="6" t="s">
        <v>137</v>
      </c>
    </row>
    <row r="320">
      <c r="A320" s="5">
        <v>135.0</v>
      </c>
      <c r="B320" s="1" t="s">
        <v>293</v>
      </c>
      <c r="C320" s="1" t="s">
        <v>427</v>
      </c>
      <c r="D320" s="6" t="s">
        <v>138</v>
      </c>
    </row>
    <row r="321">
      <c r="A321" s="5">
        <v>137.0</v>
      </c>
      <c r="B321" s="1" t="s">
        <v>293</v>
      </c>
      <c r="C321" s="1" t="s">
        <v>427</v>
      </c>
      <c r="D321" s="6" t="s">
        <v>140</v>
      </c>
    </row>
    <row r="322">
      <c r="A322" s="5">
        <v>138.0</v>
      </c>
      <c r="B322" s="1" t="s">
        <v>293</v>
      </c>
      <c r="C322" s="1" t="s">
        <v>427</v>
      </c>
      <c r="D322" s="6" t="s">
        <v>141</v>
      </c>
    </row>
    <row r="323">
      <c r="A323" s="5">
        <v>140.0</v>
      </c>
      <c r="B323" s="1" t="s">
        <v>293</v>
      </c>
      <c r="C323" s="1" t="s">
        <v>427</v>
      </c>
      <c r="D323" s="6" t="s">
        <v>143</v>
      </c>
    </row>
    <row r="324">
      <c r="A324" s="5">
        <v>141.0</v>
      </c>
      <c r="B324" s="1" t="s">
        <v>293</v>
      </c>
      <c r="C324" s="1" t="s">
        <v>427</v>
      </c>
      <c r="D324" s="6" t="s">
        <v>144</v>
      </c>
    </row>
    <row r="325">
      <c r="A325" s="5">
        <v>142.0</v>
      </c>
      <c r="B325" s="1" t="s">
        <v>293</v>
      </c>
      <c r="C325" s="1" t="s">
        <v>427</v>
      </c>
      <c r="D325" s="6" t="s">
        <v>145</v>
      </c>
    </row>
    <row r="326">
      <c r="A326" s="5">
        <v>143.0</v>
      </c>
      <c r="B326" s="1" t="s">
        <v>293</v>
      </c>
      <c r="C326" s="1" t="s">
        <v>427</v>
      </c>
      <c r="D326" s="6" t="s">
        <v>146</v>
      </c>
    </row>
    <row r="327">
      <c r="A327" s="5">
        <v>144.0</v>
      </c>
      <c r="B327" s="1" t="s">
        <v>293</v>
      </c>
      <c r="C327" s="1" t="s">
        <v>427</v>
      </c>
      <c r="D327" s="6" t="s">
        <v>147</v>
      </c>
    </row>
    <row r="328">
      <c r="A328" s="5">
        <v>146.0</v>
      </c>
      <c r="B328" s="1" t="s">
        <v>293</v>
      </c>
      <c r="C328" s="1" t="s">
        <v>427</v>
      </c>
      <c r="D328" s="6" t="s">
        <v>149</v>
      </c>
    </row>
    <row r="329">
      <c r="A329" s="5">
        <v>147.0</v>
      </c>
      <c r="B329" s="1" t="s">
        <v>293</v>
      </c>
      <c r="C329" s="1" t="s">
        <v>427</v>
      </c>
      <c r="D329" s="6" t="s">
        <v>150</v>
      </c>
    </row>
    <row r="330">
      <c r="A330" s="5">
        <v>148.0</v>
      </c>
      <c r="B330" s="1" t="s">
        <v>293</v>
      </c>
      <c r="C330" s="1" t="s">
        <v>427</v>
      </c>
      <c r="D330" s="6" t="s">
        <v>151</v>
      </c>
    </row>
    <row r="331">
      <c r="A331" s="5">
        <v>150.0</v>
      </c>
      <c r="B331" s="1" t="s">
        <v>293</v>
      </c>
      <c r="C331" s="1" t="s">
        <v>427</v>
      </c>
      <c r="D331" s="6" t="s">
        <v>153</v>
      </c>
    </row>
    <row r="332">
      <c r="A332" s="5">
        <v>151.0</v>
      </c>
      <c r="B332" s="1" t="s">
        <v>293</v>
      </c>
      <c r="C332" s="1" t="s">
        <v>427</v>
      </c>
      <c r="D332" s="6" t="s">
        <v>154</v>
      </c>
    </row>
    <row r="333">
      <c r="A333" s="5">
        <v>153.0</v>
      </c>
      <c r="B333" s="1" t="s">
        <v>293</v>
      </c>
      <c r="C333" s="1" t="s">
        <v>427</v>
      </c>
      <c r="D333" s="6" t="s">
        <v>156</v>
      </c>
    </row>
    <row r="334">
      <c r="A334" s="5">
        <v>154.0</v>
      </c>
      <c r="B334" s="1" t="s">
        <v>293</v>
      </c>
      <c r="C334" s="1" t="s">
        <v>427</v>
      </c>
      <c r="D334" s="6" t="s">
        <v>157</v>
      </c>
    </row>
    <row r="335">
      <c r="A335" s="5">
        <v>155.0</v>
      </c>
      <c r="B335" s="1" t="s">
        <v>293</v>
      </c>
      <c r="C335" s="1" t="s">
        <v>427</v>
      </c>
      <c r="D335" s="6" t="s">
        <v>158</v>
      </c>
    </row>
    <row r="336">
      <c r="A336" s="5">
        <v>156.0</v>
      </c>
      <c r="B336" s="1" t="s">
        <v>293</v>
      </c>
      <c r="C336" s="1" t="s">
        <v>427</v>
      </c>
      <c r="D336" s="6" t="s">
        <v>159</v>
      </c>
    </row>
    <row r="337">
      <c r="A337" s="5">
        <v>157.0</v>
      </c>
      <c r="B337" s="1" t="s">
        <v>293</v>
      </c>
      <c r="C337" s="1" t="s">
        <v>427</v>
      </c>
      <c r="D337" s="6" t="s">
        <v>160</v>
      </c>
    </row>
    <row r="338">
      <c r="A338" s="5">
        <v>159.0</v>
      </c>
      <c r="B338" s="1" t="s">
        <v>293</v>
      </c>
      <c r="C338" s="1" t="s">
        <v>427</v>
      </c>
      <c r="D338" s="6" t="s">
        <v>162</v>
      </c>
    </row>
    <row r="339">
      <c r="A339" s="5">
        <v>160.0</v>
      </c>
      <c r="B339" s="1" t="s">
        <v>293</v>
      </c>
      <c r="C339" s="1" t="s">
        <v>427</v>
      </c>
      <c r="D339" s="6" t="s">
        <v>163</v>
      </c>
    </row>
    <row r="340">
      <c r="A340" s="5">
        <v>165.0</v>
      </c>
      <c r="B340" s="1" t="s">
        <v>293</v>
      </c>
      <c r="C340" s="1" t="s">
        <v>427</v>
      </c>
      <c r="D340" s="6" t="s">
        <v>168</v>
      </c>
    </row>
    <row r="341">
      <c r="A341" s="5">
        <v>166.0</v>
      </c>
      <c r="B341" s="1" t="s">
        <v>293</v>
      </c>
      <c r="C341" s="1" t="s">
        <v>427</v>
      </c>
      <c r="D341" s="6" t="s">
        <v>169</v>
      </c>
    </row>
    <row r="342">
      <c r="A342" s="5">
        <v>167.0</v>
      </c>
      <c r="B342" s="1" t="s">
        <v>293</v>
      </c>
      <c r="C342" s="1" t="s">
        <v>427</v>
      </c>
      <c r="D342" s="6" t="s">
        <v>170</v>
      </c>
    </row>
    <row r="343">
      <c r="A343" s="5">
        <v>168.0</v>
      </c>
      <c r="B343" s="1" t="s">
        <v>293</v>
      </c>
      <c r="C343" s="1" t="s">
        <v>427</v>
      </c>
      <c r="D343" s="6" t="s">
        <v>171</v>
      </c>
    </row>
    <row r="344">
      <c r="A344" s="5">
        <v>170.0</v>
      </c>
      <c r="B344" s="1" t="s">
        <v>293</v>
      </c>
      <c r="C344" s="1" t="s">
        <v>427</v>
      </c>
      <c r="D344" s="6" t="s">
        <v>173</v>
      </c>
    </row>
    <row r="345">
      <c r="A345" s="5">
        <v>171.0</v>
      </c>
      <c r="B345" s="1" t="s">
        <v>293</v>
      </c>
      <c r="C345" s="1" t="s">
        <v>427</v>
      </c>
      <c r="D345" s="6" t="s">
        <v>174</v>
      </c>
    </row>
    <row r="346">
      <c r="A346" s="5">
        <v>172.0</v>
      </c>
      <c r="B346" s="1" t="s">
        <v>293</v>
      </c>
      <c r="C346" s="1" t="s">
        <v>427</v>
      </c>
      <c r="D346" s="6" t="s">
        <v>175</v>
      </c>
    </row>
    <row r="347">
      <c r="A347" s="5">
        <v>174.0</v>
      </c>
      <c r="B347" s="1" t="s">
        <v>293</v>
      </c>
      <c r="C347" s="1" t="s">
        <v>427</v>
      </c>
      <c r="D347" s="6" t="s">
        <v>177</v>
      </c>
    </row>
    <row r="348">
      <c r="A348" s="5">
        <v>175.0</v>
      </c>
      <c r="B348" s="1" t="s">
        <v>293</v>
      </c>
      <c r="C348" s="1" t="s">
        <v>427</v>
      </c>
      <c r="D348" s="6" t="s">
        <v>178</v>
      </c>
    </row>
    <row r="349">
      <c r="A349" s="5">
        <v>176.0</v>
      </c>
      <c r="B349" s="1" t="s">
        <v>293</v>
      </c>
      <c r="C349" s="1" t="s">
        <v>427</v>
      </c>
      <c r="D349" s="6" t="s">
        <v>179</v>
      </c>
    </row>
    <row r="350">
      <c r="A350" s="5">
        <v>178.0</v>
      </c>
      <c r="B350" s="1" t="s">
        <v>293</v>
      </c>
      <c r="C350" s="1" t="s">
        <v>427</v>
      </c>
      <c r="D350" s="6" t="s">
        <v>181</v>
      </c>
    </row>
    <row r="351">
      <c r="A351" s="5">
        <v>180.0</v>
      </c>
      <c r="B351" s="1" t="s">
        <v>293</v>
      </c>
      <c r="C351" s="1" t="s">
        <v>427</v>
      </c>
      <c r="D351" s="6" t="s">
        <v>183</v>
      </c>
    </row>
    <row r="352">
      <c r="A352" s="5">
        <v>187.0</v>
      </c>
      <c r="B352" s="1" t="s">
        <v>293</v>
      </c>
      <c r="C352" s="1" t="s">
        <v>427</v>
      </c>
      <c r="D352" s="6" t="s">
        <v>189</v>
      </c>
    </row>
    <row r="353">
      <c r="A353" s="5">
        <v>191.0</v>
      </c>
      <c r="B353" s="1" t="s">
        <v>293</v>
      </c>
      <c r="C353" s="1" t="s">
        <v>427</v>
      </c>
      <c r="D353" s="6" t="s">
        <v>193</v>
      </c>
    </row>
    <row r="354">
      <c r="A354" s="5">
        <v>192.0</v>
      </c>
      <c r="B354" s="1" t="s">
        <v>293</v>
      </c>
      <c r="C354" s="1" t="s">
        <v>427</v>
      </c>
      <c r="D354" s="6" t="s">
        <v>194</v>
      </c>
    </row>
    <row r="355">
      <c r="A355" s="5">
        <v>194.0</v>
      </c>
      <c r="B355" s="1" t="s">
        <v>293</v>
      </c>
      <c r="C355" s="1" t="s">
        <v>427</v>
      </c>
      <c r="D355" s="6" t="s">
        <v>196</v>
      </c>
    </row>
    <row r="356">
      <c r="A356" s="5">
        <v>197.0</v>
      </c>
      <c r="B356" s="1" t="s">
        <v>293</v>
      </c>
      <c r="C356" s="1" t="s">
        <v>427</v>
      </c>
      <c r="D356" s="6" t="s">
        <v>198</v>
      </c>
    </row>
    <row r="357">
      <c r="A357" s="5">
        <v>199.0</v>
      </c>
      <c r="B357" s="1" t="s">
        <v>293</v>
      </c>
      <c r="C357" s="1" t="s">
        <v>427</v>
      </c>
      <c r="D357" s="6" t="s">
        <v>200</v>
      </c>
    </row>
    <row r="358">
      <c r="A358" s="5">
        <v>200.0</v>
      </c>
      <c r="B358" s="1" t="s">
        <v>293</v>
      </c>
      <c r="C358" s="1" t="s">
        <v>427</v>
      </c>
      <c r="D358" s="6" t="s">
        <v>201</v>
      </c>
    </row>
    <row r="359">
      <c r="A359" s="5">
        <v>201.0</v>
      </c>
      <c r="B359" s="1" t="s">
        <v>293</v>
      </c>
      <c r="C359" s="1" t="s">
        <v>427</v>
      </c>
      <c r="D359" s="6" t="s">
        <v>202</v>
      </c>
    </row>
    <row r="360">
      <c r="A360" s="5">
        <v>202.0</v>
      </c>
      <c r="B360" s="1" t="s">
        <v>293</v>
      </c>
      <c r="C360" s="1" t="s">
        <v>427</v>
      </c>
      <c r="D360" s="6" t="s">
        <v>203</v>
      </c>
    </row>
    <row r="361">
      <c r="A361" s="5">
        <v>204.0</v>
      </c>
      <c r="B361" s="1" t="s">
        <v>293</v>
      </c>
      <c r="C361" s="1" t="s">
        <v>427</v>
      </c>
      <c r="D361" s="6" t="s">
        <v>205</v>
      </c>
    </row>
    <row r="362">
      <c r="A362" s="5">
        <v>206.0</v>
      </c>
      <c r="B362" s="1" t="s">
        <v>293</v>
      </c>
      <c r="C362" s="1" t="s">
        <v>427</v>
      </c>
      <c r="D362" s="6" t="s">
        <v>207</v>
      </c>
    </row>
    <row r="363">
      <c r="A363" s="5">
        <v>214.0</v>
      </c>
      <c r="B363" s="1" t="s">
        <v>293</v>
      </c>
      <c r="C363" s="1" t="s">
        <v>427</v>
      </c>
      <c r="D363" s="6" t="s">
        <v>429</v>
      </c>
    </row>
    <row r="364">
      <c r="A364" s="5">
        <v>219.0</v>
      </c>
      <c r="B364" s="1" t="s">
        <v>293</v>
      </c>
      <c r="C364" s="1" t="s">
        <v>427</v>
      </c>
      <c r="D364" s="6" t="s">
        <v>218</v>
      </c>
    </row>
    <row r="365">
      <c r="A365" s="5">
        <v>220.0</v>
      </c>
      <c r="B365" s="1" t="s">
        <v>293</v>
      </c>
      <c r="C365" s="1" t="s">
        <v>427</v>
      </c>
      <c r="D365" s="6" t="s">
        <v>219</v>
      </c>
    </row>
    <row r="366">
      <c r="A366" s="5">
        <v>222.0</v>
      </c>
      <c r="B366" s="1" t="s">
        <v>293</v>
      </c>
      <c r="C366" s="1" t="s">
        <v>427</v>
      </c>
      <c r="D366" s="6" t="s">
        <v>221</v>
      </c>
    </row>
    <row r="367">
      <c r="A367" s="5">
        <v>224.0</v>
      </c>
      <c r="B367" s="1" t="s">
        <v>293</v>
      </c>
      <c r="C367" s="1" t="s">
        <v>427</v>
      </c>
      <c r="D367" s="6" t="s">
        <v>223</v>
      </c>
    </row>
    <row r="368">
      <c r="A368" s="5">
        <v>226.0</v>
      </c>
      <c r="B368" s="1" t="s">
        <v>293</v>
      </c>
      <c r="C368" s="1" t="s">
        <v>427</v>
      </c>
      <c r="D368" s="6" t="s">
        <v>225</v>
      </c>
    </row>
    <row r="369">
      <c r="A369" s="5">
        <v>227.0</v>
      </c>
      <c r="B369" s="1" t="s">
        <v>293</v>
      </c>
      <c r="C369" s="1" t="s">
        <v>427</v>
      </c>
      <c r="D369" s="6" t="s">
        <v>226</v>
      </c>
    </row>
    <row r="370">
      <c r="A370" s="5">
        <v>228.0</v>
      </c>
      <c r="B370" s="1" t="s">
        <v>293</v>
      </c>
      <c r="C370" s="1" t="s">
        <v>427</v>
      </c>
      <c r="D370" s="6" t="s">
        <v>227</v>
      </c>
    </row>
    <row r="371">
      <c r="A371" s="5">
        <v>230.0</v>
      </c>
      <c r="B371" s="1" t="s">
        <v>293</v>
      </c>
      <c r="C371" s="1" t="s">
        <v>427</v>
      </c>
      <c r="D371" s="6" t="s">
        <v>229</v>
      </c>
    </row>
    <row r="372">
      <c r="A372" s="5">
        <v>235.0</v>
      </c>
      <c r="B372" s="1" t="s">
        <v>293</v>
      </c>
      <c r="C372" s="1" t="s">
        <v>427</v>
      </c>
      <c r="D372" s="6" t="s">
        <v>234</v>
      </c>
    </row>
    <row r="373">
      <c r="A373" s="5">
        <v>237.0</v>
      </c>
      <c r="B373" s="1" t="s">
        <v>293</v>
      </c>
      <c r="C373" s="1" t="s">
        <v>427</v>
      </c>
      <c r="D373" s="6" t="s">
        <v>236</v>
      </c>
    </row>
    <row r="374">
      <c r="A374" s="5">
        <v>240.0</v>
      </c>
      <c r="B374" s="1" t="s">
        <v>293</v>
      </c>
      <c r="C374" s="1" t="s">
        <v>427</v>
      </c>
      <c r="D374" s="6" t="s">
        <v>239</v>
      </c>
    </row>
    <row r="375">
      <c r="A375" s="5">
        <v>241.0</v>
      </c>
      <c r="B375" s="1" t="s">
        <v>293</v>
      </c>
      <c r="C375" s="1" t="s">
        <v>427</v>
      </c>
      <c r="D375" s="6" t="s">
        <v>240</v>
      </c>
    </row>
    <row r="376">
      <c r="A376" s="5">
        <v>243.0</v>
      </c>
      <c r="B376" s="1" t="s">
        <v>293</v>
      </c>
      <c r="C376" s="1" t="s">
        <v>427</v>
      </c>
      <c r="D376" s="6" t="s">
        <v>242</v>
      </c>
    </row>
    <row r="377">
      <c r="A377" s="5">
        <v>244.0</v>
      </c>
      <c r="B377" s="1" t="s">
        <v>293</v>
      </c>
      <c r="C377" s="1" t="s">
        <v>427</v>
      </c>
      <c r="D377" s="6" t="s">
        <v>243</v>
      </c>
    </row>
    <row r="378">
      <c r="A378" s="5">
        <v>245.0</v>
      </c>
      <c r="B378" s="1" t="s">
        <v>293</v>
      </c>
      <c r="C378" s="1" t="s">
        <v>427</v>
      </c>
      <c r="D378" s="6" t="s">
        <v>244</v>
      </c>
    </row>
    <row r="379">
      <c r="A379" s="5">
        <v>246.0</v>
      </c>
      <c r="B379" s="1" t="s">
        <v>293</v>
      </c>
      <c r="C379" s="1" t="s">
        <v>427</v>
      </c>
      <c r="D379" s="6" t="s">
        <v>245</v>
      </c>
    </row>
    <row r="380">
      <c r="A380" s="5">
        <v>248.0</v>
      </c>
      <c r="B380" s="1" t="s">
        <v>293</v>
      </c>
      <c r="C380" s="1" t="s">
        <v>427</v>
      </c>
      <c r="D380" s="6" t="s">
        <v>247</v>
      </c>
    </row>
    <row r="381">
      <c r="A381" s="5">
        <v>253.0</v>
      </c>
      <c r="B381" s="1" t="s">
        <v>293</v>
      </c>
      <c r="C381" s="1" t="s">
        <v>427</v>
      </c>
      <c r="D381" s="6" t="s">
        <v>250</v>
      </c>
    </row>
    <row r="382">
      <c r="A382" s="5">
        <v>259.0</v>
      </c>
      <c r="B382" s="1" t="s">
        <v>293</v>
      </c>
      <c r="C382" s="1" t="s">
        <v>427</v>
      </c>
      <c r="D382" s="6" t="s">
        <v>255</v>
      </c>
    </row>
    <row r="383">
      <c r="A383" s="5">
        <v>263.0</v>
      </c>
      <c r="B383" s="1" t="s">
        <v>293</v>
      </c>
      <c r="C383" s="1" t="s">
        <v>427</v>
      </c>
      <c r="D383" s="6" t="s">
        <v>259</v>
      </c>
    </row>
    <row r="384">
      <c r="A384" s="5">
        <v>265.0</v>
      </c>
      <c r="B384" s="1" t="s">
        <v>293</v>
      </c>
      <c r="C384" s="1" t="s">
        <v>427</v>
      </c>
      <c r="D384" s="6" t="s">
        <v>261</v>
      </c>
    </row>
    <row r="385">
      <c r="A385" s="5">
        <v>267.0</v>
      </c>
      <c r="B385" s="1" t="s">
        <v>293</v>
      </c>
      <c r="C385" s="1" t="s">
        <v>427</v>
      </c>
      <c r="D385" s="6" t="s">
        <v>263</v>
      </c>
    </row>
    <row r="386">
      <c r="A386" s="5">
        <v>268.0</v>
      </c>
      <c r="B386" s="1" t="s">
        <v>293</v>
      </c>
      <c r="C386" s="1" t="s">
        <v>427</v>
      </c>
      <c r="D386" s="6" t="s">
        <v>264</v>
      </c>
    </row>
    <row r="387">
      <c r="A387" s="5">
        <v>274.0</v>
      </c>
      <c r="B387" s="1" t="s">
        <v>293</v>
      </c>
      <c r="C387" s="1" t="s">
        <v>427</v>
      </c>
      <c r="D387" s="6" t="s">
        <v>269</v>
      </c>
    </row>
    <row r="388">
      <c r="A388" s="5">
        <v>281.0</v>
      </c>
      <c r="B388" s="1" t="s">
        <v>293</v>
      </c>
      <c r="C388" s="1" t="s">
        <v>427</v>
      </c>
      <c r="D388" s="6" t="s">
        <v>274</v>
      </c>
    </row>
    <row r="389">
      <c r="A389" s="5">
        <v>282.0</v>
      </c>
      <c r="B389" s="1" t="s">
        <v>293</v>
      </c>
      <c r="C389" s="1" t="s">
        <v>427</v>
      </c>
      <c r="D389" s="6" t="s">
        <v>275</v>
      </c>
    </row>
    <row r="390">
      <c r="A390" s="5">
        <v>283.0</v>
      </c>
      <c r="B390" s="1" t="s">
        <v>293</v>
      </c>
      <c r="C390" s="1" t="s">
        <v>427</v>
      </c>
      <c r="D390" s="6" t="s">
        <v>276</v>
      </c>
    </row>
    <row r="391">
      <c r="A391" s="5">
        <v>284.0</v>
      </c>
      <c r="B391" s="1" t="s">
        <v>293</v>
      </c>
      <c r="C391" s="1" t="s">
        <v>427</v>
      </c>
      <c r="D391" s="6" t="s">
        <v>277</v>
      </c>
    </row>
    <row r="392">
      <c r="A392" s="5">
        <v>285.0</v>
      </c>
      <c r="B392" s="1" t="s">
        <v>293</v>
      </c>
      <c r="C392" s="1" t="s">
        <v>427</v>
      </c>
      <c r="D392" s="6" t="s">
        <v>278</v>
      </c>
    </row>
    <row r="393">
      <c r="A393" s="5">
        <v>286.0</v>
      </c>
      <c r="B393" s="1" t="s">
        <v>293</v>
      </c>
      <c r="C393" s="1" t="s">
        <v>427</v>
      </c>
      <c r="D393" s="6" t="s">
        <v>279</v>
      </c>
    </row>
    <row r="394">
      <c r="A394" s="5">
        <v>287.0</v>
      </c>
      <c r="B394" s="1" t="s">
        <v>293</v>
      </c>
      <c r="C394" s="1" t="s">
        <v>427</v>
      </c>
      <c r="D394" s="6" t="s">
        <v>280</v>
      </c>
    </row>
    <row r="395">
      <c r="A395" s="5">
        <v>290.0</v>
      </c>
      <c r="B395" s="1" t="s">
        <v>293</v>
      </c>
      <c r="C395" s="1" t="s">
        <v>427</v>
      </c>
      <c r="D395" s="6" t="s">
        <v>283</v>
      </c>
    </row>
    <row r="396">
      <c r="A396" s="5">
        <v>291.0</v>
      </c>
      <c r="B396" s="1" t="s">
        <v>293</v>
      </c>
      <c r="C396" s="1" t="s">
        <v>427</v>
      </c>
      <c r="D396" s="6" t="s">
        <v>284</v>
      </c>
    </row>
    <row r="397">
      <c r="A397" s="5">
        <v>293.0</v>
      </c>
      <c r="B397" s="1" t="s">
        <v>293</v>
      </c>
      <c r="C397" s="1" t="s">
        <v>427</v>
      </c>
      <c r="D397" s="6" t="s">
        <v>286</v>
      </c>
    </row>
    <row r="398">
      <c r="A398" s="5">
        <v>294.0</v>
      </c>
      <c r="B398" s="1" t="s">
        <v>293</v>
      </c>
      <c r="C398" s="1" t="s">
        <v>427</v>
      </c>
      <c r="D398" s="6" t="s">
        <v>287</v>
      </c>
    </row>
    <row r="399">
      <c r="A399" s="5">
        <v>296.0</v>
      </c>
      <c r="B399" s="1" t="s">
        <v>293</v>
      </c>
      <c r="C399" s="1" t="s">
        <v>427</v>
      </c>
      <c r="D399" s="6" t="s">
        <v>288</v>
      </c>
    </row>
    <row r="400">
      <c r="A400" s="5">
        <v>297.0</v>
      </c>
      <c r="B400" s="1" t="s">
        <v>293</v>
      </c>
      <c r="C400" s="1" t="s">
        <v>427</v>
      </c>
      <c r="D400" s="6" t="s">
        <v>289</v>
      </c>
    </row>
    <row r="401">
      <c r="A401" s="5">
        <v>298.0</v>
      </c>
      <c r="B401" s="1" t="s">
        <v>293</v>
      </c>
      <c r="C401" s="1" t="s">
        <v>427</v>
      </c>
      <c r="D401" s="6" t="s">
        <v>290</v>
      </c>
    </row>
    <row r="402">
      <c r="A402" s="5">
        <v>299.0</v>
      </c>
      <c r="B402" s="1" t="s">
        <v>293</v>
      </c>
      <c r="C402" s="1" t="s">
        <v>427</v>
      </c>
      <c r="D402" s="6" t="s">
        <v>291</v>
      </c>
    </row>
    <row r="403">
      <c r="A403" s="5">
        <v>300.0</v>
      </c>
      <c r="B403" s="1" t="s">
        <v>293</v>
      </c>
      <c r="C403" s="1" t="s">
        <v>427</v>
      </c>
      <c r="D403" s="6" t="s">
        <v>430</v>
      </c>
    </row>
    <row r="404">
      <c r="A404" s="5">
        <v>301.0</v>
      </c>
      <c r="B404" s="1" t="s">
        <v>293</v>
      </c>
      <c r="C404" s="1" t="s">
        <v>427</v>
      </c>
      <c r="D404" s="6" t="s">
        <v>431</v>
      </c>
    </row>
    <row r="405">
      <c r="A405" s="5">
        <v>302.0</v>
      </c>
      <c r="B405" s="1" t="s">
        <v>293</v>
      </c>
      <c r="C405" s="1" t="s">
        <v>427</v>
      </c>
      <c r="D405" s="6" t="s">
        <v>432</v>
      </c>
    </row>
    <row r="406">
      <c r="A406" s="5">
        <v>303.0</v>
      </c>
      <c r="B406" s="1" t="s">
        <v>293</v>
      </c>
      <c r="C406" s="1" t="s">
        <v>427</v>
      </c>
      <c r="D406" s="6" t="s">
        <v>433</v>
      </c>
    </row>
    <row r="407">
      <c r="A407" s="5">
        <v>307.0</v>
      </c>
      <c r="B407" s="1" t="s">
        <v>293</v>
      </c>
      <c r="C407" s="1" t="s">
        <v>427</v>
      </c>
      <c r="D407" s="6" t="s">
        <v>434</v>
      </c>
    </row>
    <row r="408">
      <c r="A408" s="5">
        <v>309.0</v>
      </c>
      <c r="B408" s="1" t="s">
        <v>293</v>
      </c>
      <c r="C408" s="1" t="s">
        <v>427</v>
      </c>
      <c r="D408" s="6" t="s">
        <v>435</v>
      </c>
    </row>
    <row r="409">
      <c r="A409" s="5">
        <v>311.0</v>
      </c>
      <c r="B409" s="1" t="s">
        <v>293</v>
      </c>
      <c r="C409" s="1" t="s">
        <v>427</v>
      </c>
      <c r="D409" s="6" t="s">
        <v>436</v>
      </c>
    </row>
    <row r="410">
      <c r="A410" s="5">
        <v>313.0</v>
      </c>
      <c r="B410" s="1" t="s">
        <v>293</v>
      </c>
      <c r="C410" s="1" t="s">
        <v>427</v>
      </c>
      <c r="D410" s="6" t="s">
        <v>437</v>
      </c>
    </row>
    <row r="411">
      <c r="A411" s="5">
        <v>316.0</v>
      </c>
      <c r="B411" s="1" t="s">
        <v>293</v>
      </c>
      <c r="C411" s="1" t="s">
        <v>427</v>
      </c>
      <c r="D411" s="6" t="s">
        <v>438</v>
      </c>
    </row>
    <row r="412">
      <c r="A412" s="5">
        <v>321.0</v>
      </c>
      <c r="B412" s="1" t="s">
        <v>293</v>
      </c>
      <c r="C412" s="1" t="s">
        <v>427</v>
      </c>
      <c r="D412" s="6" t="s">
        <v>439</v>
      </c>
    </row>
    <row r="413">
      <c r="A413" s="5">
        <v>323.0</v>
      </c>
      <c r="B413" s="1" t="s">
        <v>293</v>
      </c>
      <c r="C413" s="1" t="s">
        <v>427</v>
      </c>
      <c r="D413" s="6" t="s">
        <v>440</v>
      </c>
    </row>
    <row r="414">
      <c r="A414" s="5">
        <v>331.0</v>
      </c>
      <c r="B414" s="1" t="s">
        <v>293</v>
      </c>
      <c r="C414" s="1" t="s">
        <v>427</v>
      </c>
      <c r="D414" s="6" t="s">
        <v>441</v>
      </c>
    </row>
    <row r="415">
      <c r="A415" s="5">
        <v>332.0</v>
      </c>
      <c r="B415" s="1" t="s">
        <v>293</v>
      </c>
      <c r="C415" s="1" t="s">
        <v>427</v>
      </c>
      <c r="D415" s="6" t="s">
        <v>442</v>
      </c>
    </row>
    <row r="416">
      <c r="A416" s="5">
        <v>341.0</v>
      </c>
      <c r="B416" s="1" t="s">
        <v>293</v>
      </c>
      <c r="C416" s="1" t="s">
        <v>427</v>
      </c>
      <c r="D416" s="6" t="s">
        <v>443</v>
      </c>
    </row>
    <row r="417">
      <c r="A417" s="5">
        <v>345.0</v>
      </c>
      <c r="B417" s="1" t="s">
        <v>293</v>
      </c>
      <c r="C417" s="1" t="s">
        <v>427</v>
      </c>
      <c r="D417" s="6" t="s">
        <v>444</v>
      </c>
    </row>
    <row r="418">
      <c r="A418" s="5">
        <v>347.0</v>
      </c>
      <c r="B418" s="1" t="s">
        <v>293</v>
      </c>
      <c r="C418" s="1" t="s">
        <v>427</v>
      </c>
      <c r="D418" s="6" t="s">
        <v>445</v>
      </c>
    </row>
    <row r="419">
      <c r="A419" s="5">
        <v>350.0</v>
      </c>
      <c r="B419" s="1" t="s">
        <v>293</v>
      </c>
      <c r="C419" s="1" t="s">
        <v>427</v>
      </c>
      <c r="D419" s="6" t="s">
        <v>446</v>
      </c>
    </row>
    <row r="420">
      <c r="A420" s="5">
        <v>355.0</v>
      </c>
      <c r="B420" s="1" t="s">
        <v>293</v>
      </c>
      <c r="C420" s="1" t="s">
        <v>427</v>
      </c>
      <c r="D420" s="6" t="s">
        <v>447</v>
      </c>
    </row>
    <row r="421">
      <c r="A421" s="5">
        <v>356.0</v>
      </c>
      <c r="B421" s="1" t="s">
        <v>293</v>
      </c>
      <c r="C421" s="1" t="s">
        <v>427</v>
      </c>
      <c r="D421" s="6" t="s">
        <v>448</v>
      </c>
    </row>
    <row r="422">
      <c r="A422" s="5">
        <v>358.0</v>
      </c>
      <c r="B422" s="1" t="s">
        <v>293</v>
      </c>
      <c r="C422" s="1" t="s">
        <v>427</v>
      </c>
      <c r="D422" s="6" t="s">
        <v>449</v>
      </c>
    </row>
    <row r="423">
      <c r="A423" s="5">
        <v>359.0</v>
      </c>
      <c r="B423" s="1" t="s">
        <v>293</v>
      </c>
      <c r="C423" s="1" t="s">
        <v>427</v>
      </c>
      <c r="D423" s="6" t="s">
        <v>450</v>
      </c>
    </row>
    <row r="424">
      <c r="A424" s="5">
        <v>361.0</v>
      </c>
      <c r="B424" s="1" t="s">
        <v>293</v>
      </c>
      <c r="C424" s="1" t="s">
        <v>427</v>
      </c>
      <c r="D424" s="6" t="s">
        <v>451</v>
      </c>
    </row>
    <row r="425">
      <c r="A425" s="5">
        <v>362.0</v>
      </c>
      <c r="B425" s="1" t="s">
        <v>293</v>
      </c>
      <c r="C425" s="1" t="s">
        <v>427</v>
      </c>
      <c r="D425" s="6" t="s">
        <v>452</v>
      </c>
    </row>
    <row r="426">
      <c r="A426" s="5">
        <v>365.0</v>
      </c>
      <c r="B426" s="1" t="s">
        <v>293</v>
      </c>
      <c r="C426" s="1" t="s">
        <v>427</v>
      </c>
      <c r="D426" s="6" t="s">
        <v>453</v>
      </c>
    </row>
    <row r="427">
      <c r="A427" s="5">
        <v>370.0</v>
      </c>
      <c r="B427" s="1" t="s">
        <v>293</v>
      </c>
      <c r="C427" s="1" t="s">
        <v>427</v>
      </c>
      <c r="D427" s="6" t="s">
        <v>454</v>
      </c>
    </row>
    <row r="428">
      <c r="A428" s="5">
        <v>371.0</v>
      </c>
      <c r="B428" s="1" t="s">
        <v>293</v>
      </c>
      <c r="C428" s="1" t="s">
        <v>427</v>
      </c>
      <c r="D428" s="6" t="s">
        <v>455</v>
      </c>
    </row>
    <row r="429">
      <c r="A429" s="5">
        <v>372.0</v>
      </c>
      <c r="B429" s="1" t="s">
        <v>293</v>
      </c>
      <c r="C429" s="1" t="s">
        <v>427</v>
      </c>
      <c r="D429" s="6" t="s">
        <v>456</v>
      </c>
    </row>
    <row r="430">
      <c r="A430" s="5">
        <v>374.0</v>
      </c>
      <c r="B430" s="1" t="s">
        <v>293</v>
      </c>
      <c r="C430" s="1" t="s">
        <v>427</v>
      </c>
      <c r="D430" s="6" t="s">
        <v>457</v>
      </c>
    </row>
    <row r="431">
      <c r="A431" s="5">
        <v>375.0</v>
      </c>
      <c r="B431" s="1" t="s">
        <v>293</v>
      </c>
      <c r="C431" s="1" t="s">
        <v>427</v>
      </c>
      <c r="D431" s="6" t="s">
        <v>458</v>
      </c>
    </row>
    <row r="432">
      <c r="A432" s="5">
        <v>376.0</v>
      </c>
      <c r="B432" s="1" t="s">
        <v>293</v>
      </c>
      <c r="C432" s="1" t="s">
        <v>427</v>
      </c>
      <c r="D432" s="6" t="s">
        <v>459</v>
      </c>
    </row>
    <row r="433">
      <c r="A433" s="5">
        <v>378.0</v>
      </c>
      <c r="B433" s="1" t="s">
        <v>293</v>
      </c>
      <c r="C433" s="1" t="s">
        <v>427</v>
      </c>
      <c r="D433" s="6" t="s">
        <v>460</v>
      </c>
    </row>
    <row r="434">
      <c r="A434" s="5">
        <v>381.0</v>
      </c>
      <c r="B434" s="1" t="s">
        <v>293</v>
      </c>
      <c r="C434" s="1" t="s">
        <v>427</v>
      </c>
      <c r="D434" s="6" t="s">
        <v>461</v>
      </c>
    </row>
    <row r="435">
      <c r="A435" s="5">
        <v>383.0</v>
      </c>
      <c r="B435" s="1" t="s">
        <v>293</v>
      </c>
      <c r="C435" s="1" t="s">
        <v>427</v>
      </c>
      <c r="D435" s="6" t="s">
        <v>462</v>
      </c>
    </row>
    <row r="436">
      <c r="A436" s="5">
        <v>386.0</v>
      </c>
      <c r="B436" s="1" t="s">
        <v>293</v>
      </c>
      <c r="C436" s="1" t="s">
        <v>427</v>
      </c>
      <c r="D436" s="6" t="s">
        <v>463</v>
      </c>
    </row>
    <row r="437">
      <c r="A437" s="5">
        <v>387.0</v>
      </c>
      <c r="B437" s="1" t="s">
        <v>293</v>
      </c>
      <c r="C437" s="1" t="s">
        <v>427</v>
      </c>
      <c r="D437" s="6" t="s">
        <v>464</v>
      </c>
    </row>
    <row r="438">
      <c r="A438" s="5">
        <v>389.0</v>
      </c>
      <c r="B438" s="1" t="s">
        <v>293</v>
      </c>
      <c r="C438" s="1" t="s">
        <v>427</v>
      </c>
      <c r="D438" s="6" t="s">
        <v>465</v>
      </c>
    </row>
    <row r="439">
      <c r="A439" s="5">
        <v>391.0</v>
      </c>
      <c r="B439" s="1" t="s">
        <v>293</v>
      </c>
      <c r="C439" s="1" t="s">
        <v>427</v>
      </c>
      <c r="D439" s="6" t="s">
        <v>466</v>
      </c>
    </row>
    <row r="440">
      <c r="A440" s="5">
        <v>392.0</v>
      </c>
      <c r="B440" s="1" t="s">
        <v>293</v>
      </c>
      <c r="C440" s="1" t="s">
        <v>427</v>
      </c>
      <c r="D440" s="6" t="s">
        <v>467</v>
      </c>
    </row>
    <row r="441">
      <c r="A441" s="5">
        <v>397.0</v>
      </c>
      <c r="B441" s="1" t="s">
        <v>293</v>
      </c>
      <c r="C441" s="1" t="s">
        <v>427</v>
      </c>
      <c r="D441" s="6" t="s">
        <v>468</v>
      </c>
    </row>
    <row r="442">
      <c r="A442" s="5">
        <v>400.0</v>
      </c>
      <c r="B442" s="1" t="s">
        <v>293</v>
      </c>
      <c r="C442" s="1" t="s">
        <v>427</v>
      </c>
      <c r="D442" s="6" t="s">
        <v>469</v>
      </c>
    </row>
    <row r="443">
      <c r="A443" s="5">
        <v>408.0</v>
      </c>
      <c r="B443" s="1" t="s">
        <v>293</v>
      </c>
      <c r="C443" s="1" t="s">
        <v>427</v>
      </c>
      <c r="D443" s="6" t="s">
        <v>470</v>
      </c>
    </row>
    <row r="444">
      <c r="A444" s="5">
        <v>410.0</v>
      </c>
      <c r="B444" s="1" t="s">
        <v>293</v>
      </c>
      <c r="C444" s="1" t="s">
        <v>427</v>
      </c>
      <c r="D444" s="6" t="s">
        <v>471</v>
      </c>
    </row>
    <row r="445">
      <c r="A445" s="5">
        <v>413.0</v>
      </c>
      <c r="B445" s="1" t="s">
        <v>293</v>
      </c>
      <c r="C445" s="1" t="s">
        <v>427</v>
      </c>
      <c r="D445" s="6" t="s">
        <v>472</v>
      </c>
    </row>
    <row r="446">
      <c r="A446" s="5">
        <v>416.0</v>
      </c>
      <c r="B446" s="1" t="s">
        <v>293</v>
      </c>
      <c r="C446" s="1" t="s">
        <v>427</v>
      </c>
      <c r="D446" s="6" t="s">
        <v>473</v>
      </c>
    </row>
    <row r="447">
      <c r="A447" s="5">
        <v>418.0</v>
      </c>
      <c r="B447" s="1" t="s">
        <v>293</v>
      </c>
      <c r="C447" s="1" t="s">
        <v>427</v>
      </c>
      <c r="D447" s="6" t="s">
        <v>474</v>
      </c>
    </row>
    <row r="448">
      <c r="A448" s="5">
        <v>419.0</v>
      </c>
      <c r="B448" s="1" t="s">
        <v>293</v>
      </c>
      <c r="C448" s="1" t="s">
        <v>427</v>
      </c>
      <c r="D448" s="6" t="s">
        <v>475</v>
      </c>
    </row>
    <row r="449">
      <c r="A449" s="5">
        <v>420.0</v>
      </c>
      <c r="B449" s="1" t="s">
        <v>293</v>
      </c>
      <c r="C449" s="1" t="s">
        <v>427</v>
      </c>
      <c r="D449" s="6" t="s">
        <v>476</v>
      </c>
    </row>
    <row r="450">
      <c r="A450" s="5">
        <v>422.0</v>
      </c>
      <c r="B450" s="1" t="s">
        <v>293</v>
      </c>
      <c r="C450" s="1" t="s">
        <v>427</v>
      </c>
      <c r="D450" s="6" t="s">
        <v>477</v>
      </c>
    </row>
    <row r="451">
      <c r="A451" s="5">
        <v>423.0</v>
      </c>
      <c r="B451" s="1" t="s">
        <v>293</v>
      </c>
      <c r="C451" s="1" t="s">
        <v>427</v>
      </c>
      <c r="D451" s="6" t="s">
        <v>478</v>
      </c>
    </row>
    <row r="452">
      <c r="A452" s="5">
        <v>425.0</v>
      </c>
      <c r="B452" s="1" t="s">
        <v>293</v>
      </c>
      <c r="C452" s="1" t="s">
        <v>427</v>
      </c>
      <c r="D452" s="6" t="s">
        <v>479</v>
      </c>
    </row>
    <row r="453">
      <c r="A453" s="5">
        <v>427.0</v>
      </c>
      <c r="B453" s="1" t="s">
        <v>293</v>
      </c>
      <c r="C453" s="1" t="s">
        <v>427</v>
      </c>
      <c r="D453" s="6" t="s">
        <v>480</v>
      </c>
    </row>
    <row r="454">
      <c r="A454" s="5">
        <v>430.0</v>
      </c>
      <c r="B454" s="1" t="s">
        <v>293</v>
      </c>
      <c r="C454" s="1" t="s">
        <v>427</v>
      </c>
      <c r="D454" s="6" t="s">
        <v>481</v>
      </c>
    </row>
    <row r="455">
      <c r="A455" s="5">
        <v>433.0</v>
      </c>
      <c r="B455" s="1" t="s">
        <v>293</v>
      </c>
      <c r="C455" s="1" t="s">
        <v>427</v>
      </c>
      <c r="D455" s="6" t="s">
        <v>482</v>
      </c>
    </row>
    <row r="456">
      <c r="A456" s="5">
        <v>439.0</v>
      </c>
      <c r="B456" s="1" t="s">
        <v>293</v>
      </c>
      <c r="C456" s="1" t="s">
        <v>427</v>
      </c>
      <c r="D456" s="6" t="s">
        <v>483</v>
      </c>
    </row>
    <row r="457">
      <c r="A457" s="5">
        <v>440.0</v>
      </c>
      <c r="B457" s="1" t="s">
        <v>293</v>
      </c>
      <c r="C457" s="1" t="s">
        <v>427</v>
      </c>
      <c r="D457" s="6" t="s">
        <v>484</v>
      </c>
    </row>
    <row r="458">
      <c r="A458" s="5">
        <v>441.0</v>
      </c>
      <c r="B458" s="1" t="s">
        <v>293</v>
      </c>
      <c r="C458" s="1" t="s">
        <v>427</v>
      </c>
      <c r="D458" s="6" t="s">
        <v>485</v>
      </c>
    </row>
    <row r="459">
      <c r="A459" s="5">
        <v>447.0</v>
      </c>
      <c r="B459" s="1" t="s">
        <v>293</v>
      </c>
      <c r="C459" s="1" t="s">
        <v>427</v>
      </c>
      <c r="D459" s="6" t="s">
        <v>486</v>
      </c>
    </row>
    <row r="460">
      <c r="A460" s="5">
        <v>450.0</v>
      </c>
      <c r="B460" s="1" t="s">
        <v>293</v>
      </c>
      <c r="C460" s="1" t="s">
        <v>427</v>
      </c>
      <c r="D460" s="6" t="s">
        <v>487</v>
      </c>
    </row>
    <row r="461">
      <c r="A461" s="5">
        <v>455.0</v>
      </c>
      <c r="B461" s="1" t="s">
        <v>293</v>
      </c>
      <c r="C461" s="1" t="s">
        <v>427</v>
      </c>
      <c r="D461" s="6" t="s">
        <v>488</v>
      </c>
    </row>
    <row r="462">
      <c r="A462" s="5">
        <v>457.0</v>
      </c>
      <c r="B462" s="1" t="s">
        <v>293</v>
      </c>
      <c r="C462" s="1" t="s">
        <v>427</v>
      </c>
      <c r="D462" s="6" t="s">
        <v>489</v>
      </c>
    </row>
    <row r="463">
      <c r="A463" s="5">
        <v>459.0</v>
      </c>
      <c r="B463" s="1" t="s">
        <v>293</v>
      </c>
      <c r="C463" s="1" t="s">
        <v>427</v>
      </c>
      <c r="D463" s="6" t="s">
        <v>490</v>
      </c>
    </row>
    <row r="464">
      <c r="A464" s="5">
        <v>463.0</v>
      </c>
      <c r="B464" s="1" t="s">
        <v>293</v>
      </c>
      <c r="C464" s="1" t="s">
        <v>427</v>
      </c>
      <c r="D464" s="6" t="s">
        <v>491</v>
      </c>
    </row>
    <row r="465">
      <c r="A465" s="5">
        <v>464.0</v>
      </c>
      <c r="B465" s="1" t="s">
        <v>293</v>
      </c>
      <c r="C465" s="1" t="s">
        <v>427</v>
      </c>
      <c r="D465" s="6" t="s">
        <v>492</v>
      </c>
    </row>
    <row r="466">
      <c r="A466" s="5">
        <v>471.0</v>
      </c>
      <c r="B466" s="1" t="s">
        <v>293</v>
      </c>
      <c r="C466" s="1" t="s">
        <v>427</v>
      </c>
      <c r="D466" s="6" t="s">
        <v>493</v>
      </c>
    </row>
    <row r="467">
      <c r="A467" s="5">
        <v>473.0</v>
      </c>
      <c r="B467" s="1" t="s">
        <v>293</v>
      </c>
      <c r="C467" s="1" t="s">
        <v>427</v>
      </c>
      <c r="D467" s="6" t="s">
        <v>494</v>
      </c>
    </row>
    <row r="468">
      <c r="A468" s="5">
        <v>475.0</v>
      </c>
      <c r="B468" s="1" t="s">
        <v>293</v>
      </c>
      <c r="C468" s="1" t="s">
        <v>427</v>
      </c>
      <c r="D468" s="6" t="s">
        <v>495</v>
      </c>
    </row>
    <row r="469">
      <c r="A469" s="5">
        <v>477.0</v>
      </c>
      <c r="B469" s="1" t="s">
        <v>293</v>
      </c>
      <c r="C469" s="1" t="s">
        <v>427</v>
      </c>
      <c r="D469" s="6" t="s">
        <v>496</v>
      </c>
    </row>
    <row r="470">
      <c r="A470" s="5">
        <v>478.0</v>
      </c>
      <c r="B470" s="1" t="s">
        <v>293</v>
      </c>
      <c r="C470" s="1" t="s">
        <v>427</v>
      </c>
      <c r="D470" s="6" t="s">
        <v>497</v>
      </c>
    </row>
    <row r="471">
      <c r="A471" s="5">
        <v>485.0</v>
      </c>
      <c r="B471" s="1" t="s">
        <v>293</v>
      </c>
      <c r="C471" s="1" t="s">
        <v>427</v>
      </c>
      <c r="D471" s="6" t="s">
        <v>498</v>
      </c>
    </row>
    <row r="472">
      <c r="A472" s="5">
        <v>486.0</v>
      </c>
      <c r="B472" s="1" t="s">
        <v>293</v>
      </c>
      <c r="C472" s="1" t="s">
        <v>427</v>
      </c>
      <c r="D472" s="6" t="s">
        <v>499</v>
      </c>
    </row>
    <row r="473">
      <c r="A473" s="5">
        <v>488.0</v>
      </c>
      <c r="B473" s="1" t="s">
        <v>293</v>
      </c>
      <c r="C473" s="1" t="s">
        <v>427</v>
      </c>
      <c r="D473" s="6" t="s">
        <v>500</v>
      </c>
    </row>
    <row r="474">
      <c r="A474" s="5">
        <v>489.0</v>
      </c>
      <c r="B474" s="1" t="s">
        <v>293</v>
      </c>
      <c r="C474" s="1" t="s">
        <v>427</v>
      </c>
      <c r="D474" s="6" t="s">
        <v>501</v>
      </c>
    </row>
    <row r="475">
      <c r="A475" s="5">
        <v>494.0</v>
      </c>
      <c r="B475" s="1" t="s">
        <v>293</v>
      </c>
      <c r="C475" s="1" t="s">
        <v>427</v>
      </c>
      <c r="D475" s="6" t="s">
        <v>502</v>
      </c>
    </row>
    <row r="476">
      <c r="A476" s="5">
        <v>495.0</v>
      </c>
      <c r="B476" s="1" t="s">
        <v>293</v>
      </c>
      <c r="C476" s="1" t="s">
        <v>427</v>
      </c>
      <c r="D476" s="6" t="s">
        <v>503</v>
      </c>
    </row>
    <row r="477">
      <c r="A477" s="5">
        <v>496.0</v>
      </c>
      <c r="B477" s="1" t="s">
        <v>293</v>
      </c>
      <c r="C477" s="1" t="s">
        <v>427</v>
      </c>
      <c r="D477" s="6" t="s">
        <v>504</v>
      </c>
    </row>
    <row r="478">
      <c r="A478" s="5">
        <v>499.0</v>
      </c>
      <c r="B478" s="1" t="s">
        <v>293</v>
      </c>
      <c r="C478" s="1" t="s">
        <v>427</v>
      </c>
      <c r="D478" s="6" t="s">
        <v>505</v>
      </c>
    </row>
    <row r="479">
      <c r="A479" s="5">
        <v>501.0</v>
      </c>
      <c r="B479" s="1" t="s">
        <v>293</v>
      </c>
      <c r="C479" s="1" t="s">
        <v>427</v>
      </c>
      <c r="D479" s="6" t="s">
        <v>506</v>
      </c>
    </row>
    <row r="480">
      <c r="A480" s="5">
        <v>502.0</v>
      </c>
      <c r="B480" s="1" t="s">
        <v>293</v>
      </c>
      <c r="C480" s="1" t="s">
        <v>427</v>
      </c>
      <c r="D480" s="6" t="s">
        <v>507</v>
      </c>
    </row>
    <row r="481">
      <c r="A481" s="5">
        <v>506.0</v>
      </c>
      <c r="B481" s="1" t="s">
        <v>293</v>
      </c>
      <c r="C481" s="1" t="s">
        <v>427</v>
      </c>
      <c r="D481" s="6" t="s">
        <v>508</v>
      </c>
    </row>
    <row r="482">
      <c r="A482" s="5">
        <v>510.0</v>
      </c>
      <c r="B482" s="1" t="s">
        <v>293</v>
      </c>
      <c r="C482" s="1" t="s">
        <v>427</v>
      </c>
      <c r="D482" s="6" t="s">
        <v>509</v>
      </c>
    </row>
    <row r="483">
      <c r="A483" s="5">
        <v>512.0</v>
      </c>
      <c r="B483" s="1" t="s">
        <v>293</v>
      </c>
      <c r="C483" s="1" t="s">
        <v>427</v>
      </c>
      <c r="D483" s="6" t="s">
        <v>510</v>
      </c>
    </row>
    <row r="484">
      <c r="A484" s="5">
        <v>516.0</v>
      </c>
      <c r="B484" s="1" t="s">
        <v>293</v>
      </c>
      <c r="C484" s="1" t="s">
        <v>427</v>
      </c>
      <c r="D484" s="6" t="s">
        <v>511</v>
      </c>
    </row>
    <row r="485">
      <c r="A485" s="5">
        <v>518.0</v>
      </c>
      <c r="B485" s="1" t="s">
        <v>293</v>
      </c>
      <c r="C485" s="1" t="s">
        <v>427</v>
      </c>
      <c r="D485" s="6" t="s">
        <v>512</v>
      </c>
    </row>
    <row r="486">
      <c r="A486" s="5">
        <v>523.0</v>
      </c>
      <c r="B486" s="1" t="s">
        <v>293</v>
      </c>
      <c r="C486" s="1" t="s">
        <v>427</v>
      </c>
      <c r="D486" s="6" t="s">
        <v>513</v>
      </c>
    </row>
    <row r="487">
      <c r="A487" s="5">
        <v>526.0</v>
      </c>
      <c r="B487" s="1" t="s">
        <v>293</v>
      </c>
      <c r="C487" s="1" t="s">
        <v>427</v>
      </c>
      <c r="D487" s="6" t="s">
        <v>514</v>
      </c>
    </row>
    <row r="488">
      <c r="A488" s="5">
        <v>531.0</v>
      </c>
      <c r="B488" s="1" t="s">
        <v>293</v>
      </c>
      <c r="C488" s="1" t="s">
        <v>427</v>
      </c>
      <c r="D488" s="6" t="s">
        <v>515</v>
      </c>
    </row>
    <row r="489">
      <c r="A489" s="5">
        <v>532.0</v>
      </c>
      <c r="B489" s="1" t="s">
        <v>293</v>
      </c>
      <c r="C489" s="1" t="s">
        <v>427</v>
      </c>
      <c r="D489" s="6" t="s">
        <v>516</v>
      </c>
    </row>
    <row r="490">
      <c r="A490" s="5">
        <v>540.0</v>
      </c>
      <c r="B490" s="1" t="s">
        <v>293</v>
      </c>
      <c r="C490" s="1" t="s">
        <v>427</v>
      </c>
      <c r="D490" s="6" t="s">
        <v>517</v>
      </c>
    </row>
    <row r="491">
      <c r="A491" s="5">
        <v>545.0</v>
      </c>
      <c r="B491" s="1" t="s">
        <v>293</v>
      </c>
      <c r="C491" s="1" t="s">
        <v>427</v>
      </c>
      <c r="D491" s="6" t="s">
        <v>518</v>
      </c>
    </row>
    <row r="492">
      <c r="A492" s="5">
        <v>547.0</v>
      </c>
      <c r="B492" s="1" t="s">
        <v>293</v>
      </c>
      <c r="C492" s="1" t="s">
        <v>427</v>
      </c>
      <c r="D492" s="6" t="s">
        <v>519</v>
      </c>
    </row>
    <row r="493">
      <c r="A493" s="5">
        <v>552.0</v>
      </c>
      <c r="B493" s="1" t="s">
        <v>293</v>
      </c>
      <c r="C493" s="1" t="s">
        <v>427</v>
      </c>
      <c r="D493" s="6" t="s">
        <v>520</v>
      </c>
    </row>
    <row r="494">
      <c r="A494" s="5">
        <v>555.0</v>
      </c>
      <c r="B494" s="1" t="s">
        <v>293</v>
      </c>
      <c r="C494" s="1" t="s">
        <v>427</v>
      </c>
      <c r="D494" s="6" t="s">
        <v>521</v>
      </c>
    </row>
    <row r="495">
      <c r="A495" s="5">
        <v>561.0</v>
      </c>
      <c r="B495" s="1" t="s">
        <v>293</v>
      </c>
      <c r="C495" s="1" t="s">
        <v>427</v>
      </c>
      <c r="D495" s="6" t="s">
        <v>522</v>
      </c>
    </row>
    <row r="496">
      <c r="A496" s="5">
        <v>563.0</v>
      </c>
      <c r="B496" s="1" t="s">
        <v>293</v>
      </c>
      <c r="C496" s="1" t="s">
        <v>427</v>
      </c>
      <c r="D496" s="6" t="s">
        <v>523</v>
      </c>
    </row>
    <row r="497">
      <c r="A497" s="5">
        <v>568.0</v>
      </c>
      <c r="B497" s="1" t="s">
        <v>293</v>
      </c>
      <c r="C497" s="1" t="s">
        <v>427</v>
      </c>
      <c r="D497" s="6" t="s">
        <v>524</v>
      </c>
    </row>
    <row r="498">
      <c r="A498" s="5">
        <v>572.0</v>
      </c>
      <c r="B498" s="1" t="s">
        <v>293</v>
      </c>
      <c r="C498" s="1" t="s">
        <v>427</v>
      </c>
      <c r="D498" s="6" t="s">
        <v>525</v>
      </c>
    </row>
    <row r="499">
      <c r="A499" s="5">
        <v>573.0</v>
      </c>
      <c r="B499" s="1" t="s">
        <v>293</v>
      </c>
      <c r="C499" s="1" t="s">
        <v>427</v>
      </c>
      <c r="D499" s="6" t="s">
        <v>526</v>
      </c>
    </row>
    <row r="500">
      <c r="A500" s="5">
        <v>575.0</v>
      </c>
      <c r="B500" s="1" t="s">
        <v>293</v>
      </c>
      <c r="C500" s="7" t="s">
        <v>427</v>
      </c>
      <c r="D500" s="6" t="s">
        <v>280</v>
      </c>
    </row>
    <row r="501">
      <c r="A501" s="5">
        <v>578.0</v>
      </c>
      <c r="B501" s="1" t="s">
        <v>293</v>
      </c>
      <c r="C501" s="7" t="s">
        <v>427</v>
      </c>
      <c r="D501" s="6" t="s">
        <v>527</v>
      </c>
    </row>
    <row r="502">
      <c r="A502" s="5">
        <v>581.0</v>
      </c>
      <c r="B502" s="1" t="s">
        <v>293</v>
      </c>
      <c r="C502" s="1" t="s">
        <v>427</v>
      </c>
      <c r="D502" s="6" t="s">
        <v>528</v>
      </c>
    </row>
    <row r="503">
      <c r="A503" s="5">
        <v>583.0</v>
      </c>
      <c r="B503" s="1" t="s">
        <v>293</v>
      </c>
      <c r="C503" s="1" t="s">
        <v>427</v>
      </c>
      <c r="D503" s="6" t="s">
        <v>529</v>
      </c>
    </row>
    <row r="504">
      <c r="A504" s="5">
        <v>590.0</v>
      </c>
      <c r="B504" s="1" t="s">
        <v>293</v>
      </c>
      <c r="C504" s="1" t="s">
        <v>427</v>
      </c>
      <c r="D504" s="6" t="s">
        <v>530</v>
      </c>
    </row>
    <row r="505">
      <c r="A505" s="5">
        <v>591.0</v>
      </c>
      <c r="B505" s="1" t="s">
        <v>293</v>
      </c>
      <c r="C505" s="1" t="s">
        <v>427</v>
      </c>
      <c r="D505" s="6" t="s">
        <v>531</v>
      </c>
    </row>
    <row r="506">
      <c r="A506" s="5">
        <v>596.0</v>
      </c>
      <c r="B506" s="1" t="s">
        <v>293</v>
      </c>
      <c r="C506" s="1" t="s">
        <v>427</v>
      </c>
      <c r="D506" s="6" t="s">
        <v>532</v>
      </c>
    </row>
    <row r="507">
      <c r="A507" s="5">
        <v>600.0</v>
      </c>
      <c r="B507" s="1" t="s">
        <v>293</v>
      </c>
      <c r="C507" s="1" t="s">
        <v>427</v>
      </c>
      <c r="D507" s="6" t="s">
        <v>533</v>
      </c>
    </row>
    <row r="508">
      <c r="A508" s="5">
        <v>602.0</v>
      </c>
      <c r="B508" s="1" t="s">
        <v>293</v>
      </c>
      <c r="C508" s="1" t="s">
        <v>427</v>
      </c>
      <c r="D508" s="6" t="s">
        <v>534</v>
      </c>
    </row>
    <row r="509">
      <c r="A509" s="5">
        <v>604.0</v>
      </c>
      <c r="B509" s="1" t="s">
        <v>293</v>
      </c>
      <c r="C509" s="1" t="s">
        <v>427</v>
      </c>
      <c r="D509" s="6" t="s">
        <v>535</v>
      </c>
    </row>
    <row r="510">
      <c r="A510" s="5">
        <v>606.0</v>
      </c>
      <c r="B510" s="1" t="s">
        <v>293</v>
      </c>
      <c r="C510" s="1" t="s">
        <v>427</v>
      </c>
      <c r="D510" s="6" t="s">
        <v>536</v>
      </c>
    </row>
    <row r="511">
      <c r="A511" s="5">
        <v>607.0</v>
      </c>
      <c r="B511" s="1" t="s">
        <v>293</v>
      </c>
      <c r="C511" s="1" t="s">
        <v>427</v>
      </c>
      <c r="D511" s="6" t="s">
        <v>537</v>
      </c>
    </row>
    <row r="512">
      <c r="A512" s="5">
        <v>608.0</v>
      </c>
      <c r="B512" s="1" t="s">
        <v>293</v>
      </c>
      <c r="C512" s="1" t="s">
        <v>427</v>
      </c>
      <c r="D512" s="6" t="s">
        <v>538</v>
      </c>
    </row>
    <row r="513">
      <c r="A513" s="5">
        <v>610.0</v>
      </c>
      <c r="B513" s="1" t="s">
        <v>293</v>
      </c>
      <c r="C513" s="1" t="s">
        <v>427</v>
      </c>
      <c r="D513" s="6" t="s">
        <v>539</v>
      </c>
    </row>
    <row r="514">
      <c r="A514" s="5">
        <v>616.0</v>
      </c>
      <c r="B514" s="1" t="s">
        <v>293</v>
      </c>
      <c r="C514" s="1" t="s">
        <v>427</v>
      </c>
      <c r="D514" s="6" t="s">
        <v>540</v>
      </c>
    </row>
    <row r="515">
      <c r="A515" s="5">
        <v>619.0</v>
      </c>
      <c r="B515" s="1" t="s">
        <v>293</v>
      </c>
      <c r="C515" s="1" t="s">
        <v>427</v>
      </c>
      <c r="D515" s="6" t="s">
        <v>541</v>
      </c>
    </row>
    <row r="516">
      <c r="A516" s="5">
        <v>621.0</v>
      </c>
      <c r="B516" s="1" t="s">
        <v>293</v>
      </c>
      <c r="C516" s="1" t="s">
        <v>427</v>
      </c>
      <c r="D516" s="6" t="s">
        <v>542</v>
      </c>
    </row>
    <row r="517">
      <c r="A517" s="5">
        <v>622.0</v>
      </c>
      <c r="B517" s="1" t="s">
        <v>293</v>
      </c>
      <c r="C517" s="1" t="s">
        <v>427</v>
      </c>
      <c r="D517" s="6" t="s">
        <v>543</v>
      </c>
    </row>
    <row r="518">
      <c r="A518" s="5">
        <v>623.0</v>
      </c>
      <c r="B518" s="1" t="s">
        <v>293</v>
      </c>
      <c r="C518" s="1" t="s">
        <v>427</v>
      </c>
      <c r="D518" s="6" t="s">
        <v>544</v>
      </c>
    </row>
    <row r="519">
      <c r="A519" s="5">
        <v>627.0</v>
      </c>
      <c r="B519" s="1" t="s">
        <v>293</v>
      </c>
      <c r="C519" s="1" t="s">
        <v>427</v>
      </c>
      <c r="D519" s="6" t="s">
        <v>545</v>
      </c>
    </row>
    <row r="520">
      <c r="A520" s="5">
        <v>629.0</v>
      </c>
      <c r="B520" s="1" t="s">
        <v>293</v>
      </c>
      <c r="C520" s="1" t="s">
        <v>427</v>
      </c>
      <c r="D520" s="6" t="s">
        <v>546</v>
      </c>
    </row>
    <row r="521">
      <c r="A521" s="5">
        <v>635.0</v>
      </c>
      <c r="B521" s="1" t="s">
        <v>293</v>
      </c>
      <c r="C521" s="1" t="s">
        <v>427</v>
      </c>
      <c r="D521" s="6" t="s">
        <v>547</v>
      </c>
    </row>
    <row r="522">
      <c r="A522" s="5">
        <v>636.0</v>
      </c>
      <c r="B522" s="1" t="s">
        <v>293</v>
      </c>
      <c r="C522" s="1" t="s">
        <v>427</v>
      </c>
      <c r="D522" s="6" t="s">
        <v>548</v>
      </c>
    </row>
    <row r="523">
      <c r="A523" s="5">
        <v>638.0</v>
      </c>
      <c r="B523" s="1" t="s">
        <v>293</v>
      </c>
      <c r="C523" s="1" t="s">
        <v>427</v>
      </c>
      <c r="D523" s="6" t="s">
        <v>549</v>
      </c>
    </row>
    <row r="524">
      <c r="A524" s="5">
        <v>639.0</v>
      </c>
      <c r="B524" s="1" t="s">
        <v>293</v>
      </c>
      <c r="C524" s="1" t="s">
        <v>427</v>
      </c>
      <c r="D524" s="6" t="s">
        <v>550</v>
      </c>
    </row>
    <row r="525">
      <c r="A525" s="5">
        <v>641.0</v>
      </c>
      <c r="B525" s="1" t="s">
        <v>293</v>
      </c>
      <c r="C525" s="1" t="s">
        <v>427</v>
      </c>
      <c r="D525" s="6" t="s">
        <v>551</v>
      </c>
    </row>
    <row r="526">
      <c r="A526" s="5">
        <v>643.0</v>
      </c>
      <c r="B526" s="1" t="s">
        <v>293</v>
      </c>
      <c r="C526" s="1" t="s">
        <v>427</v>
      </c>
      <c r="D526" s="6" t="s">
        <v>552</v>
      </c>
    </row>
    <row r="527">
      <c r="A527" s="5">
        <v>644.0</v>
      </c>
      <c r="B527" s="1" t="s">
        <v>293</v>
      </c>
      <c r="C527" s="1" t="s">
        <v>427</v>
      </c>
      <c r="D527" s="6" t="s">
        <v>553</v>
      </c>
    </row>
    <row r="528">
      <c r="A528" s="5">
        <v>647.0</v>
      </c>
      <c r="B528" s="1" t="s">
        <v>293</v>
      </c>
      <c r="C528" s="1" t="s">
        <v>427</v>
      </c>
      <c r="D528" s="6" t="s">
        <v>554</v>
      </c>
    </row>
    <row r="529">
      <c r="A529" s="5">
        <v>649.0</v>
      </c>
      <c r="B529" s="1" t="s">
        <v>293</v>
      </c>
      <c r="C529" s="1" t="s">
        <v>427</v>
      </c>
      <c r="D529" s="6" t="s">
        <v>262</v>
      </c>
    </row>
    <row r="530">
      <c r="A530" s="5">
        <v>652.0</v>
      </c>
      <c r="B530" s="1" t="s">
        <v>293</v>
      </c>
      <c r="C530" s="1" t="s">
        <v>427</v>
      </c>
      <c r="D530" s="6" t="s">
        <v>555</v>
      </c>
    </row>
    <row r="531">
      <c r="A531" s="5">
        <v>653.0</v>
      </c>
      <c r="B531" s="1" t="s">
        <v>293</v>
      </c>
      <c r="C531" s="1" t="s">
        <v>427</v>
      </c>
      <c r="D531" s="6" t="s">
        <v>556</v>
      </c>
    </row>
    <row r="532">
      <c r="A532" s="5">
        <v>657.0</v>
      </c>
      <c r="B532" s="1" t="s">
        <v>293</v>
      </c>
      <c r="C532" s="1" t="s">
        <v>427</v>
      </c>
      <c r="D532" s="6" t="s">
        <v>557</v>
      </c>
    </row>
    <row r="533">
      <c r="A533" s="5">
        <v>658.0</v>
      </c>
      <c r="B533" s="1" t="s">
        <v>293</v>
      </c>
      <c r="C533" s="1" t="s">
        <v>427</v>
      </c>
      <c r="D533" s="6" t="s">
        <v>558</v>
      </c>
    </row>
    <row r="534">
      <c r="A534" s="5">
        <v>660.0</v>
      </c>
      <c r="B534" s="1" t="s">
        <v>293</v>
      </c>
      <c r="C534" s="1" t="s">
        <v>427</v>
      </c>
      <c r="D534" s="6" t="s">
        <v>559</v>
      </c>
    </row>
    <row r="535">
      <c r="A535" s="5">
        <v>665.0</v>
      </c>
      <c r="B535" s="1" t="s">
        <v>293</v>
      </c>
      <c r="C535" s="1" t="s">
        <v>427</v>
      </c>
      <c r="D535" s="6" t="s">
        <v>560</v>
      </c>
    </row>
    <row r="536">
      <c r="A536" s="5">
        <v>666.0</v>
      </c>
      <c r="B536" s="1" t="s">
        <v>293</v>
      </c>
      <c r="C536" s="1" t="s">
        <v>427</v>
      </c>
      <c r="D536" s="6" t="s">
        <v>561</v>
      </c>
    </row>
    <row r="537">
      <c r="A537" s="5">
        <v>669.0</v>
      </c>
      <c r="B537" s="1" t="s">
        <v>293</v>
      </c>
      <c r="C537" s="1" t="s">
        <v>427</v>
      </c>
      <c r="D537" s="6" t="s">
        <v>562</v>
      </c>
    </row>
    <row r="538">
      <c r="A538" s="5">
        <v>670.0</v>
      </c>
      <c r="B538" s="1" t="s">
        <v>293</v>
      </c>
      <c r="C538" s="1" t="s">
        <v>427</v>
      </c>
      <c r="D538" s="6" t="s">
        <v>563</v>
      </c>
    </row>
    <row r="539">
      <c r="A539" s="5">
        <v>671.0</v>
      </c>
      <c r="B539" s="1" t="s">
        <v>293</v>
      </c>
      <c r="C539" s="1" t="s">
        <v>427</v>
      </c>
      <c r="D539" s="6" t="s">
        <v>564</v>
      </c>
    </row>
    <row r="540">
      <c r="A540" s="5">
        <v>672.0</v>
      </c>
      <c r="B540" s="1" t="s">
        <v>293</v>
      </c>
      <c r="C540" s="1" t="s">
        <v>427</v>
      </c>
      <c r="D540" s="6" t="s">
        <v>565</v>
      </c>
    </row>
    <row r="541">
      <c r="A541" s="5">
        <v>678.0</v>
      </c>
      <c r="B541" s="1" t="s">
        <v>293</v>
      </c>
      <c r="C541" s="1" t="s">
        <v>427</v>
      </c>
      <c r="D541" s="6" t="s">
        <v>566</v>
      </c>
    </row>
    <row r="542">
      <c r="A542" s="5">
        <v>681.0</v>
      </c>
      <c r="B542" s="1" t="s">
        <v>293</v>
      </c>
      <c r="C542" s="1" t="s">
        <v>427</v>
      </c>
      <c r="D542" s="6" t="s">
        <v>567</v>
      </c>
    </row>
    <row r="543">
      <c r="A543" s="5">
        <v>686.0</v>
      </c>
      <c r="B543" s="1" t="s">
        <v>293</v>
      </c>
      <c r="C543" s="1" t="s">
        <v>427</v>
      </c>
      <c r="D543" s="6" t="s">
        <v>568</v>
      </c>
    </row>
    <row r="544">
      <c r="A544" s="5">
        <v>689.0</v>
      </c>
      <c r="B544" s="1" t="s">
        <v>293</v>
      </c>
      <c r="C544" s="1" t="s">
        <v>427</v>
      </c>
      <c r="D544" s="6" t="s">
        <v>569</v>
      </c>
    </row>
    <row r="545">
      <c r="A545" s="1">
        <v>701.0</v>
      </c>
      <c r="B545" s="1" t="s">
        <v>293</v>
      </c>
      <c r="C545" s="1" t="s">
        <v>427</v>
      </c>
      <c r="D545" s="9" t="s">
        <v>570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2" width="12.63"/>
    <col hidden="1" min="6" max="6" width="12.63"/>
  </cols>
  <sheetData>
    <row r="1" hidden="1">
      <c r="A1" s="7"/>
      <c r="B1" s="7" t="s">
        <v>0</v>
      </c>
      <c r="C1" s="1" t="s">
        <v>1</v>
      </c>
      <c r="D1" s="1" t="s">
        <v>2</v>
      </c>
      <c r="E1" s="10" t="s">
        <v>3</v>
      </c>
      <c r="F1" s="1" t="s">
        <v>571</v>
      </c>
      <c r="G1" s="1" t="s">
        <v>0</v>
      </c>
    </row>
    <row r="2">
      <c r="A2" s="5">
        <v>0.0</v>
      </c>
      <c r="B2" s="6" t="s">
        <v>4</v>
      </c>
      <c r="C2" s="2">
        <f>IFERROR(__xludf.DUMMYFUNCTION("ARRAYFORMULA(FLATTEN(IF(SEQUENCE(ROWS(A2:A301),2),A2:A301)))"),0.0)</f>
        <v>0</v>
      </c>
      <c r="D2" s="1" t="s">
        <v>572</v>
      </c>
      <c r="E2" s="10" t="s">
        <v>354</v>
      </c>
      <c r="F2" s="1" t="s">
        <v>354</v>
      </c>
      <c r="G2" s="2" t="str">
        <f>IFERROR(__xludf.DUMMYFUNCTION("ARRAYFORMULA(FLATTEN(IF(SEQUENCE(ROWS(B2:B273),2),B2:B273)))"),"What do you call a bear that is missing his ears? B.")</f>
        <v>What do you call a bear that is missing his ears? B.</v>
      </c>
    </row>
    <row r="3">
      <c r="A3" s="5">
        <v>1.0</v>
      </c>
      <c r="B3" s="6" t="s">
        <v>5</v>
      </c>
      <c r="C3" s="2">
        <f>IFERROR(__xludf.DUMMYFUNCTION("""COMPUTED_VALUE"""),0.0)</f>
        <v>0</v>
      </c>
      <c r="D3" s="1" t="s">
        <v>573</v>
      </c>
      <c r="E3" s="10" t="s">
        <v>354</v>
      </c>
      <c r="G3" s="2" t="str">
        <f>IFERROR(__xludf.DUMMYFUNCTION("""COMPUTED_VALUE"""),"What do you call a bear that is missing his ears? B.")</f>
        <v>What do you call a bear that is missing his ears? B.</v>
      </c>
    </row>
    <row r="4">
      <c r="A4" s="5">
        <v>2.0</v>
      </c>
      <c r="B4" s="6" t="s">
        <v>6</v>
      </c>
      <c r="C4" s="2">
        <f>IFERROR(__xludf.DUMMYFUNCTION("""COMPUTED_VALUE"""),1.0)</f>
        <v>1</v>
      </c>
      <c r="D4" s="1" t="s">
        <v>572</v>
      </c>
      <c r="E4" s="10" t="s">
        <v>427</v>
      </c>
      <c r="F4" s="1" t="s">
        <v>427</v>
      </c>
      <c r="G4" s="2" t="str">
        <f>IFERROR(__xludf.DUMMYFUNCTION("""COMPUTED_VALUE"""),"What do you call a factory that makes okay products. A satisfactory.")</f>
        <v>What do you call a factory that makes okay products. A satisfactory.</v>
      </c>
    </row>
    <row r="5">
      <c r="A5" s="5">
        <v>3.0</v>
      </c>
      <c r="B5" s="6" t="s">
        <v>7</v>
      </c>
      <c r="C5" s="2">
        <f>IFERROR(__xludf.DUMMYFUNCTION("""COMPUTED_VALUE"""),1.0)</f>
        <v>1</v>
      </c>
      <c r="D5" s="1" t="s">
        <v>573</v>
      </c>
      <c r="E5" s="10" t="s">
        <v>427</v>
      </c>
      <c r="G5" s="2" t="str">
        <f>IFERROR(__xludf.DUMMYFUNCTION("""COMPUTED_VALUE"""),"What do you call a factory that makes okay products. A satisfactory.")</f>
        <v>What do you call a factory that makes okay products. A satisfactory.</v>
      </c>
    </row>
    <row r="6">
      <c r="A6" s="5">
        <v>4.0</v>
      </c>
      <c r="B6" s="6" t="s">
        <v>8</v>
      </c>
      <c r="C6" s="2">
        <f>IFERROR(__xludf.DUMMYFUNCTION("""COMPUTED_VALUE"""),2.0)</f>
        <v>2</v>
      </c>
      <c r="D6" s="1" t="s">
        <v>572</v>
      </c>
      <c r="E6" s="10" t="s">
        <v>354</v>
      </c>
      <c r="F6" s="1" t="s">
        <v>354</v>
      </c>
      <c r="G6" s="2" t="str">
        <f>IFERROR(__xludf.DUMMYFUNCTION("""COMPUTED_VALUE"""),"Why did the boy bring a ladder on the bus? He wanted to go to high school.")</f>
        <v>Why did the boy bring a ladder on the bus? He wanted to go to high school.</v>
      </c>
    </row>
    <row r="7">
      <c r="A7" s="5">
        <v>5.0</v>
      </c>
      <c r="B7" s="6" t="s">
        <v>9</v>
      </c>
      <c r="C7" s="2">
        <f>IFERROR(__xludf.DUMMYFUNCTION("""COMPUTED_VALUE"""),2.0)</f>
        <v>2</v>
      </c>
      <c r="D7" s="1" t="s">
        <v>573</v>
      </c>
      <c r="E7" s="10" t="s">
        <v>354</v>
      </c>
      <c r="G7" s="2" t="str">
        <f>IFERROR(__xludf.DUMMYFUNCTION("""COMPUTED_VALUE"""),"Why did the boy bring a ladder on the bus? He wanted to go to high school.")</f>
        <v>Why did the boy bring a ladder on the bus? He wanted to go to high school.</v>
      </c>
    </row>
    <row r="8">
      <c r="A8" s="5">
        <v>6.0</v>
      </c>
      <c r="B8" s="6" t="s">
        <v>10</v>
      </c>
      <c r="C8" s="2">
        <f>IFERROR(__xludf.DUMMYFUNCTION("""COMPUTED_VALUE"""),3.0)</f>
        <v>3</v>
      </c>
      <c r="D8" s="1" t="s">
        <v>572</v>
      </c>
      <c r="E8" s="10" t="s">
        <v>427</v>
      </c>
      <c r="F8" s="1" t="s">
        <v>427</v>
      </c>
      <c r="G8" s="2" t="str">
        <f>IFERROR(__xludf.DUMMYFUNCTION("""COMPUTED_VALUE"""),"I just broke up with my mathematician girlfriend. She was obsessed with an X.")</f>
        <v>I just broke up with my mathematician girlfriend. She was obsessed with an X.</v>
      </c>
    </row>
    <row r="9">
      <c r="A9" s="5">
        <v>7.0</v>
      </c>
      <c r="B9" s="6" t="s">
        <v>11</v>
      </c>
      <c r="C9" s="2">
        <f>IFERROR(__xludf.DUMMYFUNCTION("""COMPUTED_VALUE"""),3.0)</f>
        <v>3</v>
      </c>
      <c r="D9" s="1" t="s">
        <v>573</v>
      </c>
      <c r="E9" s="10" t="s">
        <v>427</v>
      </c>
      <c r="G9" s="2" t="str">
        <f>IFERROR(__xludf.DUMMYFUNCTION("""COMPUTED_VALUE"""),"I just broke up with my mathematician girlfriend. She was obsessed with an X.")</f>
        <v>I just broke up with my mathematician girlfriend. She was obsessed with an X.</v>
      </c>
    </row>
    <row r="10">
      <c r="A10" s="5">
        <v>8.0</v>
      </c>
      <c r="B10" s="6" t="s">
        <v>12</v>
      </c>
      <c r="C10" s="2">
        <f>IFERROR(__xludf.DUMMYFUNCTION("""COMPUTED_VALUE"""),4.0)</f>
        <v>4</v>
      </c>
      <c r="D10" s="1" t="s">
        <v>572</v>
      </c>
      <c r="E10" s="10" t="s">
        <v>574</v>
      </c>
      <c r="F10" s="1" t="s">
        <v>427</v>
      </c>
      <c r="G10" s="2" t="str">
        <f>IFERROR(__xludf.DUMMYFUNCTION("""COMPUTED_VALUE"""),"Getting paid to sleep would be my dream job.")</f>
        <v>Getting paid to sleep would be my dream job.</v>
      </c>
    </row>
    <row r="11">
      <c r="A11" s="5">
        <v>9.0</v>
      </c>
      <c r="B11" s="6" t="s">
        <v>13</v>
      </c>
      <c r="C11" s="2">
        <f>IFERROR(__xludf.DUMMYFUNCTION("""COMPUTED_VALUE"""),4.0)</f>
        <v>4</v>
      </c>
      <c r="D11" s="1" t="s">
        <v>573</v>
      </c>
      <c r="E11" s="10" t="s">
        <v>427</v>
      </c>
      <c r="G11" s="2" t="str">
        <f>IFERROR(__xludf.DUMMYFUNCTION("""COMPUTED_VALUE"""),"Getting paid to sleep would be my dream job.")</f>
        <v>Getting paid to sleep would be my dream job.</v>
      </c>
    </row>
    <row r="12">
      <c r="A12" s="5">
        <v>10.0</v>
      </c>
      <c r="B12" s="6" t="s">
        <v>14</v>
      </c>
      <c r="C12" s="2">
        <f>IFERROR(__xludf.DUMMYFUNCTION("""COMPUTED_VALUE"""),5.0)</f>
        <v>5</v>
      </c>
      <c r="D12" s="1" t="s">
        <v>572</v>
      </c>
      <c r="E12" s="10" t="s">
        <v>354</v>
      </c>
      <c r="F12" s="1" t="s">
        <v>427</v>
      </c>
      <c r="G12" s="2" t="str">
        <f>IFERROR(__xludf.DUMMYFUNCTION("""COMPUTED_VALUE"""),"What do you call a cheese that isn’t yours? Nacho cheese!")</f>
        <v>What do you call a cheese that isn’t yours? Nacho cheese!</v>
      </c>
    </row>
    <row r="13">
      <c r="A13" s="5">
        <v>11.0</v>
      </c>
      <c r="B13" s="6" t="s">
        <v>15</v>
      </c>
      <c r="C13" s="2">
        <f>IFERROR(__xludf.DUMMYFUNCTION("""COMPUTED_VALUE"""),5.0)</f>
        <v>5</v>
      </c>
      <c r="D13" s="1" t="s">
        <v>573</v>
      </c>
      <c r="E13" s="10" t="s">
        <v>354</v>
      </c>
      <c r="G13" s="2" t="str">
        <f>IFERROR(__xludf.DUMMYFUNCTION("""COMPUTED_VALUE"""),"What do you call a cheese that isn’t yours? Nacho cheese!")</f>
        <v>What do you call a cheese that isn’t yours? Nacho cheese!</v>
      </c>
    </row>
    <row r="14">
      <c r="A14" s="5">
        <v>12.0</v>
      </c>
      <c r="B14" s="6" t="s">
        <v>16</v>
      </c>
      <c r="C14" s="2">
        <f>IFERROR(__xludf.DUMMYFUNCTION("""COMPUTED_VALUE"""),6.0)</f>
        <v>6</v>
      </c>
      <c r="D14" s="1" t="s">
        <v>572</v>
      </c>
      <c r="E14" s="10" t="s">
        <v>354</v>
      </c>
      <c r="F14" s="1" t="s">
        <v>427</v>
      </c>
      <c r="G14" s="2" t="str">
        <f>IFERROR(__xludf.DUMMYFUNCTION("""COMPUTED_VALUE"""),"Have you heard about the chocolate record player? It sounds pretty sweet.'")</f>
        <v>Have you heard about the chocolate record player? It sounds pretty sweet.'</v>
      </c>
    </row>
    <row r="15">
      <c r="A15" s="5">
        <v>13.0</v>
      </c>
      <c r="B15" s="6" t="s">
        <v>17</v>
      </c>
      <c r="C15" s="2">
        <f>IFERROR(__xludf.DUMMYFUNCTION("""COMPUTED_VALUE"""),6.0)</f>
        <v>6</v>
      </c>
      <c r="D15" s="1" t="s">
        <v>573</v>
      </c>
      <c r="E15" s="10" t="s">
        <v>354</v>
      </c>
      <c r="G15" s="2" t="str">
        <f>IFERROR(__xludf.DUMMYFUNCTION("""COMPUTED_VALUE"""),"Have you heard about the chocolate record player? It sounds pretty sweet.'")</f>
        <v>Have you heard about the chocolate record player? It sounds pretty sweet.'</v>
      </c>
    </row>
    <row r="16">
      <c r="A16" s="5">
        <v>14.0</v>
      </c>
      <c r="B16" s="6" t="s">
        <v>18</v>
      </c>
      <c r="C16" s="2">
        <f>IFERROR(__xludf.DUMMYFUNCTION("""COMPUTED_VALUE"""),7.0)</f>
        <v>7</v>
      </c>
      <c r="D16" s="1" t="s">
        <v>572</v>
      </c>
      <c r="E16" s="10" t="s">
        <v>354</v>
      </c>
      <c r="F16" s="1" t="s">
        <v>354</v>
      </c>
      <c r="G16" s="2" t="str">
        <f>IFERROR(__xludf.DUMMYFUNCTION("""COMPUTED_VALUE"""),"""Your wife and daughter look like twins,"" my friend said. ""Well,"" I replied, ""they were separated at birth.""")</f>
        <v>"Your wife and daughter look like twins," my friend said. "Well," I replied, "they were separated at birth."</v>
      </c>
    </row>
    <row r="17">
      <c r="A17" s="5">
        <v>15.0</v>
      </c>
      <c r="B17" s="6" t="s">
        <v>19</v>
      </c>
      <c r="C17" s="2">
        <f>IFERROR(__xludf.DUMMYFUNCTION("""COMPUTED_VALUE"""),7.0)</f>
        <v>7</v>
      </c>
      <c r="D17" s="1" t="s">
        <v>573</v>
      </c>
      <c r="E17" s="10" t="s">
        <v>354</v>
      </c>
      <c r="G17" s="2" t="str">
        <f>IFERROR(__xludf.DUMMYFUNCTION("""COMPUTED_VALUE"""),"""Your wife and daughter look like twins,"" my friend said. ""Well,"" I replied, ""they were separated at birth.""")</f>
        <v>"Your wife and daughter look like twins," my friend said. "Well," I replied, "they were separated at birth."</v>
      </c>
    </row>
    <row r="18">
      <c r="A18" s="5">
        <v>16.0</v>
      </c>
      <c r="B18" s="6" t="s">
        <v>20</v>
      </c>
      <c r="C18" s="2">
        <f>IFERROR(__xludf.DUMMYFUNCTION("""COMPUTED_VALUE"""),8.0)</f>
        <v>8</v>
      </c>
      <c r="D18" s="1" t="s">
        <v>572</v>
      </c>
      <c r="E18" s="10" t="s">
        <v>427</v>
      </c>
      <c r="F18" s="1" t="s">
        <v>427</v>
      </c>
      <c r="G18" s="2" t="str">
        <f>IFERROR(__xludf.DUMMYFUNCTION("""COMPUTED_VALUE"""),"Why can’t a leopard hide? Because he’s always spotted.")</f>
        <v>Why can’t a leopard hide? Because he’s always spotted.</v>
      </c>
    </row>
    <row r="19">
      <c r="A19" s="5">
        <v>17.0</v>
      </c>
      <c r="B19" s="6" t="s">
        <v>21</v>
      </c>
      <c r="C19" s="2">
        <f>IFERROR(__xludf.DUMMYFUNCTION("""COMPUTED_VALUE"""),8.0)</f>
        <v>8</v>
      </c>
      <c r="D19" s="1" t="s">
        <v>573</v>
      </c>
      <c r="E19" s="10" t="s">
        <v>354</v>
      </c>
      <c r="G19" s="2" t="str">
        <f>IFERROR(__xludf.DUMMYFUNCTION("""COMPUTED_VALUE"""),"Why can’t a leopard hide? Because he’s always spotted.")</f>
        <v>Why can’t a leopard hide? Because he’s always spotted.</v>
      </c>
    </row>
    <row r="20">
      <c r="A20" s="5">
        <v>18.0</v>
      </c>
      <c r="B20" s="6" t="s">
        <v>22</v>
      </c>
      <c r="C20" s="2">
        <f>IFERROR(__xludf.DUMMYFUNCTION("""COMPUTED_VALUE"""),9.0)</f>
        <v>9</v>
      </c>
      <c r="D20" s="1" t="s">
        <v>572</v>
      </c>
      <c r="E20" s="10" t="s">
        <v>354</v>
      </c>
      <c r="F20" s="1" t="s">
        <v>427</v>
      </c>
      <c r="G20" s="2" t="str">
        <f>IFERROR(__xludf.DUMMYFUNCTION("""COMPUTED_VALUE"""),"Where’s the one place you should never take your dog? A flea market.")</f>
        <v>Where’s the one place you should never take your dog? A flea market.</v>
      </c>
    </row>
    <row r="21">
      <c r="A21" s="5">
        <v>19.0</v>
      </c>
      <c r="B21" s="6" t="s">
        <v>23</v>
      </c>
      <c r="C21" s="2">
        <f>IFERROR(__xludf.DUMMYFUNCTION("""COMPUTED_VALUE"""),9.0)</f>
        <v>9</v>
      </c>
      <c r="D21" s="1" t="s">
        <v>573</v>
      </c>
      <c r="E21" s="10" t="s">
        <v>354</v>
      </c>
      <c r="G21" s="2" t="str">
        <f>IFERROR(__xludf.DUMMYFUNCTION("""COMPUTED_VALUE"""),"Where’s the one place you should never take your dog? A flea market.")</f>
        <v>Where’s the one place you should never take your dog? A flea market.</v>
      </c>
    </row>
    <row r="22">
      <c r="A22" s="5">
        <v>20.0</v>
      </c>
      <c r="B22" s="6" t="s">
        <v>24</v>
      </c>
      <c r="C22" s="2">
        <f>IFERROR(__xludf.DUMMYFUNCTION("""COMPUTED_VALUE"""),10.0)</f>
        <v>10</v>
      </c>
      <c r="D22" s="1" t="s">
        <v>572</v>
      </c>
      <c r="E22" s="10" t="s">
        <v>427</v>
      </c>
      <c r="F22" s="1" t="s">
        <v>427</v>
      </c>
      <c r="G22" s="2" t="str">
        <f>IFERROR(__xludf.DUMMYFUNCTION("""COMPUTED_VALUE"""),"Why was the traffic light late to work? It took too long to change.")</f>
        <v>Why was the traffic light late to work? It took too long to change.</v>
      </c>
    </row>
    <row r="23">
      <c r="A23" s="5">
        <v>21.0</v>
      </c>
      <c r="B23" s="6" t="s">
        <v>25</v>
      </c>
      <c r="C23" s="2">
        <f>IFERROR(__xludf.DUMMYFUNCTION("""COMPUTED_VALUE"""),10.0)</f>
        <v>10</v>
      </c>
      <c r="D23" s="1" t="s">
        <v>573</v>
      </c>
      <c r="E23" s="10" t="s">
        <v>354</v>
      </c>
      <c r="G23" s="2" t="str">
        <f>IFERROR(__xludf.DUMMYFUNCTION("""COMPUTED_VALUE"""),"Why was the traffic light late to work? It took too long to change.")</f>
        <v>Why was the traffic light late to work? It took too long to change.</v>
      </c>
    </row>
    <row r="24">
      <c r="A24" s="5">
        <v>22.0</v>
      </c>
      <c r="B24" s="6" t="s">
        <v>26</v>
      </c>
      <c r="C24" s="2">
        <f>IFERROR(__xludf.DUMMYFUNCTION("""COMPUTED_VALUE"""),11.0)</f>
        <v>11</v>
      </c>
      <c r="D24" s="1" t="s">
        <v>572</v>
      </c>
      <c r="E24" s="10" t="s">
        <v>354</v>
      </c>
      <c r="F24" s="1" t="s">
        <v>354</v>
      </c>
      <c r="G24" s="2" t="str">
        <f>IFERROR(__xludf.DUMMYFUNCTION("""COMPUTED_VALUE"""),"In America, using the metric system can get you in legal trouble.")</f>
        <v>In America, using the metric system can get you in legal trouble.</v>
      </c>
    </row>
    <row r="25">
      <c r="A25" s="5">
        <v>23.0</v>
      </c>
      <c r="B25" s="6" t="s">
        <v>27</v>
      </c>
      <c r="C25" s="2">
        <f>IFERROR(__xludf.DUMMYFUNCTION("""COMPUTED_VALUE"""),11.0)</f>
        <v>11</v>
      </c>
      <c r="D25" s="1" t="s">
        <v>573</v>
      </c>
      <c r="E25" s="10" t="s">
        <v>354</v>
      </c>
      <c r="G25" s="2" t="str">
        <f>IFERROR(__xludf.DUMMYFUNCTION("""COMPUTED_VALUE"""),"In America, using the metric system can get you in legal trouble.")</f>
        <v>In America, using the metric system can get you in legal trouble.</v>
      </c>
    </row>
    <row r="26">
      <c r="A26" s="5">
        <v>24.0</v>
      </c>
      <c r="B26" s="6" t="s">
        <v>28</v>
      </c>
      <c r="C26" s="2">
        <f>IFERROR(__xludf.DUMMYFUNCTION("""COMPUTED_VALUE"""),12.0)</f>
        <v>12</v>
      </c>
      <c r="D26" s="1" t="s">
        <v>572</v>
      </c>
      <c r="E26" s="10" t="s">
        <v>295</v>
      </c>
      <c r="F26" s="1" t="s">
        <v>427</v>
      </c>
      <c r="G26" s="2" t="str">
        <f>IFERROR(__xludf.DUMMYFUNCTION("""COMPUTED_VALUE"""),"A Dachshund and a Labrador are walking together when the former suddenly unloads on his friend. “My life is a mess,” he says. “My owner is mean, my girlfriend ran away with a Pomeranian and I’m as jittery as a cat.”“Why don’t you go see a psychiatrist?” s"&amp;"uggests the Labrador.*“I can’t. I'm not allowed on the couch.”*")</f>
        <v>A Dachshund and a Labrador are walking together when the former suddenly unloads on his friend. “My life is a mess,” he says. “My owner is mean, my girlfriend ran away with a Pomeranian and I’m as jittery as a cat.”“Why don’t you go see a psychiatrist?” suggests the Labrador.*“I can’t. I'm not allowed on the couch.”*</v>
      </c>
    </row>
    <row r="27">
      <c r="A27" s="5">
        <v>25.0</v>
      </c>
      <c r="B27" s="6" t="s">
        <v>29</v>
      </c>
      <c r="C27" s="2">
        <f>IFERROR(__xludf.DUMMYFUNCTION("""COMPUTED_VALUE"""),12.0)</f>
        <v>12</v>
      </c>
      <c r="D27" s="1" t="s">
        <v>573</v>
      </c>
      <c r="E27" s="10" t="s">
        <v>295</v>
      </c>
      <c r="G27" s="2" t="str">
        <f>IFERROR(__xludf.DUMMYFUNCTION("""COMPUTED_VALUE"""),"A Dachshund and a Labrador are walking together when the former suddenly unloads on his friend. “My life is a mess,” he says. “My owner is mean, my girlfriend ran away with a Pomeranian and I’m as jittery as a cat.”“Why don’t you go see a psychiatrist?” s"&amp;"uggests the Labrador.*“I can’t. I'm not allowed on the couch.”*")</f>
        <v>A Dachshund and a Labrador are walking together when the former suddenly unloads on his friend. “My life is a mess,” he says. “My owner is mean, my girlfriend ran away with a Pomeranian and I’m as jittery as a cat.”“Why don’t you go see a psychiatrist?” suggests the Labrador.*“I can’t. I'm not allowed on the couch.”*</v>
      </c>
    </row>
    <row r="28">
      <c r="A28" s="5">
        <v>26.0</v>
      </c>
      <c r="B28" s="6" t="s">
        <v>30</v>
      </c>
      <c r="C28" s="2">
        <f>IFERROR(__xludf.DUMMYFUNCTION("""COMPUTED_VALUE"""),13.0)</f>
        <v>13</v>
      </c>
      <c r="D28" s="1" t="s">
        <v>572</v>
      </c>
      <c r="E28" s="10" t="s">
        <v>354</v>
      </c>
      <c r="F28" s="1" t="s">
        <v>354</v>
      </c>
      <c r="G28" s="2" t="str">
        <f>IFERROR(__xludf.DUMMYFUNCTION("""COMPUTED_VALUE"""),"Dating a girl with an OnlyFans is a lot like having your own private, reserved parking spot. Anyone and everyone can see it, but only you actually get to use it.")</f>
        <v>Dating a girl with an OnlyFans is a lot like having your own private, reserved parking spot. Anyone and everyone can see it, but only you actually get to use it.</v>
      </c>
    </row>
    <row r="29">
      <c r="A29" s="5">
        <v>27.0</v>
      </c>
      <c r="B29" s="6" t="s">
        <v>31</v>
      </c>
      <c r="C29" s="2">
        <f>IFERROR(__xludf.DUMMYFUNCTION("""COMPUTED_VALUE"""),13.0)</f>
        <v>13</v>
      </c>
      <c r="D29" s="1" t="s">
        <v>573</v>
      </c>
      <c r="E29" s="10" t="s">
        <v>354</v>
      </c>
      <c r="G29" s="2" t="str">
        <f>IFERROR(__xludf.DUMMYFUNCTION("""COMPUTED_VALUE"""),"Dating a girl with an OnlyFans is a lot like having your own private, reserved parking spot. Anyone and everyone can see it, but only you actually get to use it.")</f>
        <v>Dating a girl with an OnlyFans is a lot like having your own private, reserved parking spot. Anyone and everyone can see it, but only you actually get to use it.</v>
      </c>
    </row>
    <row r="30">
      <c r="A30" s="5">
        <v>28.0</v>
      </c>
      <c r="B30" s="6" t="s">
        <v>32</v>
      </c>
      <c r="C30" s="2">
        <f>IFERROR(__xludf.DUMMYFUNCTION("""COMPUTED_VALUE"""),14.0)</f>
        <v>14</v>
      </c>
      <c r="D30" s="1" t="s">
        <v>572</v>
      </c>
      <c r="E30" s="10" t="s">
        <v>427</v>
      </c>
      <c r="F30" s="1" t="s">
        <v>427</v>
      </c>
      <c r="G30" s="2" t="str">
        <f>IFERROR(__xludf.DUMMYFUNCTION("""COMPUTED_VALUE"""),"I had to sell my vacuum cleaner. All it was doing was gathering dust.")</f>
        <v>I had to sell my vacuum cleaner. All it was doing was gathering dust.</v>
      </c>
    </row>
    <row r="31">
      <c r="A31" s="5">
        <v>29.0</v>
      </c>
      <c r="B31" s="6" t="s">
        <v>33</v>
      </c>
      <c r="C31" s="2">
        <f>IFERROR(__xludf.DUMMYFUNCTION("""COMPUTED_VALUE"""),14.0)</f>
        <v>14</v>
      </c>
      <c r="D31" s="1" t="s">
        <v>573</v>
      </c>
      <c r="E31" s="10" t="s">
        <v>427</v>
      </c>
      <c r="G31" s="2" t="str">
        <f>IFERROR(__xludf.DUMMYFUNCTION("""COMPUTED_VALUE"""),"I had to sell my vacuum cleaner. All it was doing was gathering dust.")</f>
        <v>I had to sell my vacuum cleaner. All it was doing was gathering dust.</v>
      </c>
    </row>
    <row r="32">
      <c r="A32" s="5">
        <v>30.0</v>
      </c>
      <c r="B32" s="6" t="s">
        <v>34</v>
      </c>
      <c r="C32" s="2">
        <f>IFERROR(__xludf.DUMMYFUNCTION("""COMPUTED_VALUE"""),15.0)</f>
        <v>15</v>
      </c>
      <c r="D32" s="1" t="s">
        <v>572</v>
      </c>
      <c r="E32" s="10" t="s">
        <v>295</v>
      </c>
      <c r="F32" s="1" t="s">
        <v>295</v>
      </c>
      <c r="G32" s="2" t="str">
        <f>IFERROR(__xludf.DUMMYFUNCTION("""COMPUTED_VALUE"""),"It's easy to convince ladies not to eat Tide Pods, but harder to deter gents.")</f>
        <v>It's easy to convince ladies not to eat Tide Pods, but harder to deter gents.</v>
      </c>
    </row>
    <row r="33">
      <c r="A33" s="5">
        <v>31.0</v>
      </c>
      <c r="B33" s="6" t="s">
        <v>35</v>
      </c>
      <c r="C33" s="2">
        <f>IFERROR(__xludf.DUMMYFUNCTION("""COMPUTED_VALUE"""),15.0)</f>
        <v>15</v>
      </c>
      <c r="D33" s="1" t="s">
        <v>573</v>
      </c>
      <c r="E33" s="10" t="s">
        <v>295</v>
      </c>
      <c r="G33" s="2" t="str">
        <f>IFERROR(__xludf.DUMMYFUNCTION("""COMPUTED_VALUE"""),"It's easy to convince ladies not to eat Tide Pods, but harder to deter gents.")</f>
        <v>It's easy to convince ladies not to eat Tide Pods, but harder to deter gents.</v>
      </c>
    </row>
    <row r="34">
      <c r="A34" s="5">
        <v>32.0</v>
      </c>
      <c r="B34" s="6" t="s">
        <v>36</v>
      </c>
      <c r="C34" s="2">
        <f>IFERROR(__xludf.DUMMYFUNCTION("""COMPUTED_VALUE"""),16.0)</f>
        <v>16</v>
      </c>
      <c r="D34" s="1" t="s">
        <v>572</v>
      </c>
      <c r="E34" s="10" t="s">
        <v>295</v>
      </c>
      <c r="F34" s="1" t="s">
        <v>354</v>
      </c>
      <c r="G34" s="2" t="str">
        <f>IFERROR(__xludf.DUMMYFUNCTION("""COMPUTED_VALUE"""),"The secret service isn't allowed to yell ""Get down!"" anymore when the president is about to be attacked. Now they have to yell ""Donald Duck!""")</f>
        <v>The secret service isn't allowed to yell "Get down!" anymore when the president is about to be attacked. Now they have to yell "Donald Duck!"</v>
      </c>
    </row>
    <row r="35">
      <c r="A35" s="5">
        <v>33.0</v>
      </c>
      <c r="B35" s="6" t="s">
        <v>37</v>
      </c>
      <c r="C35" s="2">
        <f>IFERROR(__xludf.DUMMYFUNCTION("""COMPUTED_VALUE"""),16.0)</f>
        <v>16</v>
      </c>
      <c r="D35" s="1" t="s">
        <v>573</v>
      </c>
      <c r="E35" s="10" t="s">
        <v>354</v>
      </c>
      <c r="G35" s="2" t="str">
        <f>IFERROR(__xludf.DUMMYFUNCTION("""COMPUTED_VALUE"""),"The secret service isn't allowed to yell ""Get down!"" anymore when the president is about to be attacked. Now they have to yell ""Donald Duck!""")</f>
        <v>The secret service isn't allowed to yell "Get down!" anymore when the president is about to be attacked. Now they have to yell "Donald Duck!"</v>
      </c>
    </row>
    <row r="36">
      <c r="A36" s="5">
        <v>34.0</v>
      </c>
      <c r="B36" s="6" t="s">
        <v>38</v>
      </c>
      <c r="C36" s="2">
        <f>IFERROR(__xludf.DUMMYFUNCTION("""COMPUTED_VALUE"""),17.0)</f>
        <v>17</v>
      </c>
      <c r="D36" s="1" t="s">
        <v>572</v>
      </c>
      <c r="E36" s="10" t="s">
        <v>295</v>
      </c>
      <c r="F36" s="1" t="s">
        <v>354</v>
      </c>
      <c r="G36" s="2" t="str">
        <f>IFERROR(__xludf.DUMMYFUNCTION("""COMPUTED_VALUE"""),"My sister-in-law is an archaeologist. Only person I’ve known that is excited to find a bone in her chicken.")</f>
        <v>My sister-in-law is an archaeologist. Only person I’ve known that is excited to find a bone in her chicken.</v>
      </c>
    </row>
    <row r="37">
      <c r="A37" s="5">
        <v>35.0</v>
      </c>
      <c r="B37" s="6" t="s">
        <v>39</v>
      </c>
      <c r="C37" s="2">
        <f>IFERROR(__xludf.DUMMYFUNCTION("""COMPUTED_VALUE"""),17.0)</f>
        <v>17</v>
      </c>
      <c r="D37" s="1" t="s">
        <v>573</v>
      </c>
      <c r="E37" s="10" t="s">
        <v>354</v>
      </c>
      <c r="G37" s="2" t="str">
        <f>IFERROR(__xludf.DUMMYFUNCTION("""COMPUTED_VALUE"""),"My sister-in-law is an archaeologist. Only person I’ve known that is excited to find a bone in her chicken.")</f>
        <v>My sister-in-law is an archaeologist. Only person I’ve known that is excited to find a bone in her chicken.</v>
      </c>
    </row>
    <row r="38">
      <c r="A38" s="5">
        <v>36.0</v>
      </c>
      <c r="B38" s="6" t="s">
        <v>40</v>
      </c>
      <c r="C38" s="2">
        <f>IFERROR(__xludf.DUMMYFUNCTION("""COMPUTED_VALUE"""),18.0)</f>
        <v>18</v>
      </c>
      <c r="D38" s="1" t="s">
        <v>572</v>
      </c>
      <c r="E38" s="10" t="s">
        <v>427</v>
      </c>
      <c r="F38" s="1" t="s">
        <v>427</v>
      </c>
      <c r="G38" s="2" t="str">
        <f>IFERROR(__xludf.DUMMYFUNCTION("""COMPUTED_VALUE"""),"What group of people never get angry? Nomads.")</f>
        <v>What group of people never get angry? Nomads.</v>
      </c>
    </row>
    <row r="39">
      <c r="A39" s="5">
        <v>37.0</v>
      </c>
      <c r="B39" s="6" t="s">
        <v>41</v>
      </c>
      <c r="C39" s="2">
        <f>IFERROR(__xludf.DUMMYFUNCTION("""COMPUTED_VALUE"""),18.0)</f>
        <v>18</v>
      </c>
      <c r="D39" s="1" t="s">
        <v>573</v>
      </c>
      <c r="E39" s="10" t="s">
        <v>354</v>
      </c>
      <c r="G39" s="2" t="str">
        <f>IFERROR(__xludf.DUMMYFUNCTION("""COMPUTED_VALUE"""),"What group of people never get angry? Nomads.")</f>
        <v>What group of people never get angry? Nomads.</v>
      </c>
    </row>
    <row r="40">
      <c r="A40" s="5">
        <v>38.0</v>
      </c>
      <c r="B40" s="6" t="s">
        <v>42</v>
      </c>
      <c r="C40" s="2">
        <f>IFERROR(__xludf.DUMMYFUNCTION("""COMPUTED_VALUE"""),19.0)</f>
        <v>19</v>
      </c>
      <c r="D40" s="1" t="s">
        <v>572</v>
      </c>
      <c r="E40" s="10" t="s">
        <v>427</v>
      </c>
      <c r="F40" s="1" t="s">
        <v>427</v>
      </c>
      <c r="G40" s="2" t="str">
        <f>IFERROR(__xludf.DUMMYFUNCTION("""COMPUTED_VALUE"""),"Why is calcium vital in the brass instrument manufacturing industry? Because calcium helps build trombones")</f>
        <v>Why is calcium vital in the brass instrument manufacturing industry? Because calcium helps build trombones</v>
      </c>
    </row>
    <row r="41">
      <c r="A41" s="5">
        <v>39.0</v>
      </c>
      <c r="B41" s="6" t="s">
        <v>43</v>
      </c>
      <c r="C41" s="2">
        <f>IFERROR(__xludf.DUMMYFUNCTION("""COMPUTED_VALUE"""),19.0)</f>
        <v>19</v>
      </c>
      <c r="D41" s="1" t="s">
        <v>573</v>
      </c>
      <c r="E41" s="10" t="s">
        <v>295</v>
      </c>
      <c r="G41" s="2" t="str">
        <f>IFERROR(__xludf.DUMMYFUNCTION("""COMPUTED_VALUE"""),"Why is calcium vital in the brass instrument manufacturing industry? Because calcium helps build trombones")</f>
        <v>Why is calcium vital in the brass instrument manufacturing industry? Because calcium helps build trombones</v>
      </c>
    </row>
    <row r="42">
      <c r="A42" s="5">
        <v>40.0</v>
      </c>
      <c r="B42" s="6" t="s">
        <v>44</v>
      </c>
      <c r="C42" s="2">
        <f>IFERROR(__xludf.DUMMYFUNCTION("""COMPUTED_VALUE"""),20.0)</f>
        <v>20</v>
      </c>
      <c r="D42" s="1" t="s">
        <v>572</v>
      </c>
      <c r="E42" s="10" t="s">
        <v>354</v>
      </c>
      <c r="F42" s="1" t="s">
        <v>295</v>
      </c>
      <c r="G42" s="2" t="str">
        <f>IFERROR(__xludf.DUMMYFUNCTION("""COMPUTED_VALUE"""),"I think my wife is a weather forecaster... A guy called up asking if the coast was clear.")</f>
        <v>I think my wife is a weather forecaster... A guy called up asking if the coast was clear.</v>
      </c>
    </row>
    <row r="43">
      <c r="A43" s="5">
        <v>41.0</v>
      </c>
      <c r="B43" s="6" t="s">
        <v>45</v>
      </c>
      <c r="C43" s="2">
        <f>IFERROR(__xludf.DUMMYFUNCTION("""COMPUTED_VALUE"""),20.0)</f>
        <v>20</v>
      </c>
      <c r="D43" s="1" t="s">
        <v>573</v>
      </c>
      <c r="E43" s="10" t="s">
        <v>295</v>
      </c>
      <c r="G43" s="2" t="str">
        <f>IFERROR(__xludf.DUMMYFUNCTION("""COMPUTED_VALUE"""),"I think my wife is a weather forecaster... A guy called up asking if the coast was clear.")</f>
        <v>I think my wife is a weather forecaster... A guy called up asking if the coast was clear.</v>
      </c>
    </row>
    <row r="44">
      <c r="A44" s="5">
        <v>42.0</v>
      </c>
      <c r="B44" s="6" t="s">
        <v>46</v>
      </c>
      <c r="C44" s="2">
        <f>IFERROR(__xludf.DUMMYFUNCTION("""COMPUTED_VALUE"""),21.0)</f>
        <v>21</v>
      </c>
      <c r="D44" s="1" t="s">
        <v>572</v>
      </c>
      <c r="E44" s="10" t="s">
        <v>427</v>
      </c>
      <c r="F44" s="1" t="s">
        <v>427</v>
      </c>
      <c r="G44" s="2" t="str">
        <f>IFERROR(__xludf.DUMMYFUNCTION("""COMPUTED_VALUE"""),"Did you know the first French fries weren't actually cooked in France? They were cooked in Greece.")</f>
        <v>Did you know the first French fries weren't actually cooked in France? They were cooked in Greece.</v>
      </c>
    </row>
    <row r="45">
      <c r="A45" s="5">
        <v>43.0</v>
      </c>
      <c r="B45" s="6" t="s">
        <v>47</v>
      </c>
      <c r="C45" s="2">
        <f>IFERROR(__xludf.DUMMYFUNCTION("""COMPUTED_VALUE"""),21.0)</f>
        <v>21</v>
      </c>
      <c r="D45" s="1" t="s">
        <v>573</v>
      </c>
      <c r="E45" s="10" t="s">
        <v>427</v>
      </c>
      <c r="G45" s="2" t="str">
        <f>IFERROR(__xludf.DUMMYFUNCTION("""COMPUTED_VALUE"""),"Did you know the first French fries weren't actually cooked in France? They were cooked in Greece.")</f>
        <v>Did you know the first French fries weren't actually cooked in France? They were cooked in Greece.</v>
      </c>
    </row>
    <row r="46">
      <c r="A46" s="5">
        <v>44.0</v>
      </c>
      <c r="B46" s="6" t="s">
        <v>48</v>
      </c>
      <c r="C46" s="2">
        <f>IFERROR(__xludf.DUMMYFUNCTION("""COMPUTED_VALUE"""),22.0)</f>
        <v>22</v>
      </c>
      <c r="D46" s="1" t="s">
        <v>572</v>
      </c>
      <c r="E46" s="10" t="s">
        <v>427</v>
      </c>
      <c r="F46" s="1" t="s">
        <v>427</v>
      </c>
      <c r="G46" s="2" t="str">
        <f>IFERROR(__xludf.DUMMYFUNCTION("""COMPUTED_VALUE"""),"Why are butter jokes so hard to make? Because there is no margarine for error.")</f>
        <v>Why are butter jokes so hard to make? Because there is no margarine for error.</v>
      </c>
    </row>
    <row r="47">
      <c r="A47" s="5">
        <v>45.0</v>
      </c>
      <c r="B47" s="6" t="s">
        <v>49</v>
      </c>
      <c r="C47" s="2">
        <f>IFERROR(__xludf.DUMMYFUNCTION("""COMPUTED_VALUE"""),22.0)</f>
        <v>22</v>
      </c>
      <c r="D47" s="1" t="s">
        <v>573</v>
      </c>
      <c r="E47" s="10" t="s">
        <v>295</v>
      </c>
      <c r="G47" s="2" t="str">
        <f>IFERROR(__xludf.DUMMYFUNCTION("""COMPUTED_VALUE"""),"Why are butter jokes so hard to make? Because there is no margarine for error.")</f>
        <v>Why are butter jokes so hard to make? Because there is no margarine for error.</v>
      </c>
    </row>
    <row r="48">
      <c r="A48" s="5">
        <v>46.0</v>
      </c>
      <c r="B48" s="6" t="s">
        <v>50</v>
      </c>
      <c r="C48" s="2">
        <f>IFERROR(__xludf.DUMMYFUNCTION("""COMPUTED_VALUE"""),23.0)</f>
        <v>23</v>
      </c>
      <c r="D48" s="1" t="s">
        <v>572</v>
      </c>
      <c r="E48" s="10" t="s">
        <v>295</v>
      </c>
      <c r="F48" s="1" t="s">
        <v>295</v>
      </c>
      <c r="G48" s="2" t="str">
        <f>IFERROR(__xludf.DUMMYFUNCTION("""COMPUTED_VALUE"""),"The guy who stole my diary died yesterday. My thoughts are with his family.")</f>
        <v>The guy who stole my diary died yesterday. My thoughts are with his family.</v>
      </c>
    </row>
    <row r="49">
      <c r="A49" s="5">
        <v>47.0</v>
      </c>
      <c r="B49" s="6" t="s">
        <v>51</v>
      </c>
      <c r="C49" s="2">
        <f>IFERROR(__xludf.DUMMYFUNCTION("""COMPUTED_VALUE"""),23.0)</f>
        <v>23</v>
      </c>
      <c r="D49" s="1" t="s">
        <v>573</v>
      </c>
      <c r="E49" s="10" t="s">
        <v>354</v>
      </c>
      <c r="G49" s="2" t="str">
        <f>IFERROR(__xludf.DUMMYFUNCTION("""COMPUTED_VALUE"""),"The guy who stole my diary died yesterday. My thoughts are with his family.")</f>
        <v>The guy who stole my diary died yesterday. My thoughts are with his family.</v>
      </c>
    </row>
    <row r="50">
      <c r="A50" s="5">
        <v>48.0</v>
      </c>
      <c r="B50" s="6" t="s">
        <v>52</v>
      </c>
      <c r="C50" s="2">
        <f>IFERROR(__xludf.DUMMYFUNCTION("""COMPUTED_VALUE"""),24.0)</f>
        <v>24</v>
      </c>
      <c r="D50" s="1" t="s">
        <v>572</v>
      </c>
      <c r="E50" s="10" t="s">
        <v>427</v>
      </c>
      <c r="F50" s="1" t="s">
        <v>427</v>
      </c>
      <c r="G50" s="2" t="str">
        <f>IFERROR(__xludf.DUMMYFUNCTION("""COMPUTED_VALUE"""),"Struggling to think of what to buy someone for Christmas? Get theme a fridge and watch their face light up when they open it.")</f>
        <v>Struggling to think of what to buy someone for Christmas? Get theme a fridge and watch their face light up when they open it.</v>
      </c>
    </row>
    <row r="51">
      <c r="A51" s="5">
        <v>49.0</v>
      </c>
      <c r="B51" s="6" t="s">
        <v>53</v>
      </c>
      <c r="C51" s="2">
        <f>IFERROR(__xludf.DUMMYFUNCTION("""COMPUTED_VALUE"""),24.0)</f>
        <v>24</v>
      </c>
      <c r="D51" s="1" t="s">
        <v>573</v>
      </c>
      <c r="E51" s="10" t="s">
        <v>575</v>
      </c>
      <c r="G51" s="2" t="str">
        <f>IFERROR(__xludf.DUMMYFUNCTION("""COMPUTED_VALUE"""),"Struggling to think of what to buy someone for Christmas? Get theme a fridge and watch their face light up when they open it.")</f>
        <v>Struggling to think of what to buy someone for Christmas? Get theme a fridge and watch their face light up when they open it.</v>
      </c>
    </row>
    <row r="52">
      <c r="A52" s="5">
        <v>50.0</v>
      </c>
      <c r="B52" s="6" t="s">
        <v>54</v>
      </c>
      <c r="C52" s="2">
        <f>IFERROR(__xludf.DUMMYFUNCTION("""COMPUTED_VALUE"""),25.0)</f>
        <v>25</v>
      </c>
      <c r="D52" s="1" t="s">
        <v>572</v>
      </c>
      <c r="E52" s="10" t="s">
        <v>427</v>
      </c>
      <c r="F52" s="1" t="s">
        <v>427</v>
      </c>
      <c r="G52" s="2" t="str">
        <f>IFERROR(__xludf.DUMMYFUNCTION("""COMPUTED_VALUE"""),"Little known fact, the mods of /r/Jokes are all actually Peruvian owls… I think they're Inca hoots…")</f>
        <v>Little known fact, the mods of /r/Jokes are all actually Peruvian owls… I think they're Inca hoots…</v>
      </c>
    </row>
    <row r="53">
      <c r="A53" s="5">
        <v>51.0</v>
      </c>
      <c r="B53" s="6" t="s">
        <v>55</v>
      </c>
      <c r="C53" s="2">
        <f>IFERROR(__xludf.DUMMYFUNCTION("""COMPUTED_VALUE"""),25.0)</f>
        <v>25</v>
      </c>
      <c r="D53" s="1" t="s">
        <v>573</v>
      </c>
      <c r="E53" s="10" t="s">
        <v>295</v>
      </c>
      <c r="G53" s="2" t="str">
        <f>IFERROR(__xludf.DUMMYFUNCTION("""COMPUTED_VALUE"""),"Little known fact, the mods of /r/Jokes are all actually Peruvian owls… I think they're Inca hoots…")</f>
        <v>Little known fact, the mods of /r/Jokes are all actually Peruvian owls… I think they're Inca hoots…</v>
      </c>
    </row>
    <row r="54">
      <c r="A54" s="5">
        <v>52.0</v>
      </c>
      <c r="B54" s="6" t="s">
        <v>56</v>
      </c>
      <c r="C54" s="2">
        <f>IFERROR(__xludf.DUMMYFUNCTION("""COMPUTED_VALUE"""),26.0)</f>
        <v>26</v>
      </c>
      <c r="D54" s="1" t="s">
        <v>572</v>
      </c>
      <c r="E54" s="10" t="s">
        <v>354</v>
      </c>
      <c r="F54" s="1" t="s">
        <v>427</v>
      </c>
      <c r="G54" s="2" t="str">
        <f>IFERROR(__xludf.DUMMYFUNCTION("""COMPUTED_VALUE"""),"All vampires keep their money in a special place—the blood bank.")</f>
        <v>All vampires keep their money in a special place—the blood bank.</v>
      </c>
    </row>
    <row r="55">
      <c r="A55" s="5">
        <v>53.0</v>
      </c>
      <c r="B55" s="6" t="s">
        <v>57</v>
      </c>
      <c r="C55" s="2">
        <f>IFERROR(__xludf.DUMMYFUNCTION("""COMPUTED_VALUE"""),26.0)</f>
        <v>26</v>
      </c>
      <c r="D55" s="1" t="s">
        <v>573</v>
      </c>
      <c r="E55" s="10" t="s">
        <v>427</v>
      </c>
      <c r="G55" s="2" t="str">
        <f>IFERROR(__xludf.DUMMYFUNCTION("""COMPUTED_VALUE"""),"All vampires keep their money in a special place—the blood bank.")</f>
        <v>All vampires keep their money in a special place—the blood bank.</v>
      </c>
    </row>
    <row r="56">
      <c r="A56" s="5">
        <v>54.0</v>
      </c>
      <c r="B56" s="6" t="s">
        <v>58</v>
      </c>
      <c r="C56" s="2">
        <f>IFERROR(__xludf.DUMMYFUNCTION("""COMPUTED_VALUE"""),27.0)</f>
        <v>27</v>
      </c>
      <c r="D56" s="1" t="s">
        <v>572</v>
      </c>
      <c r="E56" s="10" t="s">
        <v>295</v>
      </c>
      <c r="F56" s="1" t="s">
        <v>427</v>
      </c>
      <c r="G56" s="2" t="str">
        <f>IFERROR(__xludf.DUMMYFUNCTION("""COMPUTED_VALUE"""),"My friend claims he glued himself to his autobiography. I don't believe him, but that's his story and he's sticking to it. ")</f>
        <v>My friend claims he glued himself to his autobiography. I don't believe him, but that's his story and he's sticking to it. </v>
      </c>
    </row>
    <row r="57">
      <c r="A57" s="5">
        <v>55.0</v>
      </c>
      <c r="B57" s="6" t="s">
        <v>59</v>
      </c>
      <c r="C57" s="2">
        <f>IFERROR(__xludf.DUMMYFUNCTION("""COMPUTED_VALUE"""),27.0)</f>
        <v>27</v>
      </c>
      <c r="D57" s="1" t="s">
        <v>573</v>
      </c>
      <c r="E57" s="10" t="s">
        <v>427</v>
      </c>
      <c r="G57" s="2" t="str">
        <f>IFERROR(__xludf.DUMMYFUNCTION("""COMPUTED_VALUE"""),"My friend claims he glued himself to his autobiography. I don't believe him, but that's his story and he's sticking to it. ")</f>
        <v>My friend claims he glued himself to his autobiography. I don't believe him, but that's his story and he's sticking to it. </v>
      </c>
    </row>
    <row r="58">
      <c r="A58" s="5">
        <v>56.0</v>
      </c>
      <c r="B58" s="6" t="s">
        <v>60</v>
      </c>
      <c r="C58" s="2">
        <f>IFERROR(__xludf.DUMMYFUNCTION("""COMPUTED_VALUE"""),28.0)</f>
        <v>28</v>
      </c>
      <c r="D58" s="1" t="s">
        <v>572</v>
      </c>
      <c r="E58" s="10" t="s">
        <v>295</v>
      </c>
      <c r="F58" s="1" t="s">
        <v>427</v>
      </c>
      <c r="G58" s="2" t="str">
        <f>IFERROR(__xludf.DUMMYFUNCTION("""COMPUTED_VALUE"""),"How many narcissists does it take to screw in a light bulb? One. The narcissist holds the light bulb while the rest of the world revolves around him.")</f>
        <v>How many narcissists does it take to screw in a light bulb? One. The narcissist holds the light bulb while the rest of the world revolves around him.</v>
      </c>
    </row>
    <row r="59">
      <c r="A59" s="5">
        <v>57.0</v>
      </c>
      <c r="B59" s="6" t="s">
        <v>61</v>
      </c>
      <c r="C59" s="2">
        <f>IFERROR(__xludf.DUMMYFUNCTION("""COMPUTED_VALUE"""),28.0)</f>
        <v>28</v>
      </c>
      <c r="D59" s="1" t="s">
        <v>573</v>
      </c>
      <c r="E59" s="10" t="s">
        <v>427</v>
      </c>
      <c r="G59" s="2" t="str">
        <f>IFERROR(__xludf.DUMMYFUNCTION("""COMPUTED_VALUE"""),"How many narcissists does it take to screw in a light bulb? One. The narcissist holds the light bulb while the rest of the world revolves around him.")</f>
        <v>How many narcissists does it take to screw in a light bulb? One. The narcissist holds the light bulb while the rest of the world revolves around him.</v>
      </c>
    </row>
    <row r="60">
      <c r="A60" s="5">
        <v>58.0</v>
      </c>
      <c r="B60" s="6" t="s">
        <v>62</v>
      </c>
      <c r="C60" s="2">
        <f>IFERROR(__xludf.DUMMYFUNCTION("""COMPUTED_VALUE"""),29.0)</f>
        <v>29</v>
      </c>
      <c r="D60" s="1" t="s">
        <v>572</v>
      </c>
      <c r="E60" s="10" t="s">
        <v>354</v>
      </c>
      <c r="F60" s="1" t="s">
        <v>427</v>
      </c>
      <c r="G60" s="2" t="str">
        <f>IFERROR(__xludf.DUMMYFUNCTION("""COMPUTED_VALUE"""),"Wanna hear a joke about construction? I'm still workin' on it!")</f>
        <v>Wanna hear a joke about construction? I'm still workin' on it!</v>
      </c>
    </row>
    <row r="61">
      <c r="A61" s="5">
        <v>60.0</v>
      </c>
      <c r="B61" s="6" t="s">
        <v>63</v>
      </c>
      <c r="C61" s="2">
        <f>IFERROR(__xludf.DUMMYFUNCTION("""COMPUTED_VALUE"""),29.0)</f>
        <v>29</v>
      </c>
      <c r="D61" s="1" t="s">
        <v>573</v>
      </c>
      <c r="E61" s="10" t="s">
        <v>427</v>
      </c>
      <c r="G61" s="2" t="str">
        <f>IFERROR(__xludf.DUMMYFUNCTION("""COMPUTED_VALUE"""),"Wanna hear a joke about construction? I'm still workin' on it!")</f>
        <v>Wanna hear a joke about construction? I'm still workin' on it!</v>
      </c>
    </row>
    <row r="62">
      <c r="A62" s="5">
        <v>61.0</v>
      </c>
      <c r="B62" s="6" t="s">
        <v>64</v>
      </c>
      <c r="C62" s="2">
        <f>IFERROR(__xludf.DUMMYFUNCTION("""COMPUTED_VALUE"""),30.0)</f>
        <v>30</v>
      </c>
      <c r="D62" s="1" t="s">
        <v>572</v>
      </c>
      <c r="E62" s="10" t="s">
        <v>295</v>
      </c>
      <c r="F62" s="1" t="s">
        <v>295</v>
      </c>
      <c r="G62" s="2" t="str">
        <f>IFERROR(__xludf.DUMMYFUNCTION("""COMPUTED_VALUE"""),"My wife is really mad that I have no sense of direction. I packed up my stuff and right.")</f>
        <v>My wife is really mad that I have no sense of direction. I packed up my stuff and right.</v>
      </c>
    </row>
    <row r="63">
      <c r="A63" s="5">
        <v>62.0</v>
      </c>
      <c r="B63" s="6" t="s">
        <v>65</v>
      </c>
      <c r="C63" s="2">
        <f>IFERROR(__xludf.DUMMYFUNCTION("""COMPUTED_VALUE"""),30.0)</f>
        <v>30</v>
      </c>
      <c r="D63" s="1" t="s">
        <v>573</v>
      </c>
      <c r="E63" s="10" t="s">
        <v>576</v>
      </c>
      <c r="G63" s="2" t="str">
        <f>IFERROR(__xludf.DUMMYFUNCTION("""COMPUTED_VALUE"""),"My wife is really mad that I have no sense of direction. I packed up my stuff and right.")</f>
        <v>My wife is really mad that I have no sense of direction. I packed up my stuff and right.</v>
      </c>
    </row>
    <row r="64">
      <c r="A64" s="5">
        <v>63.0</v>
      </c>
      <c r="B64" s="6" t="s">
        <v>66</v>
      </c>
      <c r="C64" s="2">
        <f>IFERROR(__xludf.DUMMYFUNCTION("""COMPUTED_VALUE"""),31.0)</f>
        <v>31</v>
      </c>
      <c r="D64" s="1" t="s">
        <v>572</v>
      </c>
      <c r="E64" s="10" t="s">
        <v>354</v>
      </c>
      <c r="F64" s="1" t="s">
        <v>427</v>
      </c>
      <c r="G64" s="2" t="str">
        <f>IFERROR(__xludf.DUMMYFUNCTION("""COMPUTED_VALUE"""),"Without geometry life is pointless.")</f>
        <v>Without geometry life is pointless.</v>
      </c>
    </row>
    <row r="65">
      <c r="A65" s="5">
        <v>64.0</v>
      </c>
      <c r="B65" s="6" t="s">
        <v>67</v>
      </c>
      <c r="C65" s="2">
        <f>IFERROR(__xludf.DUMMYFUNCTION("""COMPUTED_VALUE"""),31.0)</f>
        <v>31</v>
      </c>
      <c r="D65" s="1" t="s">
        <v>573</v>
      </c>
      <c r="E65" s="10" t="s">
        <v>354</v>
      </c>
      <c r="G65" s="2" t="str">
        <f>IFERROR(__xludf.DUMMYFUNCTION("""COMPUTED_VALUE"""),"Without geometry life is pointless.")</f>
        <v>Without geometry life is pointless.</v>
      </c>
    </row>
    <row r="66">
      <c r="A66" s="5">
        <v>65.0</v>
      </c>
      <c r="B66" s="6" t="s">
        <v>68</v>
      </c>
      <c r="C66" s="2">
        <f>IFERROR(__xludf.DUMMYFUNCTION("""COMPUTED_VALUE"""),32.0)</f>
        <v>32</v>
      </c>
      <c r="D66" s="1" t="s">
        <v>572</v>
      </c>
      <c r="E66" s="10" t="s">
        <v>427</v>
      </c>
      <c r="F66" s="1" t="s">
        <v>427</v>
      </c>
      <c r="G66" s="2" t="str">
        <f>IFERROR(__xludf.DUMMYFUNCTION("""COMPUTED_VALUE"""),"Every date I’ve ever had has been like my WiFi signal. No Connection.")</f>
        <v>Every date I’ve ever had has been like my WiFi signal. No Connection.</v>
      </c>
    </row>
    <row r="67">
      <c r="A67" s="5">
        <v>66.0</v>
      </c>
      <c r="B67" s="6" t="s">
        <v>69</v>
      </c>
      <c r="C67" s="2">
        <f>IFERROR(__xludf.DUMMYFUNCTION("""COMPUTED_VALUE"""),32.0)</f>
        <v>32</v>
      </c>
      <c r="D67" s="1" t="s">
        <v>573</v>
      </c>
      <c r="E67" s="10" t="s">
        <v>577</v>
      </c>
      <c r="G67" s="2" t="str">
        <f>IFERROR(__xludf.DUMMYFUNCTION("""COMPUTED_VALUE"""),"Every date I’ve ever had has been like my WiFi signal. No Connection.")</f>
        <v>Every date I’ve ever had has been like my WiFi signal. No Connection.</v>
      </c>
    </row>
    <row r="68">
      <c r="A68" s="5">
        <v>67.0</v>
      </c>
      <c r="B68" s="6" t="s">
        <v>70</v>
      </c>
      <c r="C68" s="2">
        <f>IFERROR(__xludf.DUMMYFUNCTION("""COMPUTED_VALUE"""),33.0)</f>
        <v>33</v>
      </c>
      <c r="D68" s="1" t="s">
        <v>572</v>
      </c>
      <c r="E68" s="10" t="s">
        <v>427</v>
      </c>
      <c r="F68" s="1" t="s">
        <v>427</v>
      </c>
      <c r="G68" s="2" t="str">
        <f>IFERROR(__xludf.DUMMYFUNCTION("""COMPUTED_VALUE"""),"I have a joke about paper, but it’s tearable.")</f>
        <v>I have a joke about paper, but it’s tearable.</v>
      </c>
    </row>
    <row r="69">
      <c r="A69" s="5">
        <v>68.0</v>
      </c>
      <c r="B69" s="6" t="s">
        <v>71</v>
      </c>
      <c r="C69" s="2">
        <f>IFERROR(__xludf.DUMMYFUNCTION("""COMPUTED_VALUE"""),33.0)</f>
        <v>33</v>
      </c>
      <c r="D69" s="1" t="s">
        <v>573</v>
      </c>
      <c r="E69" s="10" t="s">
        <v>427</v>
      </c>
      <c r="G69" s="2" t="str">
        <f>IFERROR(__xludf.DUMMYFUNCTION("""COMPUTED_VALUE"""),"I have a joke about paper, but it’s tearable.")</f>
        <v>I have a joke about paper, but it’s tearable.</v>
      </c>
    </row>
    <row r="70">
      <c r="A70" s="5">
        <v>69.0</v>
      </c>
      <c r="B70" s="6" t="s">
        <v>72</v>
      </c>
      <c r="C70" s="2">
        <f>IFERROR(__xludf.DUMMYFUNCTION("""COMPUTED_VALUE"""),34.0)</f>
        <v>34</v>
      </c>
      <c r="D70" s="1" t="s">
        <v>572</v>
      </c>
      <c r="E70" s="10" t="s">
        <v>295</v>
      </c>
      <c r="F70" s="1" t="s">
        <v>427</v>
      </c>
      <c r="G70" s="2" t="str">
        <f>IFERROR(__xludf.DUMMYFUNCTION("""COMPUTED_VALUE"""),"Women should not have children after 36—really, 36 children is enough. ")</f>
        <v>Women should not have children after 36—really, 36 children is enough. </v>
      </c>
    </row>
    <row r="71">
      <c r="A71" s="5">
        <v>70.0</v>
      </c>
      <c r="B71" s="6" t="s">
        <v>73</v>
      </c>
      <c r="C71" s="2">
        <f>IFERROR(__xludf.DUMMYFUNCTION("""COMPUTED_VALUE"""),34.0)</f>
        <v>34</v>
      </c>
      <c r="D71" s="1" t="s">
        <v>573</v>
      </c>
      <c r="E71" s="10" t="s">
        <v>427</v>
      </c>
      <c r="G71" s="2" t="str">
        <f>IFERROR(__xludf.DUMMYFUNCTION("""COMPUTED_VALUE"""),"Women should not have children after 36—really, 36 children is enough. ")</f>
        <v>Women should not have children after 36—really, 36 children is enough. </v>
      </c>
    </row>
    <row r="72">
      <c r="A72" s="5">
        <v>71.0</v>
      </c>
      <c r="B72" s="6" t="s">
        <v>74</v>
      </c>
      <c r="C72" s="2">
        <f>IFERROR(__xludf.DUMMYFUNCTION("""COMPUTED_VALUE"""),35.0)</f>
        <v>35</v>
      </c>
      <c r="D72" s="1" t="s">
        <v>572</v>
      </c>
      <c r="E72" s="10" t="s">
        <v>427</v>
      </c>
      <c r="F72" s="1" t="s">
        <v>427</v>
      </c>
      <c r="G72" s="2" t="str">
        <f>IFERROR(__xludf.DUMMYFUNCTION("""COMPUTED_VALUE"""),"How do you follow Will Smith in the snow?' 'You follow the fresh prints.'")</f>
        <v>How do you follow Will Smith in the snow?' 'You follow the fresh prints.'</v>
      </c>
    </row>
    <row r="73">
      <c r="A73" s="5">
        <v>72.0</v>
      </c>
      <c r="B73" s="6" t="s">
        <v>75</v>
      </c>
      <c r="C73" s="2">
        <f>IFERROR(__xludf.DUMMYFUNCTION("""COMPUTED_VALUE"""),35.0)</f>
        <v>35</v>
      </c>
      <c r="D73" s="1" t="s">
        <v>573</v>
      </c>
      <c r="E73" s="10" t="s">
        <v>427</v>
      </c>
      <c r="G73" s="2" t="str">
        <f>IFERROR(__xludf.DUMMYFUNCTION("""COMPUTED_VALUE"""),"How do you follow Will Smith in the snow?' 'You follow the fresh prints.'")</f>
        <v>How do you follow Will Smith in the snow?' 'You follow the fresh prints.'</v>
      </c>
    </row>
    <row r="74">
      <c r="A74" s="5">
        <v>73.0</v>
      </c>
      <c r="B74" s="6" t="s">
        <v>428</v>
      </c>
      <c r="C74" s="2">
        <f>IFERROR(__xludf.DUMMYFUNCTION("""COMPUTED_VALUE"""),36.0)</f>
        <v>36</v>
      </c>
      <c r="D74" s="1" t="s">
        <v>572</v>
      </c>
      <c r="E74" s="10" t="s">
        <v>295</v>
      </c>
      <c r="F74" s="1" t="s">
        <v>354</v>
      </c>
      <c r="G74" s="2" t="str">
        <f>IFERROR(__xludf.DUMMYFUNCTION("""COMPUTED_VALUE"""),"What did one snowman say to the other snow man? Do you smell carrot?")</f>
        <v>What did one snowman say to the other snow man? Do you smell carrot?</v>
      </c>
    </row>
    <row r="75">
      <c r="A75" s="5">
        <v>74.0</v>
      </c>
      <c r="B75" s="6" t="s">
        <v>77</v>
      </c>
      <c r="C75" s="2">
        <f>IFERROR(__xludf.DUMMYFUNCTION("""COMPUTED_VALUE"""),36.0)</f>
        <v>36</v>
      </c>
      <c r="D75" s="1" t="s">
        <v>573</v>
      </c>
      <c r="E75" s="10" t="s">
        <v>354</v>
      </c>
      <c r="G75" s="2" t="str">
        <f>IFERROR(__xludf.DUMMYFUNCTION("""COMPUTED_VALUE"""),"What did one snowman say to the other snow man? Do you smell carrot?")</f>
        <v>What did one snowman say to the other snow man? Do you smell carrot?</v>
      </c>
    </row>
    <row r="76">
      <c r="A76" s="5">
        <v>75.0</v>
      </c>
      <c r="B76" s="6" t="s">
        <v>78</v>
      </c>
      <c r="C76" s="2">
        <f>IFERROR(__xludf.DUMMYFUNCTION("""COMPUTED_VALUE"""),37.0)</f>
        <v>37</v>
      </c>
      <c r="D76" s="1" t="s">
        <v>572</v>
      </c>
      <c r="E76" s="10" t="s">
        <v>354</v>
      </c>
      <c r="F76" s="1" t="s">
        <v>427</v>
      </c>
      <c r="G76" s="2" t="str">
        <f>IFERROR(__xludf.DUMMYFUNCTION("""COMPUTED_VALUE"""),"I'm so good at sleeping, I can do it with my eyes closed!  I can do it with my eyes closed!")</f>
        <v>I'm so good at sleeping, I can do it with my eyes closed!  I can do it with my eyes closed!</v>
      </c>
    </row>
    <row r="77">
      <c r="A77" s="5">
        <v>76.0</v>
      </c>
      <c r="B77" s="6" t="s">
        <v>79</v>
      </c>
      <c r="C77" s="2">
        <f>IFERROR(__xludf.DUMMYFUNCTION("""COMPUTED_VALUE"""),37.0)</f>
        <v>37</v>
      </c>
      <c r="D77" s="1" t="s">
        <v>573</v>
      </c>
      <c r="E77" s="10" t="s">
        <v>427</v>
      </c>
      <c r="G77" s="2" t="str">
        <f>IFERROR(__xludf.DUMMYFUNCTION("""COMPUTED_VALUE"""),"I'm so good at sleeping, I can do it with my eyes closed!  I can do it with my eyes closed!")</f>
        <v>I'm so good at sleeping, I can do it with my eyes closed!  I can do it with my eyes closed!</v>
      </c>
    </row>
    <row r="78">
      <c r="A78" s="5">
        <v>77.0</v>
      </c>
      <c r="B78" s="6" t="s">
        <v>80</v>
      </c>
      <c r="C78" s="2">
        <f>IFERROR(__xludf.DUMMYFUNCTION("""COMPUTED_VALUE"""),38.0)</f>
        <v>38</v>
      </c>
      <c r="D78" s="1" t="s">
        <v>572</v>
      </c>
      <c r="E78" s="10" t="s">
        <v>295</v>
      </c>
      <c r="F78" s="1" t="s">
        <v>295</v>
      </c>
      <c r="G78" s="2" t="str">
        <f>IFERROR(__xludf.DUMMYFUNCTION("""COMPUTED_VALUE"""),"Two cannibals are eating a clown. One says to the other: “Does this taste funny to you?”")</f>
        <v>Two cannibals are eating a clown. One says to the other: “Does this taste funny to you?”</v>
      </c>
    </row>
    <row r="79">
      <c r="A79" s="5">
        <v>78.0</v>
      </c>
      <c r="B79" s="6" t="s">
        <v>81</v>
      </c>
      <c r="C79" s="2">
        <f>IFERROR(__xludf.DUMMYFUNCTION("""COMPUTED_VALUE"""),38.0)</f>
        <v>38</v>
      </c>
      <c r="D79" s="1" t="s">
        <v>573</v>
      </c>
      <c r="E79" s="10" t="s">
        <v>295</v>
      </c>
      <c r="G79" s="2" t="str">
        <f>IFERROR(__xludf.DUMMYFUNCTION("""COMPUTED_VALUE"""),"Two cannibals are eating a clown. One says to the other: “Does this taste funny to you?”")</f>
        <v>Two cannibals are eating a clown. One says to the other: “Does this taste funny to you?”</v>
      </c>
    </row>
    <row r="80">
      <c r="A80" s="5">
        <v>80.0</v>
      </c>
      <c r="B80" s="6" t="s">
        <v>83</v>
      </c>
      <c r="C80" s="2">
        <f>IFERROR(__xludf.DUMMYFUNCTION("""COMPUTED_VALUE"""),39.0)</f>
        <v>39</v>
      </c>
      <c r="D80" s="1" t="s">
        <v>572</v>
      </c>
      <c r="E80" s="10" t="s">
        <v>295</v>
      </c>
      <c r="F80" s="1" t="s">
        <v>295</v>
      </c>
      <c r="G80" s="2" t="str">
        <f>IFERROR(__xludf.DUMMYFUNCTION("""COMPUTED_VALUE"""),"I didn't want to believe that my dad was stealing from his job as a traffic cop, but when I got home, all the signs were there.")</f>
        <v>I didn't want to believe that my dad was stealing from his job as a traffic cop, but when I got home, all the signs were there.</v>
      </c>
    </row>
    <row r="81">
      <c r="A81" s="5">
        <v>81.0</v>
      </c>
      <c r="B81" s="6" t="s">
        <v>84</v>
      </c>
      <c r="C81" s="2">
        <f>IFERROR(__xludf.DUMMYFUNCTION("""COMPUTED_VALUE"""),39.0)</f>
        <v>39</v>
      </c>
      <c r="D81" s="1" t="s">
        <v>573</v>
      </c>
      <c r="E81" s="10" t="s">
        <v>295</v>
      </c>
      <c r="G81" s="2" t="str">
        <f>IFERROR(__xludf.DUMMYFUNCTION("""COMPUTED_VALUE"""),"I didn't want to believe that my dad was stealing from his job as a traffic cop, but when I got home, all the signs were there.")</f>
        <v>I didn't want to believe that my dad was stealing from his job as a traffic cop, but when I got home, all the signs were there.</v>
      </c>
    </row>
    <row r="82">
      <c r="A82" s="5">
        <v>82.0</v>
      </c>
      <c r="B82" s="6" t="s">
        <v>85</v>
      </c>
      <c r="C82" s="2">
        <f>IFERROR(__xludf.DUMMYFUNCTION("""COMPUTED_VALUE"""),40.0)</f>
        <v>40</v>
      </c>
      <c r="D82" s="1" t="s">
        <v>572</v>
      </c>
      <c r="E82" s="10" t="s">
        <v>427</v>
      </c>
      <c r="F82" s="1" t="s">
        <v>427</v>
      </c>
      <c r="G82" s="2" t="str">
        <f>IFERROR(__xludf.DUMMYFUNCTION("""COMPUTED_VALUE"""),"I tried to get a smart car the other day but they sold out too fast. Why? I guess I'm just a bit slow.")</f>
        <v>I tried to get a smart car the other day but they sold out too fast. Why? I guess I'm just a bit slow.</v>
      </c>
    </row>
    <row r="83">
      <c r="A83" s="5">
        <v>83.0</v>
      </c>
      <c r="B83" s="6" t="s">
        <v>86</v>
      </c>
      <c r="C83" s="2">
        <f>IFERROR(__xludf.DUMMYFUNCTION("""COMPUTED_VALUE"""),40.0)</f>
        <v>40</v>
      </c>
      <c r="D83" s="1" t="s">
        <v>573</v>
      </c>
      <c r="E83" s="10" t="s">
        <v>354</v>
      </c>
      <c r="G83" s="2" t="str">
        <f>IFERROR(__xludf.DUMMYFUNCTION("""COMPUTED_VALUE"""),"I tried to get a smart car the other day but they sold out too fast. Why? I guess I'm just a bit slow.")</f>
        <v>I tried to get a smart car the other day but they sold out too fast. Why? I guess I'm just a bit slow.</v>
      </c>
    </row>
    <row r="84">
      <c r="A84" s="5">
        <v>84.0</v>
      </c>
      <c r="B84" s="6" t="s">
        <v>87</v>
      </c>
      <c r="C84" s="2">
        <f>IFERROR(__xludf.DUMMYFUNCTION("""COMPUTED_VALUE"""),41.0)</f>
        <v>41</v>
      </c>
      <c r="D84" s="1" t="s">
        <v>572</v>
      </c>
      <c r="E84" s="10" t="s">
        <v>354</v>
      </c>
      <c r="F84" s="1" t="s">
        <v>354</v>
      </c>
      <c r="G84" s="2" t="str">
        <f>IFERROR(__xludf.DUMMYFUNCTION("""COMPUTED_VALUE"""),"What do you call a sad cup of coffee? Depresso.")</f>
        <v>What do you call a sad cup of coffee? Depresso.</v>
      </c>
    </row>
    <row r="85">
      <c r="A85" s="5">
        <v>85.0</v>
      </c>
      <c r="B85" s="6" t="s">
        <v>88</v>
      </c>
      <c r="C85" s="2">
        <f>IFERROR(__xludf.DUMMYFUNCTION("""COMPUTED_VALUE"""),41.0)</f>
        <v>41</v>
      </c>
      <c r="D85" s="1" t="s">
        <v>573</v>
      </c>
      <c r="E85" s="10" t="s">
        <v>577</v>
      </c>
      <c r="G85" s="2" t="str">
        <f>IFERROR(__xludf.DUMMYFUNCTION("""COMPUTED_VALUE"""),"What do you call a sad cup of coffee? Depresso.")</f>
        <v>What do you call a sad cup of coffee? Depresso.</v>
      </c>
    </row>
    <row r="86">
      <c r="A86" s="5">
        <v>86.0</v>
      </c>
      <c r="B86" s="6" t="s">
        <v>89</v>
      </c>
      <c r="C86" s="2">
        <f>IFERROR(__xludf.DUMMYFUNCTION("""COMPUTED_VALUE"""),42.0)</f>
        <v>42</v>
      </c>
      <c r="D86" s="1" t="s">
        <v>572</v>
      </c>
      <c r="E86" s="10" t="s">
        <v>427</v>
      </c>
      <c r="F86" s="1" t="s">
        <v>427</v>
      </c>
      <c r="G86" s="2" t="str">
        <f>IFERROR(__xludf.DUMMYFUNCTION("""COMPUTED_VALUE"""),"What kind of doctor is Dr. Pepper? A fizzician.")</f>
        <v>What kind of doctor is Dr. Pepper? A fizzician.</v>
      </c>
    </row>
    <row r="87">
      <c r="A87" s="5">
        <v>87.0</v>
      </c>
      <c r="B87" s="6" t="s">
        <v>90</v>
      </c>
      <c r="C87" s="2">
        <f>IFERROR(__xludf.DUMMYFUNCTION("""COMPUTED_VALUE"""),42.0)</f>
        <v>42</v>
      </c>
      <c r="D87" s="1" t="s">
        <v>573</v>
      </c>
      <c r="E87" s="10" t="s">
        <v>427</v>
      </c>
      <c r="G87" s="2" t="str">
        <f>IFERROR(__xludf.DUMMYFUNCTION("""COMPUTED_VALUE"""),"What kind of doctor is Dr. Pepper? A fizzician.")</f>
        <v>What kind of doctor is Dr. Pepper? A fizzician.</v>
      </c>
    </row>
    <row r="88">
      <c r="A88" s="5">
        <v>88.0</v>
      </c>
      <c r="B88" s="6" t="s">
        <v>91</v>
      </c>
      <c r="C88" s="2">
        <f>IFERROR(__xludf.DUMMYFUNCTION("""COMPUTED_VALUE"""),43.0)</f>
        <v>43</v>
      </c>
      <c r="D88" s="1" t="s">
        <v>572</v>
      </c>
      <c r="E88" s="10" t="s">
        <v>427</v>
      </c>
      <c r="F88" s="1" t="s">
        <v>295</v>
      </c>
      <c r="G88" s="2" t="str">
        <f>IFERROR(__xludf.DUMMYFUNCTION("""COMPUTED_VALUE"""),"People in Athens rarely get up before sunrise. Dawn is tough on Greece.")</f>
        <v>People in Athens rarely get up before sunrise. Dawn is tough on Greece.</v>
      </c>
    </row>
    <row r="89">
      <c r="A89" s="5">
        <v>89.0</v>
      </c>
      <c r="B89" s="6" t="s">
        <v>92</v>
      </c>
      <c r="C89" s="2">
        <f>IFERROR(__xludf.DUMMYFUNCTION("""COMPUTED_VALUE"""),43.0)</f>
        <v>43</v>
      </c>
      <c r="D89" s="1" t="s">
        <v>573</v>
      </c>
      <c r="E89" s="10" t="s">
        <v>295</v>
      </c>
      <c r="G89" s="2" t="str">
        <f>IFERROR(__xludf.DUMMYFUNCTION("""COMPUTED_VALUE"""),"People in Athens rarely get up before sunrise. Dawn is tough on Greece.")</f>
        <v>People in Athens rarely get up before sunrise. Dawn is tough on Greece.</v>
      </c>
    </row>
    <row r="90">
      <c r="A90" s="5">
        <v>90.0</v>
      </c>
      <c r="B90" s="6" t="s">
        <v>93</v>
      </c>
      <c r="C90" s="2">
        <f>IFERROR(__xludf.DUMMYFUNCTION("""COMPUTED_VALUE"""),44.0)</f>
        <v>44</v>
      </c>
      <c r="D90" s="1" t="s">
        <v>572</v>
      </c>
      <c r="E90" s="10" t="s">
        <v>354</v>
      </c>
      <c r="F90" s="1" t="s">
        <v>354</v>
      </c>
      <c r="G90" s="2" t="str">
        <f>IFERROR(__xludf.DUMMYFUNCTION("""COMPUTED_VALUE"""),"What’s worse than biting into an apple and finding a worm? Biting into an apple and finding half a worm.")</f>
        <v>What’s worse than biting into an apple and finding a worm? Biting into an apple and finding half a worm.</v>
      </c>
    </row>
    <row r="91">
      <c r="A91" s="5">
        <v>91.0</v>
      </c>
      <c r="B91" s="6" t="s">
        <v>94</v>
      </c>
      <c r="C91" s="2">
        <f>IFERROR(__xludf.DUMMYFUNCTION("""COMPUTED_VALUE"""),44.0)</f>
        <v>44</v>
      </c>
      <c r="D91" s="1" t="s">
        <v>573</v>
      </c>
      <c r="E91" s="10" t="s">
        <v>354</v>
      </c>
      <c r="G91" s="2" t="str">
        <f>IFERROR(__xludf.DUMMYFUNCTION("""COMPUTED_VALUE"""),"What’s worse than biting into an apple and finding a worm? Biting into an apple and finding half a worm.")</f>
        <v>What’s worse than biting into an apple and finding a worm? Biting into an apple and finding half a worm.</v>
      </c>
    </row>
    <row r="92">
      <c r="A92" s="5">
        <v>92.0</v>
      </c>
      <c r="B92" s="6" t="s">
        <v>95</v>
      </c>
      <c r="C92" s="2">
        <f>IFERROR(__xludf.DUMMYFUNCTION("""COMPUTED_VALUE"""),45.0)</f>
        <v>45</v>
      </c>
      <c r="D92" s="1" t="s">
        <v>572</v>
      </c>
      <c r="E92" s="10" t="s">
        <v>295</v>
      </c>
      <c r="F92" s="1" t="s">
        <v>295</v>
      </c>
      <c r="G92" s="2" t="str">
        <f>IFERROR(__xludf.DUMMYFUNCTION("""COMPUTED_VALUE"""),"As I get older, I remember all the people I lost along the way. Maybe a career as a tour guide was not the right choice. ")</f>
        <v>As I get older, I remember all the people I lost along the way. Maybe a career as a tour guide was not the right choice. </v>
      </c>
    </row>
    <row r="93">
      <c r="A93" s="5">
        <v>93.0</v>
      </c>
      <c r="B93" s="6" t="s">
        <v>96</v>
      </c>
      <c r="C93" s="2">
        <f>IFERROR(__xludf.DUMMYFUNCTION("""COMPUTED_VALUE"""),45.0)</f>
        <v>45</v>
      </c>
      <c r="D93" s="1" t="s">
        <v>573</v>
      </c>
      <c r="E93" s="10" t="s">
        <v>295</v>
      </c>
      <c r="G93" s="2" t="str">
        <f>IFERROR(__xludf.DUMMYFUNCTION("""COMPUTED_VALUE"""),"As I get older, I remember all the people I lost along the way. Maybe a career as a tour guide was not the right choice. ")</f>
        <v>As I get older, I remember all the people I lost along the way. Maybe a career as a tour guide was not the right choice. </v>
      </c>
    </row>
    <row r="94">
      <c r="A94" s="5">
        <v>94.0</v>
      </c>
      <c r="B94" s="6" t="s">
        <v>97</v>
      </c>
      <c r="C94" s="2">
        <f>IFERROR(__xludf.DUMMYFUNCTION("""COMPUTED_VALUE"""),46.0)</f>
        <v>46</v>
      </c>
      <c r="D94" s="1" t="s">
        <v>572</v>
      </c>
      <c r="E94" s="10" t="s">
        <v>354</v>
      </c>
      <c r="F94" s="1" t="s">
        <v>427</v>
      </c>
      <c r="G94" s="2" t="str">
        <f>IFERROR(__xludf.DUMMYFUNCTION("""COMPUTED_VALUE"""),"I'm reading a book about anti-gravity. It's impossible to put down.")</f>
        <v>I'm reading a book about anti-gravity. It's impossible to put down.</v>
      </c>
    </row>
    <row r="95">
      <c r="A95" s="5">
        <v>95.0</v>
      </c>
      <c r="B95" s="6" t="s">
        <v>98</v>
      </c>
      <c r="C95" s="2">
        <f>IFERROR(__xludf.DUMMYFUNCTION("""COMPUTED_VALUE"""),46.0)</f>
        <v>46</v>
      </c>
      <c r="D95" s="1" t="s">
        <v>573</v>
      </c>
      <c r="E95" s="10" t="s">
        <v>427</v>
      </c>
      <c r="G95" s="2" t="str">
        <f>IFERROR(__xludf.DUMMYFUNCTION("""COMPUTED_VALUE"""),"I'm reading a book about anti-gravity. It's impossible to put down.")</f>
        <v>I'm reading a book about anti-gravity. It's impossible to put down.</v>
      </c>
    </row>
    <row r="96">
      <c r="A96" s="5">
        <v>96.0</v>
      </c>
      <c r="B96" s="6" t="s">
        <v>99</v>
      </c>
      <c r="C96" s="2">
        <f>IFERROR(__xludf.DUMMYFUNCTION("""COMPUTED_VALUE"""),47.0)</f>
        <v>47</v>
      </c>
      <c r="D96" s="1" t="s">
        <v>572</v>
      </c>
      <c r="E96" s="10" t="s">
        <v>427</v>
      </c>
      <c r="F96" s="1" t="s">
        <v>427</v>
      </c>
      <c r="G96" s="2" t="str">
        <f>IFERROR(__xludf.DUMMYFUNCTION("""COMPUTED_VALUE"""),"What kind of noise does a witch’s vehicle make? Brrrroooom, brrroooom.")</f>
        <v>What kind of noise does a witch’s vehicle make? Brrrroooom, brrroooom.</v>
      </c>
    </row>
    <row r="97">
      <c r="A97" s="5">
        <v>97.0</v>
      </c>
      <c r="B97" s="6" t="s">
        <v>100</v>
      </c>
      <c r="C97" s="2">
        <f>IFERROR(__xludf.DUMMYFUNCTION("""COMPUTED_VALUE"""),47.0)</f>
        <v>47</v>
      </c>
      <c r="D97" s="1" t="s">
        <v>573</v>
      </c>
      <c r="E97" s="10" t="s">
        <v>427</v>
      </c>
      <c r="G97" s="2" t="str">
        <f>IFERROR(__xludf.DUMMYFUNCTION("""COMPUTED_VALUE"""),"What kind of noise does a witch’s vehicle make? Brrrroooom, brrroooom.")</f>
        <v>What kind of noise does a witch’s vehicle make? Brrrroooom, brrroooom.</v>
      </c>
    </row>
    <row r="98">
      <c r="A98" s="5">
        <v>98.0</v>
      </c>
      <c r="B98" s="6" t="s">
        <v>101</v>
      </c>
      <c r="C98" s="2">
        <f>IFERROR(__xludf.DUMMYFUNCTION("""COMPUTED_VALUE"""),48.0)</f>
        <v>48</v>
      </c>
      <c r="D98" s="1" t="s">
        <v>572</v>
      </c>
      <c r="E98" s="10" t="s">
        <v>354</v>
      </c>
      <c r="F98" s="1" t="s">
        <v>354</v>
      </c>
      <c r="G98" s="2" t="str">
        <f>IFERROR(__xludf.DUMMYFUNCTION("""COMPUTED_VALUE"""),"A guy's credit card gets stolen, and after a couple of months he finally goes to the police to report it. Cop: Why didn't you report your stolen credit card before now?Guy: The thief was spending less money than my wife.Cop: Then why are you reporting it "&amp;"now?Guy: I think the thief's wife started using it.")</f>
        <v>A guy's credit card gets stolen, and after a couple of months he finally goes to the police to report it. Cop: Why didn't you report your stolen credit card before now?Guy: The thief was spending less money than my wife.Cop: Then why are you reporting it now?Guy: I think the thief's wife started using it.</v>
      </c>
    </row>
    <row r="99">
      <c r="A99" s="5">
        <v>99.0</v>
      </c>
      <c r="B99" s="6" t="s">
        <v>102</v>
      </c>
      <c r="C99" s="2">
        <f>IFERROR(__xludf.DUMMYFUNCTION("""COMPUTED_VALUE"""),48.0)</f>
        <v>48</v>
      </c>
      <c r="D99" s="1" t="s">
        <v>573</v>
      </c>
      <c r="E99" s="10" t="s">
        <v>354</v>
      </c>
      <c r="G99" s="2" t="str">
        <f>IFERROR(__xludf.DUMMYFUNCTION("""COMPUTED_VALUE"""),"A guy's credit card gets stolen, and after a couple of months he finally goes to the police to report it. Cop: Why didn't you report your stolen credit card before now?Guy: The thief was spending less money than my wife.Cop: Then why are you reporting it "&amp;"now?Guy: I think the thief's wife started using it.")</f>
        <v>A guy's credit card gets stolen, and after a couple of months he finally goes to the police to report it. Cop: Why didn't you report your stolen credit card before now?Guy: The thief was spending less money than my wife.Cop: Then why are you reporting it now?Guy: I think the thief's wife started using it.</v>
      </c>
    </row>
    <row r="100">
      <c r="A100" s="5">
        <v>100.0</v>
      </c>
      <c r="B100" s="6" t="s">
        <v>103</v>
      </c>
      <c r="C100" s="2">
        <f>IFERROR(__xludf.DUMMYFUNCTION("""COMPUTED_VALUE"""),49.0)</f>
        <v>49</v>
      </c>
      <c r="D100" s="1" t="s">
        <v>572</v>
      </c>
      <c r="E100" s="10" t="s">
        <v>295</v>
      </c>
      <c r="F100" s="1" t="s">
        <v>295</v>
      </c>
      <c r="G100" s="2" t="str">
        <f>IFERROR(__xludf.DUMMYFUNCTION("""COMPUTED_VALUE"""),"Do you think glass coffins will be a success? Remains to be seen.")</f>
        <v>Do you think glass coffins will be a success? Remains to be seen.</v>
      </c>
    </row>
    <row r="101">
      <c r="A101" s="5">
        <v>101.0</v>
      </c>
      <c r="B101" s="6" t="s">
        <v>104</v>
      </c>
      <c r="C101" s="2">
        <f>IFERROR(__xludf.DUMMYFUNCTION("""COMPUTED_VALUE"""),49.0)</f>
        <v>49</v>
      </c>
      <c r="D101" s="1" t="s">
        <v>573</v>
      </c>
      <c r="E101" s="10" t="s">
        <v>295</v>
      </c>
      <c r="G101" s="2" t="str">
        <f>IFERROR(__xludf.DUMMYFUNCTION("""COMPUTED_VALUE"""),"Do you think glass coffins will be a success? Remains to be seen.")</f>
        <v>Do you think glass coffins will be a success? Remains to be seen.</v>
      </c>
    </row>
    <row r="102">
      <c r="A102" s="5">
        <v>102.0</v>
      </c>
      <c r="B102" s="6" t="s">
        <v>105</v>
      </c>
      <c r="C102" s="2">
        <f>IFERROR(__xludf.DUMMYFUNCTION("""COMPUTED_VALUE"""),50.0)</f>
        <v>50</v>
      </c>
      <c r="D102" s="1" t="s">
        <v>572</v>
      </c>
      <c r="E102" s="10" t="s">
        <v>354</v>
      </c>
      <c r="F102" s="1" t="s">
        <v>354</v>
      </c>
      <c r="G102" s="2" t="str">
        <f>IFERROR(__xludf.DUMMYFUNCTION("""COMPUTED_VALUE"""),"5/4 of people admit that they’re bad with fractions.")</f>
        <v>5/4 of people admit that they’re bad with fractions.</v>
      </c>
    </row>
    <row r="103">
      <c r="A103" s="5">
        <v>103.0</v>
      </c>
      <c r="B103" s="6" t="s">
        <v>106</v>
      </c>
      <c r="C103" s="2">
        <f>IFERROR(__xludf.DUMMYFUNCTION("""COMPUTED_VALUE"""),50.0)</f>
        <v>50</v>
      </c>
      <c r="D103" s="1" t="s">
        <v>573</v>
      </c>
      <c r="E103" s="10" t="s">
        <v>354</v>
      </c>
      <c r="G103" s="2" t="str">
        <f>IFERROR(__xludf.DUMMYFUNCTION("""COMPUTED_VALUE"""),"5/4 of people admit that they’re bad with fractions.")</f>
        <v>5/4 of people admit that they’re bad with fractions.</v>
      </c>
    </row>
    <row r="104">
      <c r="A104" s="5">
        <v>104.0</v>
      </c>
      <c r="B104" s="6" t="s">
        <v>107</v>
      </c>
      <c r="C104" s="2">
        <f>IFERROR(__xludf.DUMMYFUNCTION("""COMPUTED_VALUE"""),51.0)</f>
        <v>51</v>
      </c>
      <c r="D104" s="1" t="s">
        <v>572</v>
      </c>
      <c r="E104" s="10" t="s">
        <v>354</v>
      </c>
      <c r="F104" s="1" t="s">
        <v>354</v>
      </c>
      <c r="G104" s="2" t="str">
        <f>IFERROR(__xludf.DUMMYFUNCTION("""COMPUTED_VALUE"""),"Guy A signs up for a haircut promotion where he pays a one time fee of $100 for unlimited haircuts, whereas Guy B said no to the promotion. Why does Guy B feel so much pain every time he gets a hair cut? Pay Per Cut.")</f>
        <v>Guy A signs up for a haircut promotion where he pays a one time fee of $100 for unlimited haircuts, whereas Guy B said no to the promotion. Why does Guy B feel so much pain every time he gets a hair cut? Pay Per Cut.</v>
      </c>
    </row>
    <row r="105">
      <c r="A105" s="5">
        <v>105.0</v>
      </c>
      <c r="B105" s="6" t="s">
        <v>108</v>
      </c>
      <c r="C105" s="2">
        <f>IFERROR(__xludf.DUMMYFUNCTION("""COMPUTED_VALUE"""),51.0)</f>
        <v>51</v>
      </c>
      <c r="D105" s="1" t="s">
        <v>573</v>
      </c>
      <c r="E105" s="10" t="s">
        <v>354</v>
      </c>
      <c r="G105" s="2" t="str">
        <f>IFERROR(__xludf.DUMMYFUNCTION("""COMPUTED_VALUE"""),"Guy A signs up for a haircut promotion where he pays a one time fee of $100 for unlimited haircuts, whereas Guy B said no to the promotion. Why does Guy B feel so much pain every time he gets a hair cut? Pay Per Cut.")</f>
        <v>Guy A signs up for a haircut promotion where he pays a one time fee of $100 for unlimited haircuts, whereas Guy B said no to the promotion. Why does Guy B feel so much pain every time he gets a hair cut? Pay Per Cut.</v>
      </c>
    </row>
    <row r="106">
      <c r="A106" s="5">
        <v>106.0</v>
      </c>
      <c r="B106" s="6" t="s">
        <v>109</v>
      </c>
      <c r="C106" s="2">
        <f>IFERROR(__xludf.DUMMYFUNCTION("""COMPUTED_VALUE"""),52.0)</f>
        <v>52</v>
      </c>
      <c r="D106" s="1" t="s">
        <v>572</v>
      </c>
      <c r="E106" s="10" t="s">
        <v>354</v>
      </c>
      <c r="F106" s="1" t="s">
        <v>427</v>
      </c>
      <c r="G106" s="2" t="str">
        <f>IFERROR(__xludf.DUMMYFUNCTION("""COMPUTED_VALUE"""),"I want to go on record that I support farming. As a matter of fact, you could call me protractor. ")</f>
        <v>I want to go on record that I support farming. As a matter of fact, you could call me protractor. </v>
      </c>
    </row>
    <row r="107">
      <c r="A107" s="5">
        <v>107.0</v>
      </c>
      <c r="B107" s="6" t="s">
        <v>110</v>
      </c>
      <c r="C107" s="2">
        <f>IFERROR(__xludf.DUMMYFUNCTION("""COMPUTED_VALUE"""),52.0)</f>
        <v>52</v>
      </c>
      <c r="D107" s="1" t="s">
        <v>573</v>
      </c>
      <c r="E107" s="10" t="s">
        <v>427</v>
      </c>
      <c r="G107" s="2" t="str">
        <f>IFERROR(__xludf.DUMMYFUNCTION("""COMPUTED_VALUE"""),"I want to go on record that I support farming. As a matter of fact, you could call me protractor. ")</f>
        <v>I want to go on record that I support farming. As a matter of fact, you could call me protractor. </v>
      </c>
    </row>
    <row r="108">
      <c r="A108" s="5">
        <v>108.0</v>
      </c>
      <c r="B108" s="6" t="s">
        <v>111</v>
      </c>
      <c r="C108" s="2">
        <f>IFERROR(__xludf.DUMMYFUNCTION("""COMPUTED_VALUE"""),53.0)</f>
        <v>53</v>
      </c>
      <c r="D108" s="1" t="s">
        <v>572</v>
      </c>
      <c r="E108" s="10" t="s">
        <v>427</v>
      </c>
      <c r="F108" s="1" t="s">
        <v>427</v>
      </c>
      <c r="G108" s="2" t="str">
        <f>IFERROR(__xludf.DUMMYFUNCTION("""COMPUTED_VALUE"""),"What does a hermit crab call its home? Michelle")</f>
        <v>What does a hermit crab call its home? Michelle</v>
      </c>
    </row>
    <row r="109">
      <c r="A109" s="5">
        <v>109.0</v>
      </c>
      <c r="B109" s="6" t="s">
        <v>112</v>
      </c>
      <c r="C109" s="2">
        <f>IFERROR(__xludf.DUMMYFUNCTION("""COMPUTED_VALUE"""),53.0)</f>
        <v>53</v>
      </c>
      <c r="D109" s="1" t="s">
        <v>573</v>
      </c>
      <c r="E109" s="10" t="s">
        <v>354</v>
      </c>
      <c r="G109" s="2" t="str">
        <f>IFERROR(__xludf.DUMMYFUNCTION("""COMPUTED_VALUE"""),"What does a hermit crab call its home? Michelle")</f>
        <v>What does a hermit crab call its home? Michelle</v>
      </c>
    </row>
    <row r="110">
      <c r="A110" s="5">
        <v>110.0</v>
      </c>
      <c r="B110" s="6" t="s">
        <v>113</v>
      </c>
      <c r="C110" s="2">
        <f>IFERROR(__xludf.DUMMYFUNCTION("""COMPUTED_VALUE"""),54.0)</f>
        <v>54</v>
      </c>
      <c r="D110" s="1" t="s">
        <v>572</v>
      </c>
      <c r="E110" s="10" t="s">
        <v>354</v>
      </c>
      <c r="F110" s="1" t="s">
        <v>354</v>
      </c>
      <c r="G110" s="2" t="str">
        <f>IFERROR(__xludf.DUMMYFUNCTION("""COMPUTED_VALUE"""),"Marriage involves three rings: The engagement ring, the wedding ring, and the suffer-ring.")</f>
        <v>Marriage involves three rings: The engagement ring, the wedding ring, and the suffer-ring.</v>
      </c>
    </row>
    <row r="111">
      <c r="A111" s="5">
        <v>111.0</v>
      </c>
      <c r="B111" s="6" t="s">
        <v>114</v>
      </c>
      <c r="C111" s="2">
        <f>IFERROR(__xludf.DUMMYFUNCTION("""COMPUTED_VALUE"""),54.0)</f>
        <v>54</v>
      </c>
      <c r="D111" s="1" t="s">
        <v>573</v>
      </c>
      <c r="E111" s="10" t="s">
        <v>354</v>
      </c>
      <c r="G111" s="2" t="str">
        <f>IFERROR(__xludf.DUMMYFUNCTION("""COMPUTED_VALUE"""),"Marriage involves three rings: The engagement ring, the wedding ring, and the suffer-ring.")</f>
        <v>Marriage involves three rings: The engagement ring, the wedding ring, and the suffer-ring.</v>
      </c>
    </row>
    <row r="112">
      <c r="A112" s="5">
        <v>112.0</v>
      </c>
      <c r="B112" s="6" t="s">
        <v>115</v>
      </c>
      <c r="C112" s="2">
        <f>IFERROR(__xludf.DUMMYFUNCTION("""COMPUTED_VALUE"""),55.0)</f>
        <v>55</v>
      </c>
      <c r="D112" s="1" t="s">
        <v>572</v>
      </c>
      <c r="E112" s="10" t="s">
        <v>354</v>
      </c>
      <c r="F112" s="1" t="s">
        <v>427</v>
      </c>
      <c r="G112" s="2" t="str">
        <f>IFERROR(__xludf.DUMMYFUNCTION("""COMPUTED_VALUE"""),"Just finished cleaning my grill. It was grate.")</f>
        <v>Just finished cleaning my grill. It was grate.</v>
      </c>
    </row>
    <row r="113">
      <c r="A113" s="5">
        <v>113.0</v>
      </c>
      <c r="B113" s="6" t="s">
        <v>116</v>
      </c>
      <c r="C113" s="2">
        <f>IFERROR(__xludf.DUMMYFUNCTION("""COMPUTED_VALUE"""),55.0)</f>
        <v>55</v>
      </c>
      <c r="D113" s="1" t="s">
        <v>573</v>
      </c>
      <c r="E113" s="10" t="s">
        <v>427</v>
      </c>
      <c r="G113" s="2" t="str">
        <f>IFERROR(__xludf.DUMMYFUNCTION("""COMPUTED_VALUE"""),"Just finished cleaning my grill. It was grate.")</f>
        <v>Just finished cleaning my grill. It was grate.</v>
      </c>
    </row>
    <row r="114">
      <c r="A114" s="5">
        <v>114.0</v>
      </c>
      <c r="B114" s="6" t="s">
        <v>117</v>
      </c>
      <c r="C114" s="2">
        <f>IFERROR(__xludf.DUMMYFUNCTION("""COMPUTED_VALUE"""),56.0)</f>
        <v>56</v>
      </c>
      <c r="D114" s="1" t="s">
        <v>572</v>
      </c>
      <c r="E114" s="10" t="s">
        <v>295</v>
      </c>
      <c r="F114" s="1" t="s">
        <v>295</v>
      </c>
      <c r="G114" s="2" t="str">
        <f>IFERROR(__xludf.DUMMYFUNCTION("""COMPUTED_VALUE"""),"“I bought the world’s worst thesaurus yesterday. Not only is it terrible, it’s terrible.”")</f>
        <v>“I bought the world’s worst thesaurus yesterday. Not only is it terrible, it’s terrible.”</v>
      </c>
    </row>
    <row r="115">
      <c r="A115" s="5">
        <v>115.0</v>
      </c>
      <c r="B115" s="6" t="s">
        <v>118</v>
      </c>
      <c r="C115" s="2">
        <f>IFERROR(__xludf.DUMMYFUNCTION("""COMPUTED_VALUE"""),56.0)</f>
        <v>56</v>
      </c>
      <c r="D115" s="1" t="s">
        <v>573</v>
      </c>
      <c r="E115" s="10" t="s">
        <v>354</v>
      </c>
      <c r="G115" s="2" t="str">
        <f>IFERROR(__xludf.DUMMYFUNCTION("""COMPUTED_VALUE"""),"“I bought the world’s worst thesaurus yesterday. Not only is it terrible, it’s terrible.”")</f>
        <v>“I bought the world’s worst thesaurus yesterday. Not only is it terrible, it’s terrible.”</v>
      </c>
    </row>
    <row r="116">
      <c r="A116" s="5">
        <v>116.0</v>
      </c>
      <c r="B116" s="6" t="s">
        <v>119</v>
      </c>
      <c r="C116" s="2">
        <f>IFERROR(__xludf.DUMMYFUNCTION("""COMPUTED_VALUE"""),57.0)</f>
        <v>57</v>
      </c>
      <c r="D116" s="1" t="s">
        <v>572</v>
      </c>
      <c r="E116" s="10" t="s">
        <v>427</v>
      </c>
      <c r="F116" s="1" t="s">
        <v>427</v>
      </c>
      <c r="G116" s="2" t="str">
        <f>IFERROR(__xludf.DUMMYFUNCTION("""COMPUTED_VALUE"""),"I used to run a dating service for chickens. But I was struggling to make hens meet.")</f>
        <v>I used to run a dating service for chickens. But I was struggling to make hens meet.</v>
      </c>
    </row>
    <row r="117">
      <c r="A117" s="5">
        <v>117.0</v>
      </c>
      <c r="B117" s="6" t="s">
        <v>120</v>
      </c>
      <c r="C117" s="2">
        <f>IFERROR(__xludf.DUMMYFUNCTION("""COMPUTED_VALUE"""),57.0)</f>
        <v>57</v>
      </c>
      <c r="D117" s="1" t="s">
        <v>573</v>
      </c>
      <c r="E117" s="10" t="s">
        <v>574</v>
      </c>
      <c r="G117" s="2" t="str">
        <f>IFERROR(__xludf.DUMMYFUNCTION("""COMPUTED_VALUE"""),"I used to run a dating service for chickens. But I was struggling to make hens meet.")</f>
        <v>I used to run a dating service for chickens. But I was struggling to make hens meet.</v>
      </c>
    </row>
    <row r="118">
      <c r="A118" s="5">
        <v>118.0</v>
      </c>
      <c r="B118" s="6" t="s">
        <v>121</v>
      </c>
      <c r="C118" s="2">
        <f>IFERROR(__xludf.DUMMYFUNCTION("""COMPUTED_VALUE"""),58.0)</f>
        <v>58</v>
      </c>
      <c r="D118" s="1" t="s">
        <v>572</v>
      </c>
      <c r="E118" s="10" t="s">
        <v>354</v>
      </c>
      <c r="F118" s="1" t="s">
        <v>427</v>
      </c>
      <c r="G118" s="2" t="str">
        <f>IFERROR(__xludf.DUMMYFUNCTION("""COMPUTED_VALUE"""),"Why did the football coach go to the bank? To get his quarter back.")</f>
        <v>Why did the football coach go to the bank? To get his quarter back.</v>
      </c>
    </row>
    <row r="119">
      <c r="A119" s="5">
        <v>119.0</v>
      </c>
      <c r="B119" s="6" t="s">
        <v>122</v>
      </c>
      <c r="C119" s="2">
        <f>IFERROR(__xludf.DUMMYFUNCTION("""COMPUTED_VALUE"""),58.0)</f>
        <v>58</v>
      </c>
      <c r="D119" s="1" t="s">
        <v>573</v>
      </c>
      <c r="E119" s="10" t="s">
        <v>427</v>
      </c>
      <c r="G119" s="2" t="str">
        <f>IFERROR(__xludf.DUMMYFUNCTION("""COMPUTED_VALUE"""),"Why did the football coach go to the bank? To get his quarter back.")</f>
        <v>Why did the football coach go to the bank? To get his quarter back.</v>
      </c>
    </row>
    <row r="120">
      <c r="A120" s="5">
        <v>120.0</v>
      </c>
      <c r="B120" s="6" t="s">
        <v>123</v>
      </c>
      <c r="C120" s="2">
        <f>IFERROR(__xludf.DUMMYFUNCTION("""COMPUTED_VALUE"""),60.0)</f>
        <v>60</v>
      </c>
      <c r="D120" s="1" t="s">
        <v>572</v>
      </c>
      <c r="E120" s="10" t="s">
        <v>295</v>
      </c>
      <c r="F120" s="1" t="s">
        <v>427</v>
      </c>
      <c r="G120" s="2" t="str">
        <f>IFERROR(__xludf.DUMMYFUNCTION("""COMPUTED_VALUE"""),"Why was Hitler mad when Germany lost the war? He did Nazi it coming.")</f>
        <v>Why was Hitler mad when Germany lost the war? He did Nazi it coming.</v>
      </c>
    </row>
    <row r="121">
      <c r="A121" s="5">
        <v>121.0</v>
      </c>
      <c r="B121" s="6" t="s">
        <v>124</v>
      </c>
      <c r="C121" s="2">
        <f>IFERROR(__xludf.DUMMYFUNCTION("""COMPUTED_VALUE"""),60.0)</f>
        <v>60</v>
      </c>
      <c r="D121" s="1" t="s">
        <v>573</v>
      </c>
      <c r="E121" s="10" t="s">
        <v>295</v>
      </c>
      <c r="G121" s="2" t="str">
        <f>IFERROR(__xludf.DUMMYFUNCTION("""COMPUTED_VALUE"""),"Why was Hitler mad when Germany lost the war? He did Nazi it coming.")</f>
        <v>Why was Hitler mad when Germany lost the war? He did Nazi it coming.</v>
      </c>
    </row>
    <row r="122">
      <c r="A122" s="5">
        <v>122.0</v>
      </c>
      <c r="B122" s="6" t="s">
        <v>125</v>
      </c>
      <c r="C122" s="2">
        <f>IFERROR(__xludf.DUMMYFUNCTION("""COMPUTED_VALUE"""),61.0)</f>
        <v>61</v>
      </c>
      <c r="D122" s="1" t="s">
        <v>572</v>
      </c>
      <c r="E122" s="10" t="s">
        <v>427</v>
      </c>
      <c r="F122" s="1" t="s">
        <v>427</v>
      </c>
      <c r="G122" s="2" t="str">
        <f>IFERROR(__xludf.DUMMYFUNCTION("""COMPUTED_VALUE"""),"I hated facial hair but then it grew on me.")</f>
        <v>I hated facial hair but then it grew on me.</v>
      </c>
    </row>
    <row r="123">
      <c r="A123" s="5">
        <v>123.0</v>
      </c>
      <c r="B123" s="6" t="s">
        <v>126</v>
      </c>
      <c r="C123" s="2">
        <f>IFERROR(__xludf.DUMMYFUNCTION("""COMPUTED_VALUE"""),61.0)</f>
        <v>61</v>
      </c>
      <c r="D123" s="1" t="s">
        <v>573</v>
      </c>
      <c r="E123" s="10" t="s">
        <v>427</v>
      </c>
      <c r="G123" s="2" t="str">
        <f>IFERROR(__xludf.DUMMYFUNCTION("""COMPUTED_VALUE"""),"I hated facial hair but then it grew on me.")</f>
        <v>I hated facial hair but then it grew on me.</v>
      </c>
    </row>
    <row r="124">
      <c r="A124" s="5">
        <v>124.0</v>
      </c>
      <c r="B124" s="6" t="s">
        <v>127</v>
      </c>
      <c r="C124" s="2">
        <f>IFERROR(__xludf.DUMMYFUNCTION("""COMPUTED_VALUE"""),62.0)</f>
        <v>62</v>
      </c>
      <c r="D124" s="1" t="s">
        <v>572</v>
      </c>
      <c r="E124" s="10" t="s">
        <v>295</v>
      </c>
      <c r="F124" s="1" t="s">
        <v>354</v>
      </c>
      <c r="G124" s="2" t="str">
        <f>IFERROR(__xludf.DUMMYFUNCTION("""COMPUTED_VALUE"""),"I recently received a letter about my donkey dying, but as I was reading it, a gust of wind caught it and blew it up into the sky. It became an ass ending sending ascending.")</f>
        <v>I recently received a letter about my donkey dying, but as I was reading it, a gust of wind caught it and blew it up into the sky. It became an ass ending sending ascending.</v>
      </c>
    </row>
    <row r="125">
      <c r="A125" s="5">
        <v>125.0</v>
      </c>
      <c r="B125" s="6" t="s">
        <v>128</v>
      </c>
      <c r="C125" s="2">
        <f>IFERROR(__xludf.DUMMYFUNCTION("""COMPUTED_VALUE"""),62.0)</f>
        <v>62</v>
      </c>
      <c r="D125" s="1" t="s">
        <v>573</v>
      </c>
      <c r="E125" s="10" t="s">
        <v>295</v>
      </c>
      <c r="G125" s="2" t="str">
        <f>IFERROR(__xludf.DUMMYFUNCTION("""COMPUTED_VALUE"""),"I recently received a letter about my donkey dying, but as I was reading it, a gust of wind caught it and blew it up into the sky. It became an ass ending sending ascending.")</f>
        <v>I recently received a letter about my donkey dying, but as I was reading it, a gust of wind caught it and blew it up into the sky. It became an ass ending sending ascending.</v>
      </c>
    </row>
    <row r="126">
      <c r="A126" s="5">
        <v>126.0</v>
      </c>
      <c r="B126" s="6" t="s">
        <v>129</v>
      </c>
      <c r="C126" s="2">
        <f>IFERROR(__xludf.DUMMYFUNCTION("""COMPUTED_VALUE"""),63.0)</f>
        <v>63</v>
      </c>
      <c r="D126" s="1" t="s">
        <v>572</v>
      </c>
      <c r="E126" s="10" t="s">
        <v>354</v>
      </c>
      <c r="F126" s="1" t="s">
        <v>354</v>
      </c>
      <c r="G126" s="2" t="str">
        <f>IFERROR(__xludf.DUMMYFUNCTION("""COMPUTED_VALUE"""),"Why was the belt sent to jail? For holding up a pair of pants!")</f>
        <v>Why was the belt sent to jail? For holding up a pair of pants!</v>
      </c>
    </row>
    <row r="127">
      <c r="A127" s="5">
        <v>127.0</v>
      </c>
      <c r="B127" s="6" t="s">
        <v>130</v>
      </c>
      <c r="C127" s="2">
        <f>IFERROR(__xludf.DUMMYFUNCTION("""COMPUTED_VALUE"""),63.0)</f>
        <v>63</v>
      </c>
      <c r="D127" s="1" t="s">
        <v>573</v>
      </c>
      <c r="E127" s="10" t="s">
        <v>354</v>
      </c>
      <c r="G127" s="2" t="str">
        <f>IFERROR(__xludf.DUMMYFUNCTION("""COMPUTED_VALUE"""),"Why was the belt sent to jail? For holding up a pair of pants!")</f>
        <v>Why was the belt sent to jail? For holding up a pair of pants!</v>
      </c>
    </row>
    <row r="128">
      <c r="A128" s="5">
        <v>128.0</v>
      </c>
      <c r="B128" s="6" t="s">
        <v>131</v>
      </c>
      <c r="C128" s="2">
        <f>IFERROR(__xludf.DUMMYFUNCTION("""COMPUTED_VALUE"""),64.0)</f>
        <v>64</v>
      </c>
      <c r="D128" s="1" t="s">
        <v>572</v>
      </c>
      <c r="E128" s="10" t="s">
        <v>427</v>
      </c>
      <c r="F128" s="1" t="s">
        <v>427</v>
      </c>
      <c r="G128" s="2" t="str">
        <f>IFERROR(__xludf.DUMMYFUNCTION("""COMPUTED_VALUE"""),"What do you call a fake noodle? An impasta.")</f>
        <v>What do you call a fake noodle? An impasta.</v>
      </c>
    </row>
    <row r="129">
      <c r="A129" s="5">
        <v>129.0</v>
      </c>
      <c r="B129" s="6" t="s">
        <v>132</v>
      </c>
      <c r="C129" s="2">
        <f>IFERROR(__xludf.DUMMYFUNCTION("""COMPUTED_VALUE"""),64.0)</f>
        <v>64</v>
      </c>
      <c r="D129" s="1" t="s">
        <v>573</v>
      </c>
      <c r="E129" s="10" t="s">
        <v>427</v>
      </c>
      <c r="G129" s="2" t="str">
        <f>IFERROR(__xludf.DUMMYFUNCTION("""COMPUTED_VALUE"""),"What do you call a fake noodle? An impasta.")</f>
        <v>What do you call a fake noodle? An impasta.</v>
      </c>
    </row>
    <row r="130">
      <c r="A130" s="5">
        <v>130.0</v>
      </c>
      <c r="B130" s="6" t="s">
        <v>133</v>
      </c>
      <c r="C130" s="2">
        <f>IFERROR(__xludf.DUMMYFUNCTION("""COMPUTED_VALUE"""),65.0)</f>
        <v>65</v>
      </c>
      <c r="D130" s="1" t="s">
        <v>572</v>
      </c>
      <c r="E130" s="10" t="s">
        <v>354</v>
      </c>
      <c r="F130" s="1" t="s">
        <v>427</v>
      </c>
      <c r="G130" s="2" t="str">
        <f>IFERROR(__xludf.DUMMYFUNCTION("""COMPUTED_VALUE"""),"Who were the greenest Presidents in US history? The bushes.")</f>
        <v>Who were the greenest Presidents in US history? The bushes.</v>
      </c>
    </row>
    <row r="131">
      <c r="A131" s="5">
        <v>131.0</v>
      </c>
      <c r="B131" s="6" t="s">
        <v>134</v>
      </c>
      <c r="C131" s="2">
        <f>IFERROR(__xludf.DUMMYFUNCTION("""COMPUTED_VALUE"""),65.0)</f>
        <v>65</v>
      </c>
      <c r="D131" s="1" t="s">
        <v>573</v>
      </c>
      <c r="E131" s="10" t="s">
        <v>427</v>
      </c>
      <c r="G131" s="2" t="str">
        <f>IFERROR(__xludf.DUMMYFUNCTION("""COMPUTED_VALUE"""),"Who were the greenest Presidents in US history? The bushes.")</f>
        <v>Who were the greenest Presidents in US history? The bushes.</v>
      </c>
    </row>
    <row r="132">
      <c r="A132" s="5">
        <v>132.0</v>
      </c>
      <c r="B132" s="6" t="s">
        <v>135</v>
      </c>
      <c r="C132" s="2">
        <f>IFERROR(__xludf.DUMMYFUNCTION("""COMPUTED_VALUE"""),66.0)</f>
        <v>66</v>
      </c>
      <c r="D132" s="1" t="s">
        <v>572</v>
      </c>
      <c r="E132" s="10" t="s">
        <v>427</v>
      </c>
      <c r="F132" s="1" t="s">
        <v>427</v>
      </c>
      <c r="G132" s="2" t="str">
        <f>IFERROR(__xludf.DUMMYFUNCTION("""COMPUTED_VALUE"""),"SpongeBob may be the main character of the show. But Patrick is the star.")</f>
        <v>SpongeBob may be the main character of the show. But Patrick is the star.</v>
      </c>
    </row>
    <row r="133">
      <c r="A133" s="5">
        <v>133.0</v>
      </c>
      <c r="B133" s="6" t="s">
        <v>136</v>
      </c>
      <c r="C133" s="2">
        <f>IFERROR(__xludf.DUMMYFUNCTION("""COMPUTED_VALUE"""),66.0)</f>
        <v>66</v>
      </c>
      <c r="D133" s="1" t="s">
        <v>573</v>
      </c>
      <c r="E133" s="10" t="s">
        <v>427</v>
      </c>
      <c r="G133" s="2" t="str">
        <f>IFERROR(__xludf.DUMMYFUNCTION("""COMPUTED_VALUE"""),"SpongeBob may be the main character of the show. But Patrick is the star.")</f>
        <v>SpongeBob may be the main character of the show. But Patrick is the star.</v>
      </c>
    </row>
    <row r="134">
      <c r="A134" s="5">
        <v>134.0</v>
      </c>
      <c r="B134" s="6" t="s">
        <v>137</v>
      </c>
      <c r="C134" s="2">
        <f>IFERROR(__xludf.DUMMYFUNCTION("""COMPUTED_VALUE"""),67.0)</f>
        <v>67</v>
      </c>
      <c r="D134" s="1" t="s">
        <v>572</v>
      </c>
      <c r="E134" s="10" t="s">
        <v>427</v>
      </c>
      <c r="F134" s="1" t="s">
        <v>427</v>
      </c>
      <c r="G134" s="2" t="str">
        <f>IFERROR(__xludf.DUMMYFUNCTION("""COMPUTED_VALUE"""),"What does a zombie vegetarian eat? “GRRRAAAIINS!”")</f>
        <v>What does a zombie vegetarian eat? “GRRRAAAIINS!”</v>
      </c>
    </row>
    <row r="135">
      <c r="A135" s="5">
        <v>135.0</v>
      </c>
      <c r="B135" s="6" t="s">
        <v>138</v>
      </c>
      <c r="C135" s="2">
        <f>IFERROR(__xludf.DUMMYFUNCTION("""COMPUTED_VALUE"""),67.0)</f>
        <v>67</v>
      </c>
      <c r="D135" s="1" t="s">
        <v>573</v>
      </c>
      <c r="E135" s="10" t="s">
        <v>427</v>
      </c>
      <c r="G135" s="2" t="str">
        <f>IFERROR(__xludf.DUMMYFUNCTION("""COMPUTED_VALUE"""),"What does a zombie vegetarian eat? “GRRRAAAIINS!”")</f>
        <v>What does a zombie vegetarian eat? “GRRRAAAIINS!”</v>
      </c>
    </row>
    <row r="136">
      <c r="A136" s="5">
        <v>136.0</v>
      </c>
      <c r="B136" s="6" t="s">
        <v>139</v>
      </c>
      <c r="C136" s="2">
        <f>IFERROR(__xludf.DUMMYFUNCTION("""COMPUTED_VALUE"""),68.0)</f>
        <v>68</v>
      </c>
      <c r="D136" s="1" t="s">
        <v>572</v>
      </c>
      <c r="E136" s="10" t="s">
        <v>427</v>
      </c>
      <c r="F136" s="1" t="s">
        <v>427</v>
      </c>
      <c r="G136" s="2" t="str">
        <f>IFERROR(__xludf.DUMMYFUNCTION("""COMPUTED_VALUE"""),"I’m an expert at picking leaves and heating them in water. It’s my special tea.")</f>
        <v>I’m an expert at picking leaves and heating them in water. It’s my special tea.</v>
      </c>
    </row>
    <row r="137">
      <c r="A137" s="5">
        <v>137.0</v>
      </c>
      <c r="B137" s="6" t="s">
        <v>140</v>
      </c>
      <c r="C137" s="2">
        <f>IFERROR(__xludf.DUMMYFUNCTION("""COMPUTED_VALUE"""),68.0)</f>
        <v>68</v>
      </c>
      <c r="D137" s="1" t="s">
        <v>573</v>
      </c>
      <c r="E137" s="10" t="s">
        <v>427</v>
      </c>
      <c r="G137" s="2" t="str">
        <f>IFERROR(__xludf.DUMMYFUNCTION("""COMPUTED_VALUE"""),"I’m an expert at picking leaves and heating them in water. It’s my special tea.")</f>
        <v>I’m an expert at picking leaves and heating them in water. It’s my special tea.</v>
      </c>
    </row>
    <row r="138">
      <c r="A138" s="5">
        <v>138.0</v>
      </c>
      <c r="B138" s="6" t="s">
        <v>141</v>
      </c>
      <c r="C138" s="2">
        <f>IFERROR(__xludf.DUMMYFUNCTION("""COMPUTED_VALUE"""),69.0)</f>
        <v>69</v>
      </c>
      <c r="D138" s="1" t="s">
        <v>572</v>
      </c>
      <c r="E138" s="10" t="s">
        <v>295</v>
      </c>
      <c r="F138" s="1" t="s">
        <v>354</v>
      </c>
      <c r="G138" s="2" t="str">
        <f>IFERROR(__xludf.DUMMYFUNCTION("""COMPUTED_VALUE"""),"What did the banana say to the boy? Nothing, bananas can't talk! ")</f>
        <v>What did the banana say to the boy? Nothing, bananas can't talk! </v>
      </c>
    </row>
    <row r="139">
      <c r="A139" s="5">
        <v>140.0</v>
      </c>
      <c r="B139" s="6" t="s">
        <v>143</v>
      </c>
      <c r="C139" s="2">
        <f>IFERROR(__xludf.DUMMYFUNCTION("""COMPUTED_VALUE"""),69.0)</f>
        <v>69</v>
      </c>
      <c r="D139" s="1" t="s">
        <v>573</v>
      </c>
      <c r="E139" s="10" t="s">
        <v>295</v>
      </c>
      <c r="G139" s="2" t="str">
        <f>IFERROR(__xludf.DUMMYFUNCTION("""COMPUTED_VALUE"""),"What did the banana say to the boy? Nothing, bananas can't talk! ")</f>
        <v>What did the banana say to the boy? Nothing, bananas can't talk! </v>
      </c>
    </row>
    <row r="140">
      <c r="A140" s="5">
        <v>141.0</v>
      </c>
      <c r="B140" s="6" t="s">
        <v>144</v>
      </c>
      <c r="C140" s="2">
        <f>IFERROR(__xludf.DUMMYFUNCTION("""COMPUTED_VALUE"""),70.0)</f>
        <v>70</v>
      </c>
      <c r="D140" s="1" t="s">
        <v>572</v>
      </c>
      <c r="E140" s="10" t="s">
        <v>427</v>
      </c>
      <c r="F140" s="1" t="s">
        <v>427</v>
      </c>
      <c r="G140" s="2" t="str">
        <f>IFERROR(__xludf.DUMMYFUNCTION("""COMPUTED_VALUE"""),"Everyone in my neighbourhood wears woolen jumpers that are a size too small for them.... We are a very tight knit community.")</f>
        <v>Everyone in my neighbourhood wears woolen jumpers that are a size too small for them.... We are a very tight knit community.</v>
      </c>
    </row>
    <row r="141">
      <c r="A141" s="5">
        <v>142.0</v>
      </c>
      <c r="B141" s="6" t="s">
        <v>145</v>
      </c>
      <c r="C141" s="2">
        <f>IFERROR(__xludf.DUMMYFUNCTION("""COMPUTED_VALUE"""),70.0)</f>
        <v>70</v>
      </c>
      <c r="D141" s="1" t="s">
        <v>573</v>
      </c>
      <c r="E141" s="10" t="s">
        <v>427</v>
      </c>
      <c r="G141" s="2" t="str">
        <f>IFERROR(__xludf.DUMMYFUNCTION("""COMPUTED_VALUE"""),"Everyone in my neighbourhood wears woolen jumpers that are a size too small for them.... We are a very tight knit community.")</f>
        <v>Everyone in my neighbourhood wears woolen jumpers that are a size too small for them.... We are a very tight knit community.</v>
      </c>
    </row>
    <row r="142">
      <c r="A142" s="5">
        <v>143.0</v>
      </c>
      <c r="B142" s="6" t="s">
        <v>146</v>
      </c>
      <c r="C142" s="2">
        <f>IFERROR(__xludf.DUMMYFUNCTION("""COMPUTED_VALUE"""),71.0)</f>
        <v>71</v>
      </c>
      <c r="D142" s="1" t="s">
        <v>572</v>
      </c>
      <c r="E142" s="10" t="s">
        <v>427</v>
      </c>
      <c r="F142" s="1" t="s">
        <v>427</v>
      </c>
      <c r="G142" s="2" t="str">
        <f>IFERROR(__xludf.DUMMYFUNCTION("""COMPUTED_VALUE"""),"How does Moses make his coffee? Hebrews it.")</f>
        <v>How does Moses make his coffee? Hebrews it.</v>
      </c>
    </row>
    <row r="143">
      <c r="A143" s="5">
        <v>144.0</v>
      </c>
      <c r="B143" s="6" t="s">
        <v>147</v>
      </c>
      <c r="C143" s="2">
        <f>IFERROR(__xludf.DUMMYFUNCTION("""COMPUTED_VALUE"""),71.0)</f>
        <v>71</v>
      </c>
      <c r="D143" s="1" t="s">
        <v>573</v>
      </c>
      <c r="E143" s="10" t="s">
        <v>295</v>
      </c>
      <c r="G143" s="2" t="str">
        <f>IFERROR(__xludf.DUMMYFUNCTION("""COMPUTED_VALUE"""),"How does Moses make his coffee? Hebrews it.")</f>
        <v>How does Moses make his coffee? Hebrews it.</v>
      </c>
    </row>
    <row r="144">
      <c r="A144" s="5">
        <v>145.0</v>
      </c>
      <c r="B144" s="6" t="s">
        <v>148</v>
      </c>
      <c r="C144" s="2">
        <f>IFERROR(__xludf.DUMMYFUNCTION("""COMPUTED_VALUE"""),72.0)</f>
        <v>72</v>
      </c>
      <c r="D144" s="1" t="s">
        <v>572</v>
      </c>
      <c r="E144" s="10" t="s">
        <v>295</v>
      </c>
      <c r="F144" s="1" t="s">
        <v>295</v>
      </c>
      <c r="G144" s="2" t="str">
        <f>IFERROR(__xludf.DUMMYFUNCTION("""COMPUTED_VALUE"""),"My local hair dresser just got charged with drug dealing. I am shocked. I've been a customer of his for years. He never told me he cut hair.")</f>
        <v>My local hair dresser just got charged with drug dealing. I am shocked. I've been a customer of his for years. He never told me he cut hair.</v>
      </c>
    </row>
    <row r="145">
      <c r="A145" s="5">
        <v>146.0</v>
      </c>
      <c r="B145" s="6" t="s">
        <v>149</v>
      </c>
      <c r="C145" s="2">
        <f>IFERROR(__xludf.DUMMYFUNCTION("""COMPUTED_VALUE"""),72.0)</f>
        <v>72</v>
      </c>
      <c r="D145" s="1" t="s">
        <v>573</v>
      </c>
      <c r="E145" s="10" t="s">
        <v>295</v>
      </c>
      <c r="G145" s="2" t="str">
        <f>IFERROR(__xludf.DUMMYFUNCTION("""COMPUTED_VALUE"""),"My local hair dresser just got charged with drug dealing. I am shocked. I've been a customer of his for years. He never told me he cut hair.")</f>
        <v>My local hair dresser just got charged with drug dealing. I am shocked. I've been a customer of his for years. He never told me he cut hair.</v>
      </c>
    </row>
    <row r="146">
      <c r="A146" s="5">
        <v>147.0</v>
      </c>
      <c r="B146" s="6" t="s">
        <v>150</v>
      </c>
      <c r="C146" s="2">
        <f>IFERROR(__xludf.DUMMYFUNCTION("""COMPUTED_VALUE"""),73.0)</f>
        <v>73</v>
      </c>
      <c r="D146" s="1" t="s">
        <v>572</v>
      </c>
      <c r="E146" s="10" t="s">
        <v>427</v>
      </c>
      <c r="F146" s="1" t="s">
        <v>427</v>
      </c>
      <c r="G146" s="2" t="str">
        <f>IFERROR(__xludf.DUMMYFUNCTION("""COMPUTED_VALUE"""),"How does a penguin build its house? Igloos it together.")</f>
        <v>How does a penguin build its house? Igloos it together.</v>
      </c>
    </row>
    <row r="147">
      <c r="A147" s="5">
        <v>148.0</v>
      </c>
      <c r="B147" s="6" t="s">
        <v>151</v>
      </c>
      <c r="C147" s="2">
        <f>IFERROR(__xludf.DUMMYFUNCTION("""COMPUTED_VALUE"""),73.0)</f>
        <v>73</v>
      </c>
      <c r="D147" s="1" t="s">
        <v>573</v>
      </c>
      <c r="E147" s="10" t="s">
        <v>427</v>
      </c>
      <c r="G147" s="2" t="str">
        <f>IFERROR(__xludf.DUMMYFUNCTION("""COMPUTED_VALUE"""),"How does a penguin build its house? Igloos it together.")</f>
        <v>How does a penguin build its house? Igloos it together.</v>
      </c>
    </row>
    <row r="148">
      <c r="A148" s="5">
        <v>149.0</v>
      </c>
      <c r="B148" s="6" t="s">
        <v>152</v>
      </c>
      <c r="C148" s="2">
        <f>IFERROR(__xludf.DUMMYFUNCTION("""COMPUTED_VALUE"""),74.0)</f>
        <v>74</v>
      </c>
      <c r="D148" s="1" t="s">
        <v>572</v>
      </c>
      <c r="E148" s="10" t="s">
        <v>427</v>
      </c>
      <c r="F148" s="1" t="s">
        <v>427</v>
      </c>
      <c r="G148" s="2" t="str">
        <f>IFERROR(__xludf.DUMMYFUNCTION("""COMPUTED_VALUE"""),"If a pig loses its voice…does it become disgruntled?")</f>
        <v>If a pig loses its voice…does it become disgruntled?</v>
      </c>
    </row>
    <row r="149">
      <c r="A149" s="5">
        <v>150.0</v>
      </c>
      <c r="B149" s="6" t="s">
        <v>153</v>
      </c>
      <c r="C149" s="2">
        <f>IFERROR(__xludf.DUMMYFUNCTION("""COMPUTED_VALUE"""),74.0)</f>
        <v>74</v>
      </c>
      <c r="D149" s="1" t="s">
        <v>573</v>
      </c>
      <c r="E149" s="10" t="s">
        <v>354</v>
      </c>
      <c r="G149" s="2" t="str">
        <f>IFERROR(__xludf.DUMMYFUNCTION("""COMPUTED_VALUE"""),"If a pig loses its voice…does it become disgruntled?")</f>
        <v>If a pig loses its voice…does it become disgruntled?</v>
      </c>
    </row>
    <row r="150">
      <c r="A150" s="5">
        <v>151.0</v>
      </c>
      <c r="B150" s="6" t="s">
        <v>154</v>
      </c>
      <c r="C150" s="2">
        <f>IFERROR(__xludf.DUMMYFUNCTION("""COMPUTED_VALUE"""),75.0)</f>
        <v>75</v>
      </c>
      <c r="D150" s="1" t="s">
        <v>572</v>
      </c>
      <c r="E150" s="10" t="s">
        <v>354</v>
      </c>
      <c r="F150" s="1" t="s">
        <v>427</v>
      </c>
      <c r="G150" s="2" t="str">
        <f>IFERROR(__xludf.DUMMYFUNCTION("""COMPUTED_VALUE"""),"I was in a grocery store when a man started to throw cheese, butter and yoghurt at me. How Dairy! ")</f>
        <v>I was in a grocery store when a man started to throw cheese, butter and yoghurt at me. How Dairy! </v>
      </c>
    </row>
    <row r="151">
      <c r="A151" s="5">
        <v>152.0</v>
      </c>
      <c r="B151" s="6" t="s">
        <v>155</v>
      </c>
      <c r="C151" s="2">
        <f>IFERROR(__xludf.DUMMYFUNCTION("""COMPUTED_VALUE"""),75.0)</f>
        <v>75</v>
      </c>
      <c r="D151" s="1" t="s">
        <v>573</v>
      </c>
      <c r="E151" s="10" t="s">
        <v>427</v>
      </c>
      <c r="G151" s="2" t="str">
        <f>IFERROR(__xludf.DUMMYFUNCTION("""COMPUTED_VALUE"""),"I was in a grocery store when a man started to throw cheese, butter and yoghurt at me. How Dairy! ")</f>
        <v>I was in a grocery store when a man started to throw cheese, butter and yoghurt at me. How Dairy! </v>
      </c>
    </row>
    <row r="152">
      <c r="A152" s="5">
        <v>153.0</v>
      </c>
      <c r="B152" s="6" t="s">
        <v>156</v>
      </c>
      <c r="C152" s="2">
        <f>IFERROR(__xludf.DUMMYFUNCTION("""COMPUTED_VALUE"""),76.0)</f>
        <v>76</v>
      </c>
      <c r="D152" s="1" t="s">
        <v>572</v>
      </c>
      <c r="E152" s="10" t="s">
        <v>354</v>
      </c>
      <c r="F152" s="1" t="s">
        <v>354</v>
      </c>
      <c r="G152" s="2" t="str">
        <f>IFERROR(__xludf.DUMMYFUNCTION("""COMPUTED_VALUE"""),"Eddie Money, Eddie Rabbit, and Eddie Van Halen are all teaming up to make a new album! The first ever album brought to you by Ed, Edd, and Eddie.")</f>
        <v>Eddie Money, Eddie Rabbit, and Eddie Van Halen are all teaming up to make a new album! The first ever album brought to you by Ed, Edd, and Eddie.</v>
      </c>
    </row>
    <row r="153">
      <c r="A153" s="5">
        <v>154.0</v>
      </c>
      <c r="B153" s="6" t="s">
        <v>157</v>
      </c>
      <c r="C153" s="2">
        <f>IFERROR(__xludf.DUMMYFUNCTION("""COMPUTED_VALUE"""),76.0)</f>
        <v>76</v>
      </c>
      <c r="D153" s="1" t="s">
        <v>573</v>
      </c>
      <c r="E153" s="10" t="s">
        <v>354</v>
      </c>
      <c r="G153" s="2" t="str">
        <f>IFERROR(__xludf.DUMMYFUNCTION("""COMPUTED_VALUE"""),"Eddie Money, Eddie Rabbit, and Eddie Van Halen are all teaming up to make a new album! The first ever album brought to you by Ed, Edd, and Eddie.")</f>
        <v>Eddie Money, Eddie Rabbit, and Eddie Van Halen are all teaming up to make a new album! The first ever album brought to you by Ed, Edd, and Eddie.</v>
      </c>
    </row>
    <row r="154">
      <c r="A154" s="5">
        <v>155.0</v>
      </c>
      <c r="B154" s="6" t="s">
        <v>158</v>
      </c>
      <c r="C154" s="2">
        <f>IFERROR(__xludf.DUMMYFUNCTION("""COMPUTED_VALUE"""),77.0)</f>
        <v>77</v>
      </c>
      <c r="D154" s="1" t="s">
        <v>572</v>
      </c>
      <c r="E154" s="10" t="s">
        <v>427</v>
      </c>
      <c r="F154" s="1" t="s">
        <v>427</v>
      </c>
      <c r="G154" s="2" t="str">
        <f>IFERROR(__xludf.DUMMYFUNCTION("""COMPUTED_VALUE"""),"I tossed a yield sign into a tornado once. Guess I was throwing caution to the wind.")</f>
        <v>I tossed a yield sign into a tornado once. Guess I was throwing caution to the wind.</v>
      </c>
    </row>
    <row r="155">
      <c r="A155" s="5">
        <v>156.0</v>
      </c>
      <c r="B155" s="6" t="s">
        <v>159</v>
      </c>
      <c r="C155" s="2">
        <f>IFERROR(__xludf.DUMMYFUNCTION("""COMPUTED_VALUE"""),77.0)</f>
        <v>77</v>
      </c>
      <c r="D155" s="1" t="s">
        <v>573</v>
      </c>
      <c r="E155" s="10" t="s">
        <v>354</v>
      </c>
      <c r="G155" s="2" t="str">
        <f>IFERROR(__xludf.DUMMYFUNCTION("""COMPUTED_VALUE"""),"I tossed a yield sign into a tornado once. Guess I was throwing caution to the wind.")</f>
        <v>I tossed a yield sign into a tornado once. Guess I was throwing caution to the wind.</v>
      </c>
    </row>
    <row r="156">
      <c r="A156" s="5">
        <v>157.0</v>
      </c>
      <c r="B156" s="6" t="s">
        <v>160</v>
      </c>
      <c r="C156" s="2">
        <f>IFERROR(__xludf.DUMMYFUNCTION("""COMPUTED_VALUE"""),78.0)</f>
        <v>78</v>
      </c>
      <c r="D156" s="1" t="s">
        <v>572</v>
      </c>
      <c r="E156" s="10" t="s">
        <v>427</v>
      </c>
      <c r="F156" s="1" t="s">
        <v>427</v>
      </c>
      <c r="G156" s="2" t="str">
        <f>IFERROR(__xludf.DUMMYFUNCTION("""COMPUTED_VALUE"""),"Where do burgers go dancing? At the meatball.")</f>
        <v>Where do burgers go dancing? At the meatball.</v>
      </c>
    </row>
    <row r="157">
      <c r="A157" s="5">
        <v>158.0</v>
      </c>
      <c r="B157" s="6" t="s">
        <v>161</v>
      </c>
      <c r="C157" s="2">
        <f>IFERROR(__xludf.DUMMYFUNCTION("""COMPUTED_VALUE"""),78.0)</f>
        <v>78</v>
      </c>
      <c r="D157" s="1" t="s">
        <v>573</v>
      </c>
      <c r="E157" s="10" t="s">
        <v>427</v>
      </c>
      <c r="G157" s="2" t="str">
        <f>IFERROR(__xludf.DUMMYFUNCTION("""COMPUTED_VALUE"""),"Where do burgers go dancing? At the meatball.")</f>
        <v>Where do burgers go dancing? At the meatball.</v>
      </c>
    </row>
    <row r="158">
      <c r="A158" s="5">
        <v>159.0</v>
      </c>
      <c r="B158" s="6" t="s">
        <v>162</v>
      </c>
      <c r="C158" s="2">
        <f>IFERROR(__xludf.DUMMYFUNCTION("""COMPUTED_VALUE"""),80.0)</f>
        <v>80</v>
      </c>
      <c r="D158" s="1" t="s">
        <v>572</v>
      </c>
      <c r="E158" s="10" t="s">
        <v>354</v>
      </c>
      <c r="F158" s="1" t="s">
        <v>427</v>
      </c>
      <c r="G158" s="2" t="str">
        <f>IFERROR(__xludf.DUMMYFUNCTION("""COMPUTED_VALUE"""),"How does a hurricane see? With one eye.")</f>
        <v>How does a hurricane see? With one eye.</v>
      </c>
    </row>
    <row r="159">
      <c r="A159" s="5">
        <v>160.0</v>
      </c>
      <c r="B159" s="6" t="s">
        <v>163</v>
      </c>
      <c r="C159" s="2">
        <f>IFERROR(__xludf.DUMMYFUNCTION("""COMPUTED_VALUE"""),80.0)</f>
        <v>80</v>
      </c>
      <c r="D159" s="1" t="s">
        <v>573</v>
      </c>
      <c r="E159" s="10" t="s">
        <v>354</v>
      </c>
      <c r="G159" s="2" t="str">
        <f>IFERROR(__xludf.DUMMYFUNCTION("""COMPUTED_VALUE"""),"How does a hurricane see? With one eye.")</f>
        <v>How does a hurricane see? With one eye.</v>
      </c>
    </row>
    <row r="160">
      <c r="A160" s="5">
        <v>162.0</v>
      </c>
      <c r="B160" s="6" t="s">
        <v>165</v>
      </c>
      <c r="C160" s="2">
        <f>IFERROR(__xludf.DUMMYFUNCTION("""COMPUTED_VALUE"""),81.0)</f>
        <v>81</v>
      </c>
      <c r="D160" s="1" t="s">
        <v>572</v>
      </c>
      <c r="E160" s="10" t="s">
        <v>295</v>
      </c>
      <c r="F160" s="1" t="s">
        <v>295</v>
      </c>
      <c r="G160" s="2" t="str">
        <f>IFERROR(__xludf.DUMMYFUNCTION("""COMPUTED_VALUE"""),"Why doesn't Barbie get pregnant? Because Ken cums in another box.")</f>
        <v>Why doesn't Barbie get pregnant? Because Ken cums in another box.</v>
      </c>
    </row>
    <row r="161">
      <c r="A161" s="5">
        <v>163.0</v>
      </c>
      <c r="B161" s="6" t="s">
        <v>166</v>
      </c>
      <c r="C161" s="2">
        <f>IFERROR(__xludf.DUMMYFUNCTION("""COMPUTED_VALUE"""),81.0)</f>
        <v>81</v>
      </c>
      <c r="D161" s="1" t="s">
        <v>573</v>
      </c>
      <c r="E161" s="10" t="s">
        <v>295</v>
      </c>
      <c r="G161" s="2" t="str">
        <f>IFERROR(__xludf.DUMMYFUNCTION("""COMPUTED_VALUE"""),"Why doesn't Barbie get pregnant? Because Ken cums in another box.")</f>
        <v>Why doesn't Barbie get pregnant? Because Ken cums in another box.</v>
      </c>
    </row>
    <row r="162">
      <c r="A162" s="5">
        <v>164.0</v>
      </c>
      <c r="B162" s="6" t="s">
        <v>167</v>
      </c>
      <c r="C162" s="2">
        <f>IFERROR(__xludf.DUMMYFUNCTION("""COMPUTED_VALUE"""),82.0)</f>
        <v>82</v>
      </c>
      <c r="D162" s="1" t="s">
        <v>572</v>
      </c>
      <c r="E162" s="10" t="s">
        <v>354</v>
      </c>
      <c r="F162" s="1" t="s">
        <v>354</v>
      </c>
      <c r="G162" s="2" t="str">
        <f>IFERROR(__xludf.DUMMYFUNCTION("""COMPUTED_VALUE"""),"I tried watching The Neverending Story. Couldn't finish it.")</f>
        <v>I tried watching The Neverending Story. Couldn't finish it.</v>
      </c>
    </row>
    <row r="163">
      <c r="A163" s="5">
        <v>165.0</v>
      </c>
      <c r="B163" s="6" t="s">
        <v>168</v>
      </c>
      <c r="C163" s="2">
        <f>IFERROR(__xludf.DUMMYFUNCTION("""COMPUTED_VALUE"""),82.0)</f>
        <v>82</v>
      </c>
      <c r="D163" s="1" t="s">
        <v>573</v>
      </c>
      <c r="E163" s="10" t="s">
        <v>354</v>
      </c>
      <c r="G163" s="2" t="str">
        <f>IFERROR(__xludf.DUMMYFUNCTION("""COMPUTED_VALUE"""),"I tried watching The Neverending Story. Couldn't finish it.")</f>
        <v>I tried watching The Neverending Story. Couldn't finish it.</v>
      </c>
    </row>
    <row r="164">
      <c r="A164" s="5">
        <v>166.0</v>
      </c>
      <c r="B164" s="6" t="s">
        <v>169</v>
      </c>
      <c r="C164" s="2">
        <f>IFERROR(__xludf.DUMMYFUNCTION("""COMPUTED_VALUE"""),83.0)</f>
        <v>83</v>
      </c>
      <c r="D164" s="1" t="s">
        <v>572</v>
      </c>
      <c r="E164" s="10" t="s">
        <v>427</v>
      </c>
      <c r="F164" s="1" t="s">
        <v>427</v>
      </c>
      <c r="G164" s="2" t="str">
        <f>IFERROR(__xludf.DUMMYFUNCTION("""COMPUTED_VALUE"""),"What has four wheels and flies? A garbage truck.")</f>
        <v>What has four wheels and flies? A garbage truck.</v>
      </c>
    </row>
    <row r="165">
      <c r="A165" s="5">
        <v>167.0</v>
      </c>
      <c r="B165" s="6" t="s">
        <v>170</v>
      </c>
      <c r="C165" s="2">
        <f>IFERROR(__xludf.DUMMYFUNCTION("""COMPUTED_VALUE"""),83.0)</f>
        <v>83</v>
      </c>
      <c r="D165" s="1" t="s">
        <v>573</v>
      </c>
      <c r="E165" s="10" t="s">
        <v>427</v>
      </c>
      <c r="G165" s="2" t="str">
        <f>IFERROR(__xludf.DUMMYFUNCTION("""COMPUTED_VALUE"""),"What has four wheels and flies? A garbage truck.")</f>
        <v>What has four wheels and flies? A garbage truck.</v>
      </c>
    </row>
    <row r="166">
      <c r="A166" s="5">
        <v>168.0</v>
      </c>
      <c r="B166" s="6" t="s">
        <v>171</v>
      </c>
      <c r="C166" s="2">
        <f>IFERROR(__xludf.DUMMYFUNCTION("""COMPUTED_VALUE"""),84.0)</f>
        <v>84</v>
      </c>
      <c r="D166" s="1" t="s">
        <v>572</v>
      </c>
      <c r="E166" s="10" t="s">
        <v>354</v>
      </c>
      <c r="F166" s="1" t="s">
        <v>354</v>
      </c>
      <c r="G166" s="2" t="str">
        <f>IFERROR(__xludf.DUMMYFUNCTION("""COMPUTED_VALUE"""),"I hope someone comes across this distress signal Damn it, I used the wrong flare")</f>
        <v>I hope someone comes across this distress signal Damn it, I used the wrong flare</v>
      </c>
    </row>
    <row r="167">
      <c r="A167" s="5">
        <v>169.0</v>
      </c>
      <c r="B167" s="6" t="s">
        <v>172</v>
      </c>
      <c r="C167" s="2">
        <f>IFERROR(__xludf.DUMMYFUNCTION("""COMPUTED_VALUE"""),84.0)</f>
        <v>84</v>
      </c>
      <c r="D167" s="1" t="s">
        <v>573</v>
      </c>
      <c r="E167" s="10" t="s">
        <v>354</v>
      </c>
      <c r="G167" s="2" t="str">
        <f>IFERROR(__xludf.DUMMYFUNCTION("""COMPUTED_VALUE"""),"I hope someone comes across this distress signal Damn it, I used the wrong flare")</f>
        <v>I hope someone comes across this distress signal Damn it, I used the wrong flare</v>
      </c>
    </row>
    <row r="168">
      <c r="A168" s="5">
        <v>170.0</v>
      </c>
      <c r="B168" s="6" t="s">
        <v>173</v>
      </c>
      <c r="C168" s="2">
        <f>IFERROR(__xludf.DUMMYFUNCTION("""COMPUTED_VALUE"""),85.0)</f>
        <v>85</v>
      </c>
      <c r="D168" s="1" t="s">
        <v>572</v>
      </c>
      <c r="E168" s="10" t="s">
        <v>427</v>
      </c>
      <c r="F168" s="1" t="s">
        <v>427</v>
      </c>
      <c r="G168" s="2" t="str">
        <f>IFERROR(__xludf.DUMMYFUNCTION("""COMPUTED_VALUE"""),"Why is it so cheap to throw a party at a haunted house? Because the ghosts bring all the boos.")</f>
        <v>Why is it so cheap to throw a party at a haunted house? Because the ghosts bring all the boos.</v>
      </c>
    </row>
    <row r="169">
      <c r="A169" s="5">
        <v>171.0</v>
      </c>
      <c r="B169" s="6" t="s">
        <v>174</v>
      </c>
      <c r="C169" s="2">
        <f>IFERROR(__xludf.DUMMYFUNCTION("""COMPUTED_VALUE"""),85.0)</f>
        <v>85</v>
      </c>
      <c r="D169" s="1" t="s">
        <v>573</v>
      </c>
      <c r="E169" s="10" t="s">
        <v>354</v>
      </c>
      <c r="G169" s="2" t="str">
        <f>IFERROR(__xludf.DUMMYFUNCTION("""COMPUTED_VALUE"""),"Why is it so cheap to throw a party at a haunted house? Because the ghosts bring all the boos.")</f>
        <v>Why is it so cheap to throw a party at a haunted house? Because the ghosts bring all the boos.</v>
      </c>
    </row>
    <row r="170">
      <c r="A170" s="5">
        <v>172.0</v>
      </c>
      <c r="B170" s="6" t="s">
        <v>175</v>
      </c>
      <c r="C170" s="2">
        <f>IFERROR(__xludf.DUMMYFUNCTION("""COMPUTED_VALUE"""),86.0)</f>
        <v>86</v>
      </c>
      <c r="D170" s="1" t="s">
        <v>572</v>
      </c>
      <c r="E170" s="10" t="s">
        <v>295</v>
      </c>
      <c r="F170" s="1" t="s">
        <v>427</v>
      </c>
      <c r="G170" s="2" t="str">
        <f>IFERROR(__xludf.DUMMYFUNCTION("""COMPUTED_VALUE"""),"I can't take my dog to the pond anymore because the ducks keep attacking him. That's what I get for buying a pure bread dog.")</f>
        <v>I can't take my dog to the pond anymore because the ducks keep attacking him. That's what I get for buying a pure bread dog.</v>
      </c>
    </row>
    <row r="171">
      <c r="A171" s="5">
        <v>173.0</v>
      </c>
      <c r="B171" s="6" t="s">
        <v>176</v>
      </c>
      <c r="C171" s="2">
        <f>IFERROR(__xludf.DUMMYFUNCTION("""COMPUTED_VALUE"""),86.0)</f>
        <v>86</v>
      </c>
      <c r="D171" s="1" t="s">
        <v>573</v>
      </c>
      <c r="E171" s="10" t="s">
        <v>295</v>
      </c>
      <c r="G171" s="2" t="str">
        <f>IFERROR(__xludf.DUMMYFUNCTION("""COMPUTED_VALUE"""),"I can't take my dog to the pond anymore because the ducks keep attacking him. That's what I get for buying a pure bread dog.")</f>
        <v>I can't take my dog to the pond anymore because the ducks keep attacking him. That's what I get for buying a pure bread dog.</v>
      </c>
    </row>
    <row r="172">
      <c r="A172" s="5">
        <v>174.0</v>
      </c>
      <c r="B172" s="6" t="s">
        <v>177</v>
      </c>
      <c r="C172" s="2">
        <f>IFERROR(__xludf.DUMMYFUNCTION("""COMPUTED_VALUE"""),87.0)</f>
        <v>87</v>
      </c>
      <c r="D172" s="1" t="s">
        <v>572</v>
      </c>
      <c r="E172" s="10" t="s">
        <v>295</v>
      </c>
      <c r="F172" s="1" t="s">
        <v>427</v>
      </c>
      <c r="G172" s="2" t="str">
        <f>IFERROR(__xludf.DUMMYFUNCTION("""COMPUTED_VALUE"""),"If the early bird gets the worm, I'll sleep in until there's pancakes. ")</f>
        <v>If the early bird gets the worm, I'll sleep in until there's pancakes. </v>
      </c>
    </row>
    <row r="173">
      <c r="A173" s="5">
        <v>175.0</v>
      </c>
      <c r="B173" s="6" t="s">
        <v>178</v>
      </c>
      <c r="C173" s="2">
        <f>IFERROR(__xludf.DUMMYFUNCTION("""COMPUTED_VALUE"""),87.0)</f>
        <v>87</v>
      </c>
      <c r="D173" s="1" t="s">
        <v>573</v>
      </c>
      <c r="E173" s="10" t="s">
        <v>295</v>
      </c>
      <c r="G173" s="2" t="str">
        <f>IFERROR(__xludf.DUMMYFUNCTION("""COMPUTED_VALUE"""),"If the early bird gets the worm, I'll sleep in until there's pancakes. ")</f>
        <v>If the early bird gets the worm, I'll sleep in until there's pancakes. </v>
      </c>
    </row>
    <row r="174">
      <c r="A174" s="5">
        <v>176.0</v>
      </c>
      <c r="B174" s="6" t="s">
        <v>179</v>
      </c>
      <c r="C174" s="2">
        <f>IFERROR(__xludf.DUMMYFUNCTION("""COMPUTED_VALUE"""),88.0)</f>
        <v>88</v>
      </c>
      <c r="D174" s="1" t="s">
        <v>572</v>
      </c>
      <c r="E174" s="10" t="s">
        <v>354</v>
      </c>
      <c r="F174" s="1" t="s">
        <v>354</v>
      </c>
      <c r="G174" s="2" t="str">
        <f>IFERROR(__xludf.DUMMYFUNCTION("""COMPUTED_VALUE"""),"I call my wife Bambi, she thinks it's because she is cute with big brown eyes. But in reality I just hope someone shoots her mother with a hunting rifle.")</f>
        <v>I call my wife Bambi, she thinks it's because she is cute with big brown eyes. But in reality I just hope someone shoots her mother with a hunting rifle.</v>
      </c>
    </row>
    <row r="175">
      <c r="A175" s="5">
        <v>177.0</v>
      </c>
      <c r="B175" s="6" t="s">
        <v>180</v>
      </c>
      <c r="C175" s="2">
        <f>IFERROR(__xludf.DUMMYFUNCTION("""COMPUTED_VALUE"""),88.0)</f>
        <v>88</v>
      </c>
      <c r="D175" s="1" t="s">
        <v>573</v>
      </c>
      <c r="E175" s="10" t="s">
        <v>578</v>
      </c>
      <c r="G175" s="2" t="str">
        <f>IFERROR(__xludf.DUMMYFUNCTION("""COMPUTED_VALUE"""),"I call my wife Bambi, she thinks it's because she is cute with big brown eyes. But in reality I just hope someone shoots her mother with a hunting rifle.")</f>
        <v>I call my wife Bambi, she thinks it's because she is cute with big brown eyes. But in reality I just hope someone shoots her mother with a hunting rifle.</v>
      </c>
    </row>
    <row r="176">
      <c r="A176" s="5">
        <v>178.0</v>
      </c>
      <c r="B176" s="6" t="s">
        <v>181</v>
      </c>
      <c r="C176" s="2">
        <f>IFERROR(__xludf.DUMMYFUNCTION("""COMPUTED_VALUE"""),89.0)</f>
        <v>89</v>
      </c>
      <c r="D176" s="1" t="s">
        <v>572</v>
      </c>
      <c r="E176" s="10" t="s">
        <v>354</v>
      </c>
      <c r="F176" s="1" t="s">
        <v>427</v>
      </c>
      <c r="G176" s="2" t="str">
        <f>IFERROR(__xludf.DUMMYFUNCTION("""COMPUTED_VALUE"""),"Can February March? No, but April May!")</f>
        <v>Can February March? No, but April May!</v>
      </c>
    </row>
    <row r="177">
      <c r="A177" s="5">
        <v>179.0</v>
      </c>
      <c r="B177" s="6" t="s">
        <v>182</v>
      </c>
      <c r="C177" s="2">
        <f>IFERROR(__xludf.DUMMYFUNCTION("""COMPUTED_VALUE"""),89.0)</f>
        <v>89</v>
      </c>
      <c r="D177" s="1" t="s">
        <v>573</v>
      </c>
      <c r="E177" s="10" t="s">
        <v>427</v>
      </c>
      <c r="G177" s="2" t="str">
        <f>IFERROR(__xludf.DUMMYFUNCTION("""COMPUTED_VALUE"""),"Can February March? No, but April May!")</f>
        <v>Can February March? No, but April May!</v>
      </c>
    </row>
    <row r="178">
      <c r="A178" s="5">
        <v>180.0</v>
      </c>
      <c r="B178" s="6" t="s">
        <v>183</v>
      </c>
      <c r="C178" s="2">
        <f>IFERROR(__xludf.DUMMYFUNCTION("""COMPUTED_VALUE"""),90.0)</f>
        <v>90</v>
      </c>
      <c r="D178" s="1" t="s">
        <v>572</v>
      </c>
      <c r="E178" s="10" t="s">
        <v>354</v>
      </c>
      <c r="F178" s="1" t="s">
        <v>427</v>
      </c>
      <c r="G178" s="2" t="str">
        <f>IFERROR(__xludf.DUMMYFUNCTION("""COMPUTED_VALUE"""),"Singing in the shower is fun until you get soap in your mouth. Then it's a soap opera.'")</f>
        <v>Singing in the shower is fun until you get soap in your mouth. Then it's a soap opera.'</v>
      </c>
    </row>
    <row r="179">
      <c r="A179" s="5">
        <v>181.0</v>
      </c>
      <c r="B179" s="6" t="s">
        <v>184</v>
      </c>
      <c r="C179" s="2">
        <f>IFERROR(__xludf.DUMMYFUNCTION("""COMPUTED_VALUE"""),90.0)</f>
        <v>90</v>
      </c>
      <c r="D179" s="1" t="s">
        <v>573</v>
      </c>
      <c r="E179" s="10" t="s">
        <v>354</v>
      </c>
      <c r="G179" s="2" t="str">
        <f>IFERROR(__xludf.DUMMYFUNCTION("""COMPUTED_VALUE"""),"Singing in the shower is fun until you get soap in your mouth. Then it's a soap opera.'")</f>
        <v>Singing in the shower is fun until you get soap in your mouth. Then it's a soap opera.'</v>
      </c>
    </row>
    <row r="180">
      <c r="A180" s="5">
        <v>182.0</v>
      </c>
      <c r="B180" s="6" t="s">
        <v>185</v>
      </c>
      <c r="C180" s="2">
        <f>IFERROR(__xludf.DUMMYFUNCTION("""COMPUTED_VALUE"""),91.0)</f>
        <v>91</v>
      </c>
      <c r="D180" s="1" t="s">
        <v>572</v>
      </c>
      <c r="E180" s="10" t="s">
        <v>427</v>
      </c>
      <c r="F180" s="1" t="s">
        <v>427</v>
      </c>
      <c r="G180" s="2" t="str">
        <f>IFERROR(__xludf.DUMMYFUNCTION("""COMPUTED_VALUE"""),"What's a ninja's favorite type of shoes? Sneakers!")</f>
        <v>What's a ninja's favorite type of shoes? Sneakers!</v>
      </c>
    </row>
    <row r="181">
      <c r="A181" s="5">
        <v>184.0</v>
      </c>
      <c r="B181" s="6" t="s">
        <v>186</v>
      </c>
      <c r="C181" s="2">
        <f>IFERROR(__xludf.DUMMYFUNCTION("""COMPUTED_VALUE"""),91.0)</f>
        <v>91</v>
      </c>
      <c r="D181" s="1" t="s">
        <v>573</v>
      </c>
      <c r="E181" s="10" t="s">
        <v>427</v>
      </c>
      <c r="G181" s="2" t="str">
        <f>IFERROR(__xludf.DUMMYFUNCTION("""COMPUTED_VALUE"""),"What's a ninja's favorite type of shoes? Sneakers!")</f>
        <v>What's a ninja's favorite type of shoes? Sneakers!</v>
      </c>
    </row>
    <row r="182">
      <c r="A182" s="5">
        <v>185.0</v>
      </c>
      <c r="B182" s="6" t="s">
        <v>187</v>
      </c>
      <c r="C182" s="2">
        <f>IFERROR(__xludf.DUMMYFUNCTION("""COMPUTED_VALUE"""),92.0)</f>
        <v>92</v>
      </c>
      <c r="D182" s="1" t="s">
        <v>572</v>
      </c>
      <c r="E182" s="10" t="s">
        <v>295</v>
      </c>
      <c r="F182" s="1" t="s">
        <v>427</v>
      </c>
      <c r="G182" s="2" t="str">
        <f>IFERROR(__xludf.DUMMYFUNCTION("""COMPUTED_VALUE"""),"What do you call a lazy kangaroo? Pouch potato.")</f>
        <v>What do you call a lazy kangaroo? Pouch potato.</v>
      </c>
    </row>
    <row r="183">
      <c r="A183" s="5">
        <v>186.0</v>
      </c>
      <c r="B183" s="6" t="s">
        <v>188</v>
      </c>
      <c r="C183" s="2">
        <f>IFERROR(__xludf.DUMMYFUNCTION("""COMPUTED_VALUE"""),92.0)</f>
        <v>92</v>
      </c>
      <c r="D183" s="1" t="s">
        <v>573</v>
      </c>
      <c r="E183" s="10" t="s">
        <v>354</v>
      </c>
      <c r="G183" s="2" t="str">
        <f>IFERROR(__xludf.DUMMYFUNCTION("""COMPUTED_VALUE"""),"What do you call a lazy kangaroo? Pouch potato.")</f>
        <v>What do you call a lazy kangaroo? Pouch potato.</v>
      </c>
    </row>
    <row r="184">
      <c r="A184" s="5">
        <v>187.0</v>
      </c>
      <c r="B184" s="6" t="s">
        <v>189</v>
      </c>
      <c r="C184" s="2">
        <f>IFERROR(__xludf.DUMMYFUNCTION("""COMPUTED_VALUE"""),93.0)</f>
        <v>93</v>
      </c>
      <c r="D184" s="1" t="s">
        <v>572</v>
      </c>
      <c r="E184" s="10" t="s">
        <v>427</v>
      </c>
      <c r="F184" s="1" t="s">
        <v>427</v>
      </c>
      <c r="G184" s="2" t="str">
        <f>IFERROR(__xludf.DUMMYFUNCTION("""COMPUTED_VALUE"""),"Where do math teachers go on vacation? Times Square.")</f>
        <v>Where do math teachers go on vacation? Times Square.</v>
      </c>
    </row>
    <row r="185">
      <c r="A185" s="5">
        <v>189.0</v>
      </c>
      <c r="B185" s="6" t="s">
        <v>191</v>
      </c>
      <c r="C185" s="2">
        <f>IFERROR(__xludf.DUMMYFUNCTION("""COMPUTED_VALUE"""),93.0)</f>
        <v>93</v>
      </c>
      <c r="D185" s="1" t="s">
        <v>573</v>
      </c>
      <c r="E185" s="10" t="s">
        <v>427</v>
      </c>
      <c r="G185" s="2" t="str">
        <f>IFERROR(__xludf.DUMMYFUNCTION("""COMPUTED_VALUE"""),"Where do math teachers go on vacation? Times Square.")</f>
        <v>Where do math teachers go on vacation? Times Square.</v>
      </c>
    </row>
    <row r="186">
      <c r="A186" s="5">
        <v>190.0</v>
      </c>
      <c r="B186" s="6" t="s">
        <v>192</v>
      </c>
      <c r="C186" s="2">
        <f>IFERROR(__xludf.DUMMYFUNCTION("""COMPUTED_VALUE"""),94.0)</f>
        <v>94</v>
      </c>
      <c r="D186" s="1" t="s">
        <v>572</v>
      </c>
      <c r="E186" s="10" t="s">
        <v>295</v>
      </c>
      <c r="F186" s="1" t="s">
        <v>295</v>
      </c>
      <c r="G186" s="2" t="str">
        <f>IFERROR(__xludf.DUMMYFUNCTION("""COMPUTED_VALUE"""),"What did the grape do when he got stepped on? He let out a little whine.")</f>
        <v>What did the grape do when he got stepped on? He let out a little whine.</v>
      </c>
    </row>
    <row r="187">
      <c r="A187" s="5">
        <v>191.0</v>
      </c>
      <c r="B187" s="6" t="s">
        <v>193</v>
      </c>
      <c r="C187" s="2">
        <f>IFERROR(__xludf.DUMMYFUNCTION("""COMPUTED_VALUE"""),94.0)</f>
        <v>94</v>
      </c>
      <c r="D187" s="1" t="s">
        <v>573</v>
      </c>
      <c r="E187" s="10" t="s">
        <v>295</v>
      </c>
      <c r="G187" s="2" t="str">
        <f>IFERROR(__xludf.DUMMYFUNCTION("""COMPUTED_VALUE"""),"What did the grape do when he got stepped on? He let out a little whine.")</f>
        <v>What did the grape do when he got stepped on? He let out a little whine.</v>
      </c>
    </row>
    <row r="188">
      <c r="A188" s="5">
        <v>192.0</v>
      </c>
      <c r="B188" s="6" t="s">
        <v>194</v>
      </c>
      <c r="C188" s="2">
        <f>IFERROR(__xludf.DUMMYFUNCTION("""COMPUTED_VALUE"""),95.0)</f>
        <v>95</v>
      </c>
      <c r="D188" s="1" t="s">
        <v>572</v>
      </c>
      <c r="E188" s="10" t="s">
        <v>427</v>
      </c>
      <c r="F188" s="1" t="s">
        <v>427</v>
      </c>
      <c r="G188" s="2" t="str">
        <f>IFERROR(__xludf.DUMMYFUNCTION("""COMPUTED_VALUE"""),"6:30 is hands down the best time on the clock.")</f>
        <v>6:30 is hands down the best time on the clock.</v>
      </c>
    </row>
    <row r="189">
      <c r="A189" s="5">
        <v>193.0</v>
      </c>
      <c r="B189" s="6" t="s">
        <v>195</v>
      </c>
      <c r="C189" s="2">
        <f>IFERROR(__xludf.DUMMYFUNCTION("""COMPUTED_VALUE"""),95.0)</f>
        <v>95</v>
      </c>
      <c r="D189" s="1" t="s">
        <v>573</v>
      </c>
      <c r="E189" s="10" t="s">
        <v>579</v>
      </c>
      <c r="G189" s="2" t="str">
        <f>IFERROR(__xludf.DUMMYFUNCTION("""COMPUTED_VALUE"""),"6:30 is hands down the best time on the clock.")</f>
        <v>6:30 is hands down the best time on the clock.</v>
      </c>
    </row>
    <row r="190">
      <c r="A190" s="5">
        <v>194.0</v>
      </c>
      <c r="B190" s="6" t="s">
        <v>196</v>
      </c>
      <c r="C190" s="2">
        <f>IFERROR(__xludf.DUMMYFUNCTION("""COMPUTED_VALUE"""),96.0)</f>
        <v>96</v>
      </c>
      <c r="D190" s="1" t="s">
        <v>572</v>
      </c>
      <c r="E190" s="10" t="s">
        <v>427</v>
      </c>
      <c r="F190" s="1" t="s">
        <v>427</v>
      </c>
      <c r="G190" s="2" t="str">
        <f>IFERROR(__xludf.DUMMYFUNCTION("""COMPUTED_VALUE"""),"Why do panda bears keep buying bamboo? They just like the stock!")</f>
        <v>Why do panda bears keep buying bamboo? They just like the stock!</v>
      </c>
    </row>
    <row r="191">
      <c r="A191" s="5">
        <v>197.0</v>
      </c>
      <c r="B191" s="6" t="s">
        <v>198</v>
      </c>
      <c r="C191" s="2">
        <f>IFERROR(__xludf.DUMMYFUNCTION("""COMPUTED_VALUE"""),96.0)</f>
        <v>96</v>
      </c>
      <c r="D191" s="1" t="s">
        <v>573</v>
      </c>
      <c r="E191" s="10" t="s">
        <v>427</v>
      </c>
      <c r="G191" s="2" t="str">
        <f>IFERROR(__xludf.DUMMYFUNCTION("""COMPUTED_VALUE"""),"Why do panda bears keep buying bamboo? They just like the stock!")</f>
        <v>Why do panda bears keep buying bamboo? They just like the stock!</v>
      </c>
    </row>
    <row r="192">
      <c r="A192" s="5">
        <v>198.0</v>
      </c>
      <c r="B192" s="6" t="s">
        <v>199</v>
      </c>
      <c r="C192" s="2">
        <f>IFERROR(__xludf.DUMMYFUNCTION("""COMPUTED_VALUE"""),97.0)</f>
        <v>97</v>
      </c>
      <c r="D192" s="1" t="s">
        <v>572</v>
      </c>
      <c r="E192" s="10" t="s">
        <v>427</v>
      </c>
      <c r="F192" s="1" t="s">
        <v>427</v>
      </c>
      <c r="G192" s="2" t="str">
        <f>IFERROR(__xludf.DUMMYFUNCTION("""COMPUTED_VALUE"""),"Why was the beach next to the power plant closed? Because it is spark infested waters.")</f>
        <v>Why was the beach next to the power plant closed? Because it is spark infested waters.</v>
      </c>
    </row>
    <row r="193">
      <c r="A193" s="5">
        <v>199.0</v>
      </c>
      <c r="B193" s="6" t="s">
        <v>200</v>
      </c>
      <c r="C193" s="2">
        <f>IFERROR(__xludf.DUMMYFUNCTION("""COMPUTED_VALUE"""),97.0)</f>
        <v>97</v>
      </c>
      <c r="D193" s="1" t="s">
        <v>573</v>
      </c>
      <c r="E193" s="10" t="s">
        <v>427</v>
      </c>
      <c r="G193" s="2" t="str">
        <f>IFERROR(__xludf.DUMMYFUNCTION("""COMPUTED_VALUE"""),"Why was the beach next to the power plant closed? Because it is spark infested waters.")</f>
        <v>Why was the beach next to the power plant closed? Because it is spark infested waters.</v>
      </c>
    </row>
    <row r="194">
      <c r="A194" s="5">
        <v>200.0</v>
      </c>
      <c r="B194" s="6" t="s">
        <v>201</v>
      </c>
      <c r="C194" s="2">
        <f>IFERROR(__xludf.DUMMYFUNCTION("""COMPUTED_VALUE"""),98.0)</f>
        <v>98</v>
      </c>
      <c r="D194" s="1" t="s">
        <v>572</v>
      </c>
      <c r="E194" s="10" t="s">
        <v>295</v>
      </c>
      <c r="F194" s="1" t="s">
        <v>354</v>
      </c>
      <c r="G194" s="2" t="str">
        <f>IFERROR(__xludf.DUMMYFUNCTION("""COMPUTED_VALUE"""),"“Siri,” I asked my phone, “why am I so bad with women?"" She responded, “I’m Bixby, you moron.”")</f>
        <v>“Siri,” I asked my phone, “why am I so bad with women?" She responded, “I’m Bixby, you moron.”</v>
      </c>
    </row>
    <row r="195">
      <c r="A195" s="5">
        <v>201.0</v>
      </c>
      <c r="B195" s="6" t="s">
        <v>202</v>
      </c>
      <c r="C195" s="2">
        <f>IFERROR(__xludf.DUMMYFUNCTION("""COMPUTED_VALUE"""),98.0)</f>
        <v>98</v>
      </c>
      <c r="D195" s="1" t="s">
        <v>573</v>
      </c>
      <c r="E195" s="10" t="s">
        <v>295</v>
      </c>
      <c r="G195" s="2" t="str">
        <f>IFERROR(__xludf.DUMMYFUNCTION("""COMPUTED_VALUE"""),"“Siri,” I asked my phone, “why am I so bad with women?"" She responded, “I’m Bixby, you moron.”")</f>
        <v>“Siri,” I asked my phone, “why am I so bad with women?" She responded, “I’m Bixby, you moron.”</v>
      </c>
    </row>
    <row r="196">
      <c r="A196" s="5">
        <v>202.0</v>
      </c>
      <c r="B196" s="6" t="s">
        <v>203</v>
      </c>
      <c r="C196" s="2">
        <f>IFERROR(__xludf.DUMMYFUNCTION("""COMPUTED_VALUE"""),99.0)</f>
        <v>99</v>
      </c>
      <c r="D196" s="1" t="s">
        <v>572</v>
      </c>
      <c r="E196" s="10" t="s">
        <v>295</v>
      </c>
      <c r="F196" s="1" t="s">
        <v>295</v>
      </c>
      <c r="G196" s="2" t="str">
        <f>IFERROR(__xludf.DUMMYFUNCTION("""COMPUTED_VALUE"""),"My landlord told me we need to talk about the heating bill. 'Sure,' I said. 'My door is always open.' ")</f>
        <v>My landlord told me we need to talk about the heating bill. 'Sure,' I said. 'My door is always open.' </v>
      </c>
    </row>
    <row r="197">
      <c r="A197" s="5">
        <v>204.0</v>
      </c>
      <c r="B197" s="6" t="s">
        <v>205</v>
      </c>
      <c r="C197" s="2">
        <f>IFERROR(__xludf.DUMMYFUNCTION("""COMPUTED_VALUE"""),99.0)</f>
        <v>99</v>
      </c>
      <c r="D197" s="1" t="s">
        <v>573</v>
      </c>
      <c r="E197" s="10" t="s">
        <v>295</v>
      </c>
      <c r="G197" s="2" t="str">
        <f>IFERROR(__xludf.DUMMYFUNCTION("""COMPUTED_VALUE"""),"My landlord told me we need to talk about the heating bill. 'Sure,' I said. 'My door is always open.' ")</f>
        <v>My landlord told me we need to talk about the heating bill. 'Sure,' I said. 'My door is always open.' </v>
      </c>
    </row>
    <row r="198">
      <c r="A198" s="5">
        <v>205.0</v>
      </c>
      <c r="B198" s="6" t="s">
        <v>206</v>
      </c>
      <c r="C198" s="2">
        <f>IFERROR(__xludf.DUMMYFUNCTION("""COMPUTED_VALUE"""),100.0)</f>
        <v>100</v>
      </c>
      <c r="D198" s="1" t="s">
        <v>573</v>
      </c>
      <c r="E198" s="10" t="s">
        <v>354</v>
      </c>
      <c r="F198" s="1" t="s">
        <v>354</v>
      </c>
      <c r="G198" s="2" t="str">
        <f>IFERROR(__xludf.DUMMYFUNCTION("""COMPUTED_VALUE"""),"A man gets himself a date and decides to surprise the girl with some flowers. He walks into a flower shop and the florist asks ""Hey, what are you looking for, specifically?""The man says ""To have sex""")</f>
        <v>A man gets himself a date and decides to surprise the girl with some flowers. He walks into a flower shop and the florist asks "Hey, what are you looking for, specifically?"The man says "To have sex"</v>
      </c>
    </row>
    <row r="199">
      <c r="A199" s="5">
        <v>206.0</v>
      </c>
      <c r="B199" s="6" t="s">
        <v>207</v>
      </c>
      <c r="C199" s="2">
        <f>IFERROR(__xludf.DUMMYFUNCTION("""COMPUTED_VALUE"""),100.0)</f>
        <v>100</v>
      </c>
      <c r="D199" s="1" t="s">
        <v>580</v>
      </c>
      <c r="E199" s="10" t="s">
        <v>354</v>
      </c>
      <c r="G199" s="2" t="str">
        <f>IFERROR(__xludf.DUMMYFUNCTION("""COMPUTED_VALUE"""),"A man gets himself a date and decides to surprise the girl with some flowers. He walks into a flower shop and the florist asks ""Hey, what are you looking for, specifically?""The man says ""To have sex""")</f>
        <v>A man gets himself a date and decides to surprise the girl with some flowers. He walks into a flower shop and the florist asks "Hey, what are you looking for, specifically?"The man says "To have sex"</v>
      </c>
    </row>
    <row r="200">
      <c r="A200" s="5">
        <v>208.0</v>
      </c>
      <c r="B200" s="6" t="s">
        <v>209</v>
      </c>
      <c r="C200" s="2">
        <f>IFERROR(__xludf.DUMMYFUNCTION("""COMPUTED_VALUE"""),101.0)</f>
        <v>101</v>
      </c>
      <c r="D200" s="1" t="s">
        <v>573</v>
      </c>
      <c r="E200" s="10" t="s">
        <v>427</v>
      </c>
      <c r="F200" s="1" t="s">
        <v>427</v>
      </c>
      <c r="G200" s="2" t="str">
        <f>IFERROR(__xludf.DUMMYFUNCTION("""COMPUTED_VALUE"""),"Justice is a dish best served cold. If it were served warm, it would be justwater.")</f>
        <v>Justice is a dish best served cold. If it were served warm, it would be justwater.</v>
      </c>
    </row>
    <row r="201">
      <c r="A201" s="5">
        <v>210.0</v>
      </c>
      <c r="B201" s="6" t="s">
        <v>211</v>
      </c>
      <c r="C201" s="2">
        <f>IFERROR(__xludf.DUMMYFUNCTION("""COMPUTED_VALUE"""),101.0)</f>
        <v>101</v>
      </c>
      <c r="D201" s="1" t="s">
        <v>580</v>
      </c>
      <c r="E201" s="10" t="s">
        <v>427</v>
      </c>
      <c r="G201" s="2" t="str">
        <f>IFERROR(__xludf.DUMMYFUNCTION("""COMPUTED_VALUE"""),"Justice is a dish best served cold. If it were served warm, it would be justwater.")</f>
        <v>Justice is a dish best served cold. If it were served warm, it would be justwater.</v>
      </c>
    </row>
    <row r="202">
      <c r="A202" s="5">
        <v>212.0</v>
      </c>
      <c r="B202" s="6" t="s">
        <v>212</v>
      </c>
      <c r="C202" s="2">
        <f>IFERROR(__xludf.DUMMYFUNCTION("""COMPUTED_VALUE"""),102.0)</f>
        <v>102</v>
      </c>
      <c r="D202" s="1" t="s">
        <v>573</v>
      </c>
      <c r="E202" s="10" t="s">
        <v>427</v>
      </c>
      <c r="F202" s="1" t="s">
        <v>427</v>
      </c>
      <c r="G202" s="2" t="str">
        <f>IFERROR(__xludf.DUMMYFUNCTION("""COMPUTED_VALUE"""),"After dealing with dad-jokes all winter... I'm hoping to get him back this summer with some son-burns.")</f>
        <v>After dealing with dad-jokes all winter... I'm hoping to get him back this summer with some son-burns.</v>
      </c>
    </row>
    <row r="203">
      <c r="A203" s="5">
        <v>214.0</v>
      </c>
      <c r="B203" s="6" t="s">
        <v>429</v>
      </c>
      <c r="C203" s="2">
        <f>IFERROR(__xludf.DUMMYFUNCTION("""COMPUTED_VALUE"""),102.0)</f>
        <v>102</v>
      </c>
      <c r="D203" s="1" t="s">
        <v>580</v>
      </c>
      <c r="E203" s="10" t="s">
        <v>427</v>
      </c>
      <c r="G203" s="2" t="str">
        <f>IFERROR(__xludf.DUMMYFUNCTION("""COMPUTED_VALUE"""),"After dealing with dad-jokes all winter... I'm hoping to get him back this summer with some son-burns.")</f>
        <v>After dealing with dad-jokes all winter... I'm hoping to get him back this summer with some son-burns.</v>
      </c>
    </row>
    <row r="204">
      <c r="A204" s="5">
        <v>215.0</v>
      </c>
      <c r="B204" s="6" t="s">
        <v>215</v>
      </c>
      <c r="C204" s="2">
        <f>IFERROR(__xludf.DUMMYFUNCTION("""COMPUTED_VALUE"""),103.0)</f>
        <v>103</v>
      </c>
      <c r="D204" s="1" t="s">
        <v>573</v>
      </c>
      <c r="E204" s="10" t="s">
        <v>295</v>
      </c>
      <c r="F204" s="1" t="s">
        <v>427</v>
      </c>
      <c r="G204" s="2" t="str">
        <f>IFERROR(__xludf.DUMMYFUNCTION("""COMPUTED_VALUE"""),"Do you wanna box for your leftovers?' 'No, but I'll wrestle you for them.' ")</f>
        <v>Do you wanna box for your leftovers?' 'No, but I'll wrestle you for them.' </v>
      </c>
    </row>
    <row r="205">
      <c r="A205" s="5">
        <v>216.0</v>
      </c>
      <c r="B205" s="6" t="s">
        <v>216</v>
      </c>
      <c r="C205" s="2">
        <f>IFERROR(__xludf.DUMMYFUNCTION("""COMPUTED_VALUE"""),103.0)</f>
        <v>103</v>
      </c>
      <c r="D205" s="1" t="s">
        <v>580</v>
      </c>
      <c r="E205" s="10" t="s">
        <v>427</v>
      </c>
      <c r="G205" s="2" t="str">
        <f>IFERROR(__xludf.DUMMYFUNCTION("""COMPUTED_VALUE"""),"Do you wanna box for your leftovers?' 'No, but I'll wrestle you for them.' ")</f>
        <v>Do you wanna box for your leftovers?' 'No, but I'll wrestle you for them.' </v>
      </c>
    </row>
    <row r="206">
      <c r="A206" s="5">
        <v>217.0</v>
      </c>
      <c r="B206" s="6" t="s">
        <v>217</v>
      </c>
      <c r="C206" s="2">
        <f>IFERROR(__xludf.DUMMYFUNCTION("""COMPUTED_VALUE"""),104.0)</f>
        <v>104</v>
      </c>
      <c r="D206" s="1" t="s">
        <v>573</v>
      </c>
      <c r="E206" s="10" t="s">
        <v>354</v>
      </c>
      <c r="F206" s="1" t="s">
        <v>354</v>
      </c>
      <c r="G206" s="2" t="str">
        <f>IFERROR(__xludf.DUMMYFUNCTION("""COMPUTED_VALUE"""),"How do you get a squirrel to like you? Act like a nut.'")</f>
        <v>How do you get a squirrel to like you? Act like a nut.'</v>
      </c>
    </row>
    <row r="207">
      <c r="A207" s="5">
        <v>219.0</v>
      </c>
      <c r="B207" s="6" t="s">
        <v>218</v>
      </c>
      <c r="C207" s="2">
        <f>IFERROR(__xludf.DUMMYFUNCTION("""COMPUTED_VALUE"""),104.0)</f>
        <v>104</v>
      </c>
      <c r="D207" s="1" t="s">
        <v>580</v>
      </c>
      <c r="E207" s="10" t="s">
        <v>354</v>
      </c>
      <c r="G207" s="2" t="str">
        <f>IFERROR(__xludf.DUMMYFUNCTION("""COMPUTED_VALUE"""),"How do you get a squirrel to like you? Act like a nut.'")</f>
        <v>How do you get a squirrel to like you? Act like a nut.'</v>
      </c>
    </row>
    <row r="208">
      <c r="A208" s="5">
        <v>220.0</v>
      </c>
      <c r="B208" s="6" t="s">
        <v>219</v>
      </c>
      <c r="C208" s="2">
        <f>IFERROR(__xludf.DUMMYFUNCTION("""COMPUTED_VALUE"""),105.0)</f>
        <v>105</v>
      </c>
      <c r="D208" s="1" t="s">
        <v>573</v>
      </c>
      <c r="E208" s="10" t="s">
        <v>427</v>
      </c>
      <c r="F208" s="1" t="s">
        <v>427</v>
      </c>
      <c r="G208" s="2" t="str">
        <f>IFERROR(__xludf.DUMMYFUNCTION("""COMPUTED_VALUE"""),"What do you call a fly without wings? A walk.")</f>
        <v>What do you call a fly without wings? A walk.</v>
      </c>
    </row>
    <row r="209">
      <c r="A209" s="5">
        <v>221.0</v>
      </c>
      <c r="B209" s="6" t="s">
        <v>220</v>
      </c>
      <c r="C209" s="2">
        <f>IFERROR(__xludf.DUMMYFUNCTION("""COMPUTED_VALUE"""),105.0)</f>
        <v>105</v>
      </c>
      <c r="D209" s="1" t="s">
        <v>580</v>
      </c>
      <c r="E209" s="10" t="s">
        <v>427</v>
      </c>
      <c r="G209" s="2" t="str">
        <f>IFERROR(__xludf.DUMMYFUNCTION("""COMPUTED_VALUE"""),"What do you call a fly without wings? A walk.")</f>
        <v>What do you call a fly without wings? A walk.</v>
      </c>
    </row>
    <row r="210">
      <c r="A210" s="5">
        <v>222.0</v>
      </c>
      <c r="B210" s="6" t="s">
        <v>221</v>
      </c>
      <c r="C210" s="2">
        <f>IFERROR(__xludf.DUMMYFUNCTION("""COMPUTED_VALUE"""),106.0)</f>
        <v>106</v>
      </c>
      <c r="D210" s="1" t="s">
        <v>573</v>
      </c>
      <c r="E210" s="10" t="s">
        <v>427</v>
      </c>
      <c r="F210" s="1" t="s">
        <v>427</v>
      </c>
      <c r="G210" s="2" t="str">
        <f>IFERROR(__xludf.DUMMYFUNCTION("""COMPUTED_VALUE"""),"What do you call an authoritarian couch potato? A dictator tot")</f>
        <v>What do you call an authoritarian couch potato? A dictator tot</v>
      </c>
    </row>
    <row r="211">
      <c r="A211" s="5">
        <v>223.0</v>
      </c>
      <c r="B211" s="6" t="s">
        <v>222</v>
      </c>
      <c r="C211" s="2">
        <f>IFERROR(__xludf.DUMMYFUNCTION("""COMPUTED_VALUE"""),106.0)</f>
        <v>106</v>
      </c>
      <c r="D211" s="1" t="s">
        <v>580</v>
      </c>
      <c r="E211" s="10" t="s">
        <v>427</v>
      </c>
      <c r="G211" s="2" t="str">
        <f>IFERROR(__xludf.DUMMYFUNCTION("""COMPUTED_VALUE"""),"What do you call an authoritarian couch potato? A dictator tot")</f>
        <v>What do you call an authoritarian couch potato? A dictator tot</v>
      </c>
    </row>
    <row r="212">
      <c r="A212" s="5">
        <v>224.0</v>
      </c>
      <c r="B212" s="6" t="s">
        <v>223</v>
      </c>
      <c r="C212" s="2">
        <f>IFERROR(__xludf.DUMMYFUNCTION("""COMPUTED_VALUE"""),107.0)</f>
        <v>107</v>
      </c>
      <c r="D212" s="1" t="s">
        <v>573</v>
      </c>
      <c r="E212" s="10" t="s">
        <v>581</v>
      </c>
      <c r="F212" s="1" t="s">
        <v>354</v>
      </c>
      <c r="G212" s="2" t="str">
        <f>IFERROR(__xludf.DUMMYFUNCTION("""COMPUTED_VALUE"""),"What is the best way to hand feed a crocodile? Very carefully.")</f>
        <v>What is the best way to hand feed a crocodile? Very carefully.</v>
      </c>
    </row>
    <row r="213">
      <c r="A213" s="5">
        <v>225.0</v>
      </c>
      <c r="B213" s="6" t="s">
        <v>224</v>
      </c>
      <c r="C213" s="2">
        <f>IFERROR(__xludf.DUMMYFUNCTION("""COMPUTED_VALUE"""),107.0)</f>
        <v>107</v>
      </c>
      <c r="D213" s="1" t="s">
        <v>580</v>
      </c>
      <c r="E213" s="10" t="s">
        <v>354</v>
      </c>
      <c r="G213" s="2" t="str">
        <f>IFERROR(__xludf.DUMMYFUNCTION("""COMPUTED_VALUE"""),"What is the best way to hand feed a crocodile? Very carefully.")</f>
        <v>What is the best way to hand feed a crocodile? Very carefully.</v>
      </c>
    </row>
    <row r="214">
      <c r="A214" s="5">
        <v>226.0</v>
      </c>
      <c r="B214" s="6" t="s">
        <v>225</v>
      </c>
      <c r="C214" s="2">
        <f>IFERROR(__xludf.DUMMYFUNCTION("""COMPUTED_VALUE"""),108.0)</f>
        <v>108</v>
      </c>
      <c r="D214" s="1" t="s">
        <v>573</v>
      </c>
      <c r="E214" s="10" t="s">
        <v>427</v>
      </c>
      <c r="F214" s="1" t="s">
        <v>427</v>
      </c>
      <c r="G214" s="2" t="str">
        <f>IFERROR(__xludf.DUMMYFUNCTION("""COMPUTED_VALUE"""),"What happens when a frogs car dies? He needs a jump. If that doesn't work he has to get it toad.")</f>
        <v>What happens when a frogs car dies? He needs a jump. If that doesn't work he has to get it toad.</v>
      </c>
    </row>
    <row r="215">
      <c r="A215" s="5">
        <v>227.0</v>
      </c>
      <c r="B215" s="6" t="s">
        <v>226</v>
      </c>
      <c r="C215" s="2">
        <f>IFERROR(__xludf.DUMMYFUNCTION("""COMPUTED_VALUE"""),108.0)</f>
        <v>108</v>
      </c>
      <c r="D215" s="1" t="s">
        <v>580</v>
      </c>
      <c r="E215" s="10" t="s">
        <v>427</v>
      </c>
      <c r="G215" s="2" t="str">
        <f>IFERROR(__xludf.DUMMYFUNCTION("""COMPUTED_VALUE"""),"What happens when a frogs car dies? He needs a jump. If that doesn't work he has to get it toad.")</f>
        <v>What happens when a frogs car dies? He needs a jump. If that doesn't work he has to get it toad.</v>
      </c>
    </row>
    <row r="216">
      <c r="A216" s="5">
        <v>228.0</v>
      </c>
      <c r="B216" s="6" t="s">
        <v>227</v>
      </c>
      <c r="C216" s="2">
        <f>IFERROR(__xludf.DUMMYFUNCTION("""COMPUTED_VALUE"""),109.0)</f>
        <v>109</v>
      </c>
      <c r="D216" s="1" t="s">
        <v>573</v>
      </c>
      <c r="E216" s="10" t="s">
        <v>582</v>
      </c>
      <c r="F216" s="1" t="s">
        <v>427</v>
      </c>
      <c r="G216" s="2" t="str">
        <f>IFERROR(__xludf.DUMMYFUNCTION("""COMPUTED_VALUE"""),"I was reading a great book about an immortal dog the other day. It was impossible to put down.")</f>
        <v>I was reading a great book about an immortal dog the other day. It was impossible to put down.</v>
      </c>
    </row>
    <row r="217">
      <c r="A217" s="5">
        <v>229.0</v>
      </c>
      <c r="B217" s="6" t="s">
        <v>228</v>
      </c>
      <c r="C217" s="2">
        <f>IFERROR(__xludf.DUMMYFUNCTION("""COMPUTED_VALUE"""),109.0)</f>
        <v>109</v>
      </c>
      <c r="D217" s="1" t="s">
        <v>580</v>
      </c>
      <c r="E217" s="10" t="s">
        <v>427</v>
      </c>
      <c r="G217" s="2" t="str">
        <f>IFERROR(__xludf.DUMMYFUNCTION("""COMPUTED_VALUE"""),"I was reading a great book about an immortal dog the other day. It was impossible to put down.")</f>
        <v>I was reading a great book about an immortal dog the other day. It was impossible to put down.</v>
      </c>
    </row>
    <row r="218">
      <c r="A218" s="5">
        <v>230.0</v>
      </c>
      <c r="B218" s="6" t="s">
        <v>229</v>
      </c>
      <c r="C218" s="2">
        <f>IFERROR(__xludf.DUMMYFUNCTION("""COMPUTED_VALUE"""),110.0)</f>
        <v>110</v>
      </c>
      <c r="D218" s="1" t="s">
        <v>573</v>
      </c>
      <c r="E218" s="10" t="s">
        <v>427</v>
      </c>
      <c r="F218" s="1" t="s">
        <v>427</v>
      </c>
      <c r="G218" s="2" t="str">
        <f>IFERROR(__xludf.DUMMYFUNCTION("""COMPUTED_VALUE"""),"Did you hear the story about the haunted lift? It really raised my spirits!")</f>
        <v>Did you hear the story about the haunted lift? It really raised my spirits!</v>
      </c>
    </row>
    <row r="219">
      <c r="A219" s="5">
        <v>232.0</v>
      </c>
      <c r="B219" s="6" t="s">
        <v>231</v>
      </c>
      <c r="C219" s="2">
        <f>IFERROR(__xludf.DUMMYFUNCTION("""COMPUTED_VALUE"""),110.0)</f>
        <v>110</v>
      </c>
      <c r="D219" s="1" t="s">
        <v>580</v>
      </c>
      <c r="E219" s="10" t="s">
        <v>427</v>
      </c>
      <c r="G219" s="2" t="str">
        <f>IFERROR(__xludf.DUMMYFUNCTION("""COMPUTED_VALUE"""),"Did you hear the story about the haunted lift? It really raised my spirits!")</f>
        <v>Did you hear the story about the haunted lift? It really raised my spirits!</v>
      </c>
    </row>
    <row r="220">
      <c r="A220" s="5">
        <v>233.0</v>
      </c>
      <c r="B220" s="6" t="s">
        <v>232</v>
      </c>
      <c r="C220" s="2">
        <f>IFERROR(__xludf.DUMMYFUNCTION("""COMPUTED_VALUE"""),111.0)</f>
        <v>111</v>
      </c>
      <c r="D220" s="1" t="s">
        <v>573</v>
      </c>
      <c r="E220" s="10" t="s">
        <v>295</v>
      </c>
      <c r="F220" s="1" t="s">
        <v>295</v>
      </c>
      <c r="G220" s="2" t="str">
        <f>IFERROR(__xludf.DUMMYFUNCTION("""COMPUTED_VALUE"""),"What did the scientist said after mixing oxygen and magnesium? O Mg")</f>
        <v>What did the scientist said after mixing oxygen and magnesium? O Mg</v>
      </c>
    </row>
    <row r="221">
      <c r="A221" s="5">
        <v>234.0</v>
      </c>
      <c r="B221" s="6" t="s">
        <v>233</v>
      </c>
      <c r="C221" s="2">
        <f>IFERROR(__xludf.DUMMYFUNCTION("""COMPUTED_VALUE"""),111.0)</f>
        <v>111</v>
      </c>
      <c r="D221" s="1" t="s">
        <v>580</v>
      </c>
      <c r="E221" s="10" t="s">
        <v>427</v>
      </c>
      <c r="G221" s="2" t="str">
        <f>IFERROR(__xludf.DUMMYFUNCTION("""COMPUTED_VALUE"""),"What did the scientist said after mixing oxygen and magnesium? O Mg")</f>
        <v>What did the scientist said after mixing oxygen and magnesium? O Mg</v>
      </c>
    </row>
    <row r="222">
      <c r="A222" s="5">
        <v>235.0</v>
      </c>
      <c r="B222" s="6" t="s">
        <v>234</v>
      </c>
      <c r="C222" s="2">
        <f>IFERROR(__xludf.DUMMYFUNCTION("""COMPUTED_VALUE"""),112.0)</f>
        <v>112</v>
      </c>
      <c r="D222" s="1" t="s">
        <v>573</v>
      </c>
      <c r="E222" s="10" t="s">
        <v>583</v>
      </c>
      <c r="F222" s="1" t="s">
        <v>354</v>
      </c>
      <c r="G222" s="2" t="str">
        <f>IFERROR(__xludf.DUMMYFUNCTION("""COMPUTED_VALUE"""),"My daughter's boyfriend introduced himself to me and said, 'Hello, sir, I'm David. Nice to meet you.' He put out his hand and I said, 'David, are you nervous?' He said no, so I grabbed his hand, looked him in the eyes, and said, 'Then why are you shaking?"&amp;"'")</f>
        <v>My daughter's boyfriend introduced himself to me and said, 'Hello, sir, I'm David. Nice to meet you.' He put out his hand and I said, 'David, are you nervous?' He said no, so I grabbed his hand, looked him in the eyes, and said, 'Then why are you shaking?'</v>
      </c>
    </row>
    <row r="223">
      <c r="A223" s="5">
        <v>236.0</v>
      </c>
      <c r="B223" s="6" t="s">
        <v>235</v>
      </c>
      <c r="C223" s="2">
        <f>IFERROR(__xludf.DUMMYFUNCTION("""COMPUTED_VALUE"""),112.0)</f>
        <v>112</v>
      </c>
      <c r="D223" s="1" t="s">
        <v>580</v>
      </c>
      <c r="E223" s="10" t="s">
        <v>427</v>
      </c>
      <c r="G223" s="2" t="str">
        <f>IFERROR(__xludf.DUMMYFUNCTION("""COMPUTED_VALUE"""),"My daughter's boyfriend introduced himself to me and said, 'Hello, sir, I'm David. Nice to meet you.' He put out his hand and I said, 'David, are you nervous?' He said no, so I grabbed his hand, looked him in the eyes, and said, 'Then why are you shaking?"&amp;"'")</f>
        <v>My daughter's boyfriend introduced himself to me and said, 'Hello, sir, I'm David. Nice to meet you.' He put out his hand and I said, 'David, are you nervous?' He said no, so I grabbed his hand, looked him in the eyes, and said, 'Then why are you shaking?'</v>
      </c>
    </row>
    <row r="224">
      <c r="A224" s="5">
        <v>237.0</v>
      </c>
      <c r="B224" s="6" t="s">
        <v>236</v>
      </c>
      <c r="C224" s="2">
        <f>IFERROR(__xludf.DUMMYFUNCTION("""COMPUTED_VALUE"""),113.0)</f>
        <v>113</v>
      </c>
      <c r="D224" s="1" t="s">
        <v>573</v>
      </c>
      <c r="E224" s="10" t="s">
        <v>354</v>
      </c>
      <c r="F224" s="1" t="s">
        <v>427</v>
      </c>
      <c r="G224" s="2" t="str">
        <f>IFERROR(__xludf.DUMMYFUNCTION("""COMPUTED_VALUE"""),"I just spent $300 on a limo and learned it doesn't come with a driver. I can't believe I have nothing to chauffer it.")</f>
        <v>I just spent $300 on a limo and learned it doesn't come with a driver. I can't believe I have nothing to chauffer it.</v>
      </c>
    </row>
    <row r="225">
      <c r="A225" s="5">
        <v>238.0</v>
      </c>
      <c r="B225" s="6" t="s">
        <v>237</v>
      </c>
      <c r="C225" s="2">
        <f>IFERROR(__xludf.DUMMYFUNCTION("""COMPUTED_VALUE"""),113.0)</f>
        <v>113</v>
      </c>
      <c r="D225" s="1" t="s">
        <v>580</v>
      </c>
      <c r="E225" s="10" t="s">
        <v>427</v>
      </c>
      <c r="G225" s="2" t="str">
        <f>IFERROR(__xludf.DUMMYFUNCTION("""COMPUTED_VALUE"""),"I just spent $300 on a limo and learned it doesn't come with a driver. I can't believe I have nothing to chauffer it.")</f>
        <v>I just spent $300 on a limo and learned it doesn't come with a driver. I can't believe I have nothing to chauffer it.</v>
      </c>
    </row>
    <row r="226">
      <c r="A226" s="5">
        <v>239.0</v>
      </c>
      <c r="B226" s="6" t="s">
        <v>238</v>
      </c>
      <c r="C226" s="2">
        <f>IFERROR(__xludf.DUMMYFUNCTION("""COMPUTED_VALUE"""),114.0)</f>
        <v>114</v>
      </c>
      <c r="D226" s="1" t="s">
        <v>573</v>
      </c>
      <c r="E226" s="10" t="s">
        <v>427</v>
      </c>
      <c r="F226" s="1" t="s">
        <v>354</v>
      </c>
      <c r="G226" s="2" t="str">
        <f>IFERROR(__xludf.DUMMYFUNCTION("""COMPUTED_VALUE"""),"What do you call a guy with two dicks? Ambidextrous.")</f>
        <v>What do you call a guy with two dicks? Ambidextrous.</v>
      </c>
    </row>
    <row r="227">
      <c r="A227" s="5">
        <v>240.0</v>
      </c>
      <c r="B227" s="6" t="s">
        <v>239</v>
      </c>
      <c r="C227" s="2">
        <f>IFERROR(__xludf.DUMMYFUNCTION("""COMPUTED_VALUE"""),114.0)</f>
        <v>114</v>
      </c>
      <c r="D227" s="1" t="s">
        <v>580</v>
      </c>
      <c r="E227" s="10" t="s">
        <v>354</v>
      </c>
      <c r="G227" s="2" t="str">
        <f>IFERROR(__xludf.DUMMYFUNCTION("""COMPUTED_VALUE"""),"What do you call a guy with two dicks? Ambidextrous.")</f>
        <v>What do you call a guy with two dicks? Ambidextrous.</v>
      </c>
    </row>
    <row r="228">
      <c r="A228" s="5">
        <v>241.0</v>
      </c>
      <c r="B228" s="6" t="s">
        <v>240</v>
      </c>
      <c r="C228" s="2">
        <f>IFERROR(__xludf.DUMMYFUNCTION("""COMPUTED_VALUE"""),115.0)</f>
        <v>115</v>
      </c>
      <c r="D228" s="1" t="s">
        <v>573</v>
      </c>
      <c r="E228" s="10" t="s">
        <v>427</v>
      </c>
      <c r="F228" s="1" t="s">
        <v>427</v>
      </c>
      <c r="G228" s="2" t="str">
        <f>IFERROR(__xludf.DUMMYFUNCTION("""COMPUTED_VALUE"""),"Mom is mad at me because she asked me to sync her phone, so I threw it in the ocean.")</f>
        <v>Mom is mad at me because she asked me to sync her phone, so I threw it in the ocean.</v>
      </c>
    </row>
    <row r="229">
      <c r="A229" s="5">
        <v>242.0</v>
      </c>
      <c r="B229" s="6" t="s">
        <v>241</v>
      </c>
      <c r="C229" s="2">
        <f>IFERROR(__xludf.DUMMYFUNCTION("""COMPUTED_VALUE"""),115.0)</f>
        <v>115</v>
      </c>
      <c r="D229" s="1" t="s">
        <v>580</v>
      </c>
      <c r="E229" s="10" t="s">
        <v>354</v>
      </c>
      <c r="G229" s="2" t="str">
        <f>IFERROR(__xludf.DUMMYFUNCTION("""COMPUTED_VALUE"""),"Mom is mad at me because she asked me to sync her phone, so I threw it in the ocean.")</f>
        <v>Mom is mad at me because she asked me to sync her phone, so I threw it in the ocean.</v>
      </c>
    </row>
    <row r="230">
      <c r="A230" s="5">
        <v>243.0</v>
      </c>
      <c r="B230" s="6" t="s">
        <v>242</v>
      </c>
      <c r="C230" s="2">
        <f>IFERROR(__xludf.DUMMYFUNCTION("""COMPUTED_VALUE"""),116.0)</f>
        <v>116</v>
      </c>
      <c r="D230" s="1" t="s">
        <v>573</v>
      </c>
      <c r="E230" s="10" t="s">
        <v>427</v>
      </c>
      <c r="F230" s="1" t="s">
        <v>427</v>
      </c>
      <c r="G230" s="2" t="str">
        <f>IFERROR(__xludf.DUMMYFUNCTION("""COMPUTED_VALUE"""),"I just don't trust stairs, they're always up to something.")</f>
        <v>I just don't trust stairs, they're always up to something.</v>
      </c>
    </row>
    <row r="231">
      <c r="A231" s="5">
        <v>244.0</v>
      </c>
      <c r="B231" s="6" t="s">
        <v>243</v>
      </c>
      <c r="C231" s="2">
        <f>IFERROR(__xludf.DUMMYFUNCTION("""COMPUTED_VALUE"""),116.0)</f>
        <v>116</v>
      </c>
      <c r="D231" s="1" t="s">
        <v>580</v>
      </c>
      <c r="E231" s="10" t="s">
        <v>427</v>
      </c>
      <c r="G231" s="2" t="str">
        <f>IFERROR(__xludf.DUMMYFUNCTION("""COMPUTED_VALUE"""),"I just don't trust stairs, they're always up to something.")</f>
        <v>I just don't trust stairs, they're always up to something.</v>
      </c>
    </row>
    <row r="232">
      <c r="A232" s="5">
        <v>245.0</v>
      </c>
      <c r="B232" s="6" t="s">
        <v>244</v>
      </c>
      <c r="C232" s="2">
        <f>IFERROR(__xludf.DUMMYFUNCTION("""COMPUTED_VALUE"""),117.0)</f>
        <v>117</v>
      </c>
      <c r="D232" s="1" t="s">
        <v>573</v>
      </c>
      <c r="E232" s="10" t="s">
        <v>584</v>
      </c>
      <c r="F232" s="1" t="s">
        <v>354</v>
      </c>
      <c r="G232" s="2" t="str">
        <f>IFERROR(__xludf.DUMMYFUNCTION("""COMPUTED_VALUE"""),"How do you get red color from green color? You put frog in mixer")</f>
        <v>How do you get red color from green color? You put frog in mixer</v>
      </c>
    </row>
    <row r="233">
      <c r="A233" s="5">
        <v>246.0</v>
      </c>
      <c r="B233" s="6" t="s">
        <v>245</v>
      </c>
      <c r="C233" s="2">
        <f>IFERROR(__xludf.DUMMYFUNCTION("""COMPUTED_VALUE"""),117.0)</f>
        <v>117</v>
      </c>
      <c r="D233" s="1" t="s">
        <v>580</v>
      </c>
      <c r="E233" s="10" t="s">
        <v>354</v>
      </c>
      <c r="G233" s="2" t="str">
        <f>IFERROR(__xludf.DUMMYFUNCTION("""COMPUTED_VALUE"""),"How do you get red color from green color? You put frog in mixer")</f>
        <v>How do you get red color from green color? You put frog in mixer</v>
      </c>
    </row>
    <row r="234">
      <c r="A234" s="5">
        <v>247.0</v>
      </c>
      <c r="B234" s="6" t="s">
        <v>246</v>
      </c>
      <c r="C234" s="2">
        <f>IFERROR(__xludf.DUMMYFUNCTION("""COMPUTED_VALUE"""),118.0)</f>
        <v>118</v>
      </c>
      <c r="D234" s="1" t="s">
        <v>573</v>
      </c>
      <c r="E234" s="10" t="s">
        <v>295</v>
      </c>
      <c r="F234" s="1" t="s">
        <v>295</v>
      </c>
      <c r="G234" s="2" t="str">
        <f>IFERROR(__xludf.DUMMYFUNCTION("""COMPUTED_VALUE"""),"I used to be addicted to the hokey-pokey until I turned myself around.")</f>
        <v>I used to be addicted to the hokey-pokey until I turned myself around.</v>
      </c>
    </row>
    <row r="235">
      <c r="A235" s="5">
        <v>248.0</v>
      </c>
      <c r="B235" s="6" t="s">
        <v>247</v>
      </c>
      <c r="C235" s="2">
        <f>IFERROR(__xludf.DUMMYFUNCTION("""COMPUTED_VALUE"""),118.0)</f>
        <v>118</v>
      </c>
      <c r="D235" s="1" t="s">
        <v>580</v>
      </c>
      <c r="E235" s="10" t="s">
        <v>427</v>
      </c>
      <c r="G235" s="2" t="str">
        <f>IFERROR(__xludf.DUMMYFUNCTION("""COMPUTED_VALUE"""),"I used to be addicted to the hokey-pokey until I turned myself around.")</f>
        <v>I used to be addicted to the hokey-pokey until I turned myself around.</v>
      </c>
    </row>
    <row r="236">
      <c r="A236" s="5">
        <v>249.0</v>
      </c>
      <c r="B236" s="6" t="s">
        <v>248</v>
      </c>
      <c r="C236" s="2">
        <f>IFERROR(__xludf.DUMMYFUNCTION("""COMPUTED_VALUE"""),119.0)</f>
        <v>119</v>
      </c>
      <c r="D236" s="1" t="s">
        <v>573</v>
      </c>
      <c r="E236" s="10" t="s">
        <v>427</v>
      </c>
      <c r="F236" s="1" t="s">
        <v>427</v>
      </c>
      <c r="G236" s="2" t="str">
        <f>IFERROR(__xludf.DUMMYFUNCTION("""COMPUTED_VALUE"""),"Why did the man fall down the well? Because he couldn't see that well!")</f>
        <v>Why did the man fall down the well? Because he couldn't see that well!</v>
      </c>
    </row>
    <row r="237">
      <c r="A237" s="5">
        <v>252.0</v>
      </c>
      <c r="B237" s="6" t="s">
        <v>249</v>
      </c>
      <c r="C237" s="2">
        <f>IFERROR(__xludf.DUMMYFUNCTION("""COMPUTED_VALUE"""),119.0)</f>
        <v>119</v>
      </c>
      <c r="D237" s="1" t="s">
        <v>580</v>
      </c>
      <c r="E237" s="10" t="s">
        <v>427</v>
      </c>
      <c r="G237" s="2" t="str">
        <f>IFERROR(__xludf.DUMMYFUNCTION("""COMPUTED_VALUE"""),"Why did the man fall down the well? Because he couldn't see that well!")</f>
        <v>Why did the man fall down the well? Because he couldn't see that well!</v>
      </c>
    </row>
    <row r="238">
      <c r="A238" s="5">
        <v>253.0</v>
      </c>
      <c r="B238" s="6" t="s">
        <v>250</v>
      </c>
      <c r="C238" s="2">
        <f>IFERROR(__xludf.DUMMYFUNCTION("""COMPUTED_VALUE"""),120.0)</f>
        <v>120</v>
      </c>
      <c r="D238" s="1" t="s">
        <v>573</v>
      </c>
      <c r="E238" s="10" t="s">
        <v>427</v>
      </c>
      <c r="F238" s="1" t="s">
        <v>427</v>
      </c>
      <c r="G238" s="2" t="str">
        <f>IFERROR(__xludf.DUMMYFUNCTION("""COMPUTED_VALUE"""),"Did you hear the one about the roof? Never mind, it's over your head.")</f>
        <v>Did you hear the one about the roof? Never mind, it's over your head.</v>
      </c>
    </row>
    <row r="239">
      <c r="A239" s="5">
        <v>254.0</v>
      </c>
      <c r="B239" s="6" t="s">
        <v>251</v>
      </c>
      <c r="C239" s="2">
        <f>IFERROR(__xludf.DUMMYFUNCTION("""COMPUTED_VALUE"""),120.0)</f>
        <v>120</v>
      </c>
      <c r="D239" s="1" t="s">
        <v>580</v>
      </c>
      <c r="E239" s="10" t="s">
        <v>427</v>
      </c>
      <c r="G239" s="2" t="str">
        <f>IFERROR(__xludf.DUMMYFUNCTION("""COMPUTED_VALUE"""),"Did you hear the one about the roof? Never mind, it's over your head.")</f>
        <v>Did you hear the one about the roof? Never mind, it's over your head.</v>
      </c>
    </row>
    <row r="240">
      <c r="A240" s="5">
        <v>255.0</v>
      </c>
      <c r="B240" s="6" t="s">
        <v>252</v>
      </c>
      <c r="C240" s="2">
        <f>IFERROR(__xludf.DUMMYFUNCTION("""COMPUTED_VALUE"""),121.0)</f>
        <v>121</v>
      </c>
      <c r="D240" s="1" t="s">
        <v>573</v>
      </c>
      <c r="E240" s="10" t="s">
        <v>295</v>
      </c>
      <c r="F240" s="1" t="s">
        <v>427</v>
      </c>
      <c r="G240" s="2" t="str">
        <f>IFERROR(__xludf.DUMMYFUNCTION("""COMPUTED_VALUE"""),"After an unsuccessful harvest, why did the farmer decide to try a career in music? Because he had a ton of sick beets.")</f>
        <v>After an unsuccessful harvest, why did the farmer decide to try a career in music? Because he had a ton of sick beets.</v>
      </c>
    </row>
    <row r="241">
      <c r="A241" s="5">
        <v>257.0</v>
      </c>
      <c r="B241" s="6" t="s">
        <v>253</v>
      </c>
      <c r="C241" s="2">
        <f>IFERROR(__xludf.DUMMYFUNCTION("""COMPUTED_VALUE"""),121.0)</f>
        <v>121</v>
      </c>
      <c r="D241" s="1" t="s">
        <v>580</v>
      </c>
      <c r="E241" s="10" t="s">
        <v>427</v>
      </c>
      <c r="G241" s="2" t="str">
        <f>IFERROR(__xludf.DUMMYFUNCTION("""COMPUTED_VALUE"""),"After an unsuccessful harvest, why did the farmer decide to try a career in music? Because he had a ton of sick beets.")</f>
        <v>After an unsuccessful harvest, why did the farmer decide to try a career in music? Because he had a ton of sick beets.</v>
      </c>
    </row>
    <row r="242">
      <c r="A242" s="5">
        <v>258.0</v>
      </c>
      <c r="B242" s="6" t="s">
        <v>254</v>
      </c>
      <c r="C242" s="2">
        <f>IFERROR(__xludf.DUMMYFUNCTION("""COMPUTED_VALUE"""),122.0)</f>
        <v>122</v>
      </c>
      <c r="D242" s="1" t="s">
        <v>573</v>
      </c>
      <c r="E242" s="10" t="s">
        <v>427</v>
      </c>
      <c r="F242" s="1" t="s">
        <v>427</v>
      </c>
      <c r="G242" s="2" t="str">
        <f>IFERROR(__xludf.DUMMYFUNCTION("""COMPUTED_VALUE"""),"I can’t believe Comic Con 2020 got cancelled because of covid 19! It was the one group of people who were 100% guaranteed to wear masks.")</f>
        <v>I can’t believe Comic Con 2020 got cancelled because of covid 19! It was the one group of people who were 100% guaranteed to wear masks.</v>
      </c>
    </row>
    <row r="243">
      <c r="A243" s="5">
        <v>259.0</v>
      </c>
      <c r="B243" s="6" t="s">
        <v>255</v>
      </c>
      <c r="C243" s="2">
        <f>IFERROR(__xludf.DUMMYFUNCTION("""COMPUTED_VALUE"""),122.0)</f>
        <v>122</v>
      </c>
      <c r="D243" s="1" t="s">
        <v>580</v>
      </c>
      <c r="E243" s="10" t="s">
        <v>427</v>
      </c>
      <c r="G243" s="2" t="str">
        <f>IFERROR(__xludf.DUMMYFUNCTION("""COMPUTED_VALUE"""),"I can’t believe Comic Con 2020 got cancelled because of covid 19! It was the one group of people who were 100% guaranteed to wear masks.")</f>
        <v>I can’t believe Comic Con 2020 got cancelled because of covid 19! It was the one group of people who were 100% guaranteed to wear masks.</v>
      </c>
    </row>
    <row r="244">
      <c r="A244" s="5">
        <v>260.0</v>
      </c>
      <c r="B244" s="6" t="s">
        <v>256</v>
      </c>
      <c r="C244" s="2">
        <f>IFERROR(__xludf.DUMMYFUNCTION("""COMPUTED_VALUE"""),123.0)</f>
        <v>123</v>
      </c>
      <c r="D244" s="1" t="s">
        <v>573</v>
      </c>
      <c r="E244" s="10" t="s">
        <v>427</v>
      </c>
      <c r="F244" s="1" t="s">
        <v>427</v>
      </c>
      <c r="G244" s="2" t="str">
        <f>IFERROR(__xludf.DUMMYFUNCTION("""COMPUTED_VALUE"""),"How do cows stay up to date? They read the Moo-spaper.")</f>
        <v>How do cows stay up to date? They read the Moo-spaper.</v>
      </c>
    </row>
    <row r="245">
      <c r="A245" s="5">
        <v>261.0</v>
      </c>
      <c r="B245" s="6" t="s">
        <v>257</v>
      </c>
      <c r="C245" s="2">
        <f>IFERROR(__xludf.DUMMYFUNCTION("""COMPUTED_VALUE"""),123.0)</f>
        <v>123</v>
      </c>
      <c r="D245" s="1" t="s">
        <v>580</v>
      </c>
      <c r="E245" s="10" t="s">
        <v>427</v>
      </c>
      <c r="G245" s="2" t="str">
        <f>IFERROR(__xludf.DUMMYFUNCTION("""COMPUTED_VALUE"""),"How do cows stay up to date? They read the Moo-spaper.")</f>
        <v>How do cows stay up to date? They read the Moo-spaper.</v>
      </c>
    </row>
    <row r="246">
      <c r="A246" s="5">
        <v>263.0</v>
      </c>
      <c r="B246" s="6" t="s">
        <v>259</v>
      </c>
      <c r="C246" s="2">
        <f>IFERROR(__xludf.DUMMYFUNCTION("""COMPUTED_VALUE"""),124.0)</f>
        <v>124</v>
      </c>
      <c r="D246" s="1" t="s">
        <v>573</v>
      </c>
      <c r="E246" s="10" t="s">
        <v>295</v>
      </c>
      <c r="F246" s="1" t="s">
        <v>427</v>
      </c>
      <c r="G246" s="2" t="str">
        <f>IFERROR(__xludf.DUMMYFUNCTION("""COMPUTED_VALUE"""),"What brand of underwear do scientists wear? Kelvin Klein.")</f>
        <v>What brand of underwear do scientists wear? Kelvin Klein.</v>
      </c>
    </row>
    <row r="247">
      <c r="A247" s="5">
        <v>265.0</v>
      </c>
      <c r="B247" s="6" t="s">
        <v>261</v>
      </c>
      <c r="C247" s="2">
        <f>IFERROR(__xludf.DUMMYFUNCTION("""COMPUTED_VALUE"""),124.0)</f>
        <v>124</v>
      </c>
      <c r="D247" s="1" t="s">
        <v>580</v>
      </c>
      <c r="E247" s="10" t="s">
        <v>427</v>
      </c>
      <c r="G247" s="2" t="str">
        <f>IFERROR(__xludf.DUMMYFUNCTION("""COMPUTED_VALUE"""),"What brand of underwear do scientists wear? Kelvin Klein.")</f>
        <v>What brand of underwear do scientists wear? Kelvin Klein.</v>
      </c>
    </row>
    <row r="248">
      <c r="A248" s="5">
        <v>267.0</v>
      </c>
      <c r="B248" s="6" t="s">
        <v>263</v>
      </c>
      <c r="C248" s="2">
        <f>IFERROR(__xludf.DUMMYFUNCTION("""COMPUTED_VALUE"""),125.0)</f>
        <v>125</v>
      </c>
      <c r="D248" s="1" t="s">
        <v>573</v>
      </c>
      <c r="E248" s="10" t="s">
        <v>354</v>
      </c>
      <c r="F248" s="1" t="s">
        <v>354</v>
      </c>
      <c r="G248" s="2" t="str">
        <f>IFERROR(__xludf.DUMMYFUNCTION("""COMPUTED_VALUE"""),"What kind of bird works on a construction site? A crane.")</f>
        <v>What kind of bird works on a construction site? A crane.</v>
      </c>
    </row>
    <row r="249">
      <c r="A249" s="5">
        <v>268.0</v>
      </c>
      <c r="B249" s="6" t="s">
        <v>264</v>
      </c>
      <c r="C249" s="2">
        <f>IFERROR(__xludf.DUMMYFUNCTION("""COMPUTED_VALUE"""),125.0)</f>
        <v>125</v>
      </c>
      <c r="D249" s="1" t="s">
        <v>580</v>
      </c>
      <c r="E249" s="10" t="s">
        <v>427</v>
      </c>
      <c r="G249" s="2" t="str">
        <f>IFERROR(__xludf.DUMMYFUNCTION("""COMPUTED_VALUE"""),"What kind of bird works on a construction site? A crane.")</f>
        <v>What kind of bird works on a construction site? A crane.</v>
      </c>
    </row>
    <row r="250">
      <c r="A250" s="5">
        <v>269.0</v>
      </c>
      <c r="B250" s="6" t="s">
        <v>265</v>
      </c>
      <c r="C250" s="2">
        <f>IFERROR(__xludf.DUMMYFUNCTION("""COMPUTED_VALUE"""),126.0)</f>
        <v>126</v>
      </c>
      <c r="D250" s="1" t="s">
        <v>573</v>
      </c>
      <c r="E250" s="10" t="s">
        <v>427</v>
      </c>
      <c r="F250" s="1" t="s">
        <v>427</v>
      </c>
      <c r="G250" s="2" t="str">
        <f>IFERROR(__xludf.DUMMYFUNCTION("""COMPUTED_VALUE"""),"Yogurt is the most high class dairy product to buy. It’s so cultured.")</f>
        <v>Yogurt is the most high class dairy product to buy. It’s so cultured.</v>
      </c>
    </row>
    <row r="251">
      <c r="A251" s="5">
        <v>271.0</v>
      </c>
      <c r="B251" s="6" t="s">
        <v>267</v>
      </c>
      <c r="C251" s="2">
        <f>IFERROR(__xludf.DUMMYFUNCTION("""COMPUTED_VALUE"""),126.0)</f>
        <v>126</v>
      </c>
      <c r="D251" s="1" t="s">
        <v>580</v>
      </c>
      <c r="E251" s="10" t="s">
        <v>427</v>
      </c>
      <c r="G251" s="2" t="str">
        <f>IFERROR(__xludf.DUMMYFUNCTION("""COMPUTED_VALUE"""),"Yogurt is the most high class dairy product to buy. It’s so cultured.")</f>
        <v>Yogurt is the most high class dairy product to buy. It’s so cultured.</v>
      </c>
    </row>
    <row r="252">
      <c r="A252" s="5">
        <v>273.0</v>
      </c>
      <c r="B252" s="6" t="s">
        <v>268</v>
      </c>
      <c r="C252" s="2">
        <f>IFERROR(__xludf.DUMMYFUNCTION("""COMPUTED_VALUE"""),127.0)</f>
        <v>127</v>
      </c>
      <c r="D252" s="1" t="s">
        <v>573</v>
      </c>
      <c r="E252" s="10" t="s">
        <v>354</v>
      </c>
      <c r="F252" s="1" t="s">
        <v>354</v>
      </c>
      <c r="G252" s="2" t="str">
        <f>IFERROR(__xludf.DUMMYFUNCTION("""COMPUTED_VALUE"""),"Why are pigs so bad at sports? They always hog the ball.")</f>
        <v>Why are pigs so bad at sports? They always hog the ball.</v>
      </c>
    </row>
    <row r="253">
      <c r="A253" s="5">
        <v>274.0</v>
      </c>
      <c r="B253" s="6" t="s">
        <v>269</v>
      </c>
      <c r="C253" s="2">
        <f>IFERROR(__xludf.DUMMYFUNCTION("""COMPUTED_VALUE"""),127.0)</f>
        <v>127</v>
      </c>
      <c r="D253" s="1" t="s">
        <v>580</v>
      </c>
      <c r="E253" s="10" t="s">
        <v>427</v>
      </c>
      <c r="G253" s="2" t="str">
        <f>IFERROR(__xludf.DUMMYFUNCTION("""COMPUTED_VALUE"""),"Why are pigs so bad at sports? They always hog the ball.")</f>
        <v>Why are pigs so bad at sports? They always hog the ball.</v>
      </c>
    </row>
    <row r="254">
      <c r="A254" s="5">
        <v>275.0</v>
      </c>
      <c r="B254" s="6" t="s">
        <v>270</v>
      </c>
      <c r="C254" s="2">
        <f>IFERROR(__xludf.DUMMYFUNCTION("""COMPUTED_VALUE"""),128.0)</f>
        <v>128</v>
      </c>
      <c r="D254" s="1" t="s">
        <v>573</v>
      </c>
      <c r="E254" s="10" t="s">
        <v>354</v>
      </c>
      <c r="F254" s="1" t="s">
        <v>354</v>
      </c>
      <c r="G254" s="2" t="str">
        <f>IFERROR(__xludf.DUMMYFUNCTION("""COMPUTED_VALUE"""),"I was going to make a Star Wars joke today... But I didn't want to fourth it.")</f>
        <v>I was going to make a Star Wars joke today... But I didn't want to fourth it.</v>
      </c>
    </row>
    <row r="255">
      <c r="A255" s="5">
        <v>276.0</v>
      </c>
      <c r="B255" s="6" t="s">
        <v>271</v>
      </c>
      <c r="C255" s="2">
        <f>IFERROR(__xludf.DUMMYFUNCTION("""COMPUTED_VALUE"""),128.0)</f>
        <v>128</v>
      </c>
      <c r="D255" s="1" t="s">
        <v>580</v>
      </c>
      <c r="E255" s="10" t="s">
        <v>354</v>
      </c>
      <c r="G255" s="2" t="str">
        <f>IFERROR(__xludf.DUMMYFUNCTION("""COMPUTED_VALUE"""),"I was going to make a Star Wars joke today... But I didn't want to fourth it.")</f>
        <v>I was going to make a Star Wars joke today... But I didn't want to fourth it.</v>
      </c>
    </row>
    <row r="256">
      <c r="A256" s="5">
        <v>279.0</v>
      </c>
      <c r="B256" s="6" t="s">
        <v>296</v>
      </c>
      <c r="C256" s="2">
        <f>IFERROR(__xludf.DUMMYFUNCTION("""COMPUTED_VALUE"""),129.0)</f>
        <v>129</v>
      </c>
      <c r="D256" s="1" t="s">
        <v>573</v>
      </c>
      <c r="E256" s="10" t="s">
        <v>427</v>
      </c>
      <c r="F256" s="1" t="s">
        <v>427</v>
      </c>
      <c r="G256" s="2" t="str">
        <f>IFERROR(__xludf.DUMMYFUNCTION("""COMPUTED_VALUE"""),"I only know 25 letters of the alphabet—I don't know y.")</f>
        <v>I only know 25 letters of the alphabet—I don't know y.</v>
      </c>
    </row>
    <row r="257">
      <c r="A257" s="5">
        <v>281.0</v>
      </c>
      <c r="B257" s="6" t="s">
        <v>274</v>
      </c>
      <c r="C257" s="2">
        <f>IFERROR(__xludf.DUMMYFUNCTION("""COMPUTED_VALUE"""),129.0)</f>
        <v>129</v>
      </c>
      <c r="D257" s="1" t="s">
        <v>580</v>
      </c>
      <c r="E257" s="10" t="s">
        <v>427</v>
      </c>
      <c r="G257" s="2" t="str">
        <f>IFERROR(__xludf.DUMMYFUNCTION("""COMPUTED_VALUE"""),"I only know 25 letters of the alphabet—I don't know y.")</f>
        <v>I only know 25 letters of the alphabet—I don't know y.</v>
      </c>
    </row>
    <row r="258">
      <c r="A258" s="5">
        <v>282.0</v>
      </c>
      <c r="B258" s="6" t="s">
        <v>275</v>
      </c>
      <c r="C258" s="2">
        <f>IFERROR(__xludf.DUMMYFUNCTION("""COMPUTED_VALUE"""),130.0)</f>
        <v>130</v>
      </c>
      <c r="D258" s="1" t="s">
        <v>573</v>
      </c>
      <c r="E258" s="10" t="s">
        <v>427</v>
      </c>
      <c r="F258" s="1" t="s">
        <v>427</v>
      </c>
      <c r="G258" s="2" t="str">
        <f>IFERROR(__xludf.DUMMYFUNCTION("""COMPUTED_VALUE"""),"What is the most philosophical book? The dictionary. It provides the meaning of everything.")</f>
        <v>What is the most philosophical book? The dictionary. It provides the meaning of everything.</v>
      </c>
    </row>
    <row r="259">
      <c r="A259" s="5">
        <v>283.0</v>
      </c>
      <c r="B259" s="6" t="s">
        <v>276</v>
      </c>
      <c r="C259" s="2">
        <f>IFERROR(__xludf.DUMMYFUNCTION("""COMPUTED_VALUE"""),130.0)</f>
        <v>130</v>
      </c>
      <c r="D259" s="1" t="s">
        <v>580</v>
      </c>
      <c r="E259" s="10" t="s">
        <v>427</v>
      </c>
      <c r="G259" s="2" t="str">
        <f>IFERROR(__xludf.DUMMYFUNCTION("""COMPUTED_VALUE"""),"What is the most philosophical book? The dictionary. It provides the meaning of everything.")</f>
        <v>What is the most philosophical book? The dictionary. It provides the meaning of everything.</v>
      </c>
    </row>
    <row r="260">
      <c r="A260" s="5">
        <v>284.0</v>
      </c>
      <c r="B260" s="6" t="s">
        <v>277</v>
      </c>
      <c r="C260" s="2">
        <f>IFERROR(__xludf.DUMMYFUNCTION("""COMPUTED_VALUE"""),131.0)</f>
        <v>131</v>
      </c>
      <c r="D260" s="1" t="s">
        <v>573</v>
      </c>
      <c r="E260" s="10" t="s">
        <v>585</v>
      </c>
      <c r="F260" s="1" t="s">
        <v>295</v>
      </c>
      <c r="G260" s="2" t="str">
        <f>IFERROR(__xludf.DUMMYFUNCTION("""COMPUTED_VALUE"""),"I asked my dog what's two minus two. He said nothing.")</f>
        <v>I asked my dog what's two minus two. He said nothing.</v>
      </c>
    </row>
    <row r="261">
      <c r="A261" s="5">
        <v>285.0</v>
      </c>
      <c r="B261" s="6" t="s">
        <v>278</v>
      </c>
      <c r="C261" s="2">
        <f>IFERROR(__xludf.DUMMYFUNCTION("""COMPUTED_VALUE"""),131.0)</f>
        <v>131</v>
      </c>
      <c r="D261" s="1" t="s">
        <v>580</v>
      </c>
      <c r="E261" s="10" t="s">
        <v>354</v>
      </c>
      <c r="G261" s="2" t="str">
        <f>IFERROR(__xludf.DUMMYFUNCTION("""COMPUTED_VALUE"""),"I asked my dog what's two minus two. He said nothing.")</f>
        <v>I asked my dog what's two minus two. He said nothing.</v>
      </c>
    </row>
    <row r="262">
      <c r="A262" s="5">
        <v>286.0</v>
      </c>
      <c r="B262" s="6" t="s">
        <v>279</v>
      </c>
      <c r="C262" s="2">
        <f>IFERROR(__xludf.DUMMYFUNCTION("""COMPUTED_VALUE"""),132.0)</f>
        <v>132</v>
      </c>
      <c r="D262" s="1" t="s">
        <v>573</v>
      </c>
      <c r="E262" s="10" t="s">
        <v>427</v>
      </c>
      <c r="F262" s="1" t="s">
        <v>427</v>
      </c>
      <c r="G262" s="2" t="str">
        <f>IFERROR(__xludf.DUMMYFUNCTION("""COMPUTED_VALUE"""),"Bill Gates is the best person to deal with a pandemic He's been dealing with viruses since Windows 95")</f>
        <v>Bill Gates is the best person to deal with a pandemic He's been dealing with viruses since Windows 95</v>
      </c>
    </row>
    <row r="263">
      <c r="A263" s="5">
        <v>287.0</v>
      </c>
      <c r="B263" s="6" t="s">
        <v>280</v>
      </c>
      <c r="C263" s="2">
        <f>IFERROR(__xludf.DUMMYFUNCTION("""COMPUTED_VALUE"""),132.0)</f>
        <v>132</v>
      </c>
      <c r="D263" s="1" t="s">
        <v>580</v>
      </c>
      <c r="E263" s="10" t="s">
        <v>427</v>
      </c>
      <c r="G263" s="2" t="str">
        <f>IFERROR(__xludf.DUMMYFUNCTION("""COMPUTED_VALUE"""),"Bill Gates is the best person to deal with a pandemic He's been dealing with viruses since Windows 95")</f>
        <v>Bill Gates is the best person to deal with a pandemic He's been dealing with viruses since Windows 95</v>
      </c>
    </row>
    <row r="264">
      <c r="A264" s="5">
        <v>288.0</v>
      </c>
      <c r="B264" s="6" t="s">
        <v>281</v>
      </c>
      <c r="C264" s="2">
        <f>IFERROR(__xludf.DUMMYFUNCTION("""COMPUTED_VALUE"""),133.0)</f>
        <v>133</v>
      </c>
      <c r="D264" s="1" t="s">
        <v>573</v>
      </c>
      <c r="E264" s="10" t="s">
        <v>295</v>
      </c>
      <c r="F264" s="1" t="s">
        <v>427</v>
      </c>
      <c r="G264" s="2" t="str">
        <f>IFERROR(__xludf.DUMMYFUNCTION("""COMPUTED_VALUE"""),"My dad died because he couldn’t remember his blood type. He kept insisting we “be positive,” but it’s just so hard without him.")</f>
        <v>My dad died because he couldn’t remember his blood type. He kept insisting we “be positive,” but it’s just so hard without him.</v>
      </c>
    </row>
    <row r="265">
      <c r="A265" s="5">
        <v>290.0</v>
      </c>
      <c r="B265" s="6" t="s">
        <v>283</v>
      </c>
      <c r="C265" s="2">
        <f>IFERROR(__xludf.DUMMYFUNCTION("""COMPUTED_VALUE"""),133.0)</f>
        <v>133</v>
      </c>
      <c r="D265" s="1" t="s">
        <v>580</v>
      </c>
      <c r="E265" s="10" t="s">
        <v>427</v>
      </c>
      <c r="G265" s="2" t="str">
        <f>IFERROR(__xludf.DUMMYFUNCTION("""COMPUTED_VALUE"""),"My dad died because he couldn’t remember his blood type. He kept insisting we “be positive,” but it’s just so hard without him.")</f>
        <v>My dad died because he couldn’t remember his blood type. He kept insisting we “be positive,” but it’s just so hard without him.</v>
      </c>
    </row>
    <row r="266">
      <c r="A266" s="5">
        <v>291.0</v>
      </c>
      <c r="B266" s="6" t="s">
        <v>284</v>
      </c>
      <c r="C266" s="2">
        <f>IFERROR(__xludf.DUMMYFUNCTION("""COMPUTED_VALUE"""),134.0)</f>
        <v>134</v>
      </c>
      <c r="D266" s="1" t="s">
        <v>573</v>
      </c>
      <c r="E266" s="10" t="s">
        <v>354</v>
      </c>
      <c r="F266" s="1" t="s">
        <v>427</v>
      </c>
      <c r="G266" s="2" t="str">
        <f>IFERROR(__xludf.DUMMYFUNCTION("""COMPUTED_VALUE"""),"I catered a movie night where they watched titanic. Safe to say the iceberg lettuce wraps didn’t go over well.")</f>
        <v>I catered a movie night where they watched titanic. Safe to say the iceberg lettuce wraps didn’t go over well.</v>
      </c>
    </row>
    <row r="267">
      <c r="A267" s="5">
        <v>292.0</v>
      </c>
      <c r="B267" s="6" t="s">
        <v>285</v>
      </c>
      <c r="C267" s="2">
        <f>IFERROR(__xludf.DUMMYFUNCTION("""COMPUTED_VALUE"""),134.0)</f>
        <v>134</v>
      </c>
      <c r="D267" s="1" t="s">
        <v>580</v>
      </c>
      <c r="E267" s="10" t="s">
        <v>427</v>
      </c>
      <c r="G267" s="2" t="str">
        <f>IFERROR(__xludf.DUMMYFUNCTION("""COMPUTED_VALUE"""),"I catered a movie night where they watched titanic. Safe to say the iceberg lettuce wraps didn’t go over well.")</f>
        <v>I catered a movie night where they watched titanic. Safe to say the iceberg lettuce wraps didn’t go over well.</v>
      </c>
    </row>
    <row r="268">
      <c r="A268" s="5">
        <v>293.0</v>
      </c>
      <c r="B268" s="6" t="s">
        <v>286</v>
      </c>
      <c r="C268" s="2">
        <f>IFERROR(__xludf.DUMMYFUNCTION("""COMPUTED_VALUE"""),135.0)</f>
        <v>135</v>
      </c>
      <c r="D268" s="1" t="s">
        <v>573</v>
      </c>
      <c r="E268" s="10" t="s">
        <v>427</v>
      </c>
      <c r="F268" s="1" t="s">
        <v>427</v>
      </c>
      <c r="G268" s="2" t="str">
        <f>IFERROR(__xludf.DUMMYFUNCTION("""COMPUTED_VALUE"""),"Why did the coffee file a police report? It got mugged.")</f>
        <v>Why did the coffee file a police report? It got mugged.</v>
      </c>
    </row>
    <row r="269">
      <c r="A269" s="5">
        <v>294.0</v>
      </c>
      <c r="B269" s="6" t="s">
        <v>287</v>
      </c>
      <c r="C269" s="2">
        <f>IFERROR(__xludf.DUMMYFUNCTION("""COMPUTED_VALUE"""),135.0)</f>
        <v>135</v>
      </c>
      <c r="D269" s="1" t="s">
        <v>580</v>
      </c>
      <c r="E269" s="10" t="s">
        <v>427</v>
      </c>
      <c r="G269" s="2" t="str">
        <f>IFERROR(__xludf.DUMMYFUNCTION("""COMPUTED_VALUE"""),"Why did the coffee file a police report? It got mugged.")</f>
        <v>Why did the coffee file a police report? It got mugged.</v>
      </c>
    </row>
    <row r="270">
      <c r="A270" s="5">
        <v>296.0</v>
      </c>
      <c r="B270" s="6" t="s">
        <v>288</v>
      </c>
      <c r="C270" s="2">
        <f>IFERROR(__xludf.DUMMYFUNCTION("""COMPUTED_VALUE"""),136.0)</f>
        <v>136</v>
      </c>
      <c r="D270" s="1" t="s">
        <v>573</v>
      </c>
      <c r="E270" s="10" t="s">
        <v>354</v>
      </c>
      <c r="F270" s="1" t="s">
        <v>354</v>
      </c>
      <c r="G270" s="2" t="str">
        <f>IFERROR(__xludf.DUMMYFUNCTION("""COMPUTED_VALUE"""),"My friend who was new to the internet asked me for a link to a translator When he received it he told me 'this is the link for r/jokes'I replied 'yeah everyone there's currently translating jokes from many languages '")</f>
        <v>My friend who was new to the internet asked me for a link to a translator When he received it he told me 'this is the link for r/jokes'I replied 'yeah everyone there's currently translating jokes from many languages '</v>
      </c>
    </row>
    <row r="271">
      <c r="A271" s="5">
        <v>297.0</v>
      </c>
      <c r="B271" s="6" t="s">
        <v>289</v>
      </c>
      <c r="C271" s="2">
        <f>IFERROR(__xludf.DUMMYFUNCTION("""COMPUTED_VALUE"""),136.0)</f>
        <v>136</v>
      </c>
      <c r="D271" s="1" t="s">
        <v>580</v>
      </c>
      <c r="E271" s="10" t="s">
        <v>354</v>
      </c>
      <c r="G271" s="2" t="str">
        <f>IFERROR(__xludf.DUMMYFUNCTION("""COMPUTED_VALUE"""),"My friend who was new to the internet asked me for a link to a translator When he received it he told me 'this is the link for r/jokes'I replied 'yeah everyone there's currently translating jokes from many languages '")</f>
        <v>My friend who was new to the internet asked me for a link to a translator When he received it he told me 'this is the link for r/jokes'I replied 'yeah everyone there's currently translating jokes from many languages '</v>
      </c>
    </row>
    <row r="272">
      <c r="A272" s="5">
        <v>298.0</v>
      </c>
      <c r="B272" s="6" t="s">
        <v>290</v>
      </c>
      <c r="C272" s="2">
        <f>IFERROR(__xludf.DUMMYFUNCTION("""COMPUTED_VALUE"""),137.0)</f>
        <v>137</v>
      </c>
      <c r="D272" s="1" t="s">
        <v>573</v>
      </c>
      <c r="E272" s="10" t="s">
        <v>427</v>
      </c>
      <c r="F272" s="1" t="s">
        <v>427</v>
      </c>
      <c r="G272" s="2" t="str">
        <f>IFERROR(__xludf.DUMMYFUNCTION("""COMPUTED_VALUE"""),"What did the photon say when asked if she needed to check a bag? ""No thanks, I'm traveling light!""")</f>
        <v>What did the photon say when asked if she needed to check a bag? "No thanks, I'm traveling light!"</v>
      </c>
    </row>
    <row r="273">
      <c r="A273" s="5">
        <v>299.0</v>
      </c>
      <c r="B273" s="6" t="s">
        <v>291</v>
      </c>
      <c r="C273" s="2">
        <f>IFERROR(__xludf.DUMMYFUNCTION("""COMPUTED_VALUE"""),137.0)</f>
        <v>137</v>
      </c>
      <c r="D273" s="1" t="s">
        <v>580</v>
      </c>
      <c r="E273" s="10" t="s">
        <v>427</v>
      </c>
      <c r="G273" s="2" t="str">
        <f>IFERROR(__xludf.DUMMYFUNCTION("""COMPUTED_VALUE"""),"What did the photon say when asked if she needed to check a bag? ""No thanks, I'm traveling light!""")</f>
        <v>What did the photon say when asked if she needed to check a bag? "No thanks, I'm traveling light!"</v>
      </c>
    </row>
    <row r="274">
      <c r="C274" s="2">
        <f>IFERROR(__xludf.DUMMYFUNCTION("""COMPUTED_VALUE"""),138.0)</f>
        <v>138</v>
      </c>
      <c r="D274" s="1" t="s">
        <v>573</v>
      </c>
      <c r="E274" s="10" t="s">
        <v>427</v>
      </c>
      <c r="F274" s="1" t="s">
        <v>427</v>
      </c>
      <c r="G274" s="2" t="str">
        <f>IFERROR(__xludf.DUMMYFUNCTION("""COMPUTED_VALUE"""),"Did you hear about the cartoonist found dead at his home? Details are sketchy.")</f>
        <v>Did you hear about the cartoonist found dead at his home? Details are sketchy.</v>
      </c>
    </row>
    <row r="275">
      <c r="C275" s="2">
        <f>IFERROR(__xludf.DUMMYFUNCTION("""COMPUTED_VALUE"""),138.0)</f>
        <v>138</v>
      </c>
      <c r="D275" s="1" t="s">
        <v>580</v>
      </c>
      <c r="E275" s="10" t="s">
        <v>427</v>
      </c>
      <c r="G275" s="2" t="str">
        <f>IFERROR(__xludf.DUMMYFUNCTION("""COMPUTED_VALUE"""),"Did you hear about the cartoonist found dead at his home? Details are sketchy.")</f>
        <v>Did you hear about the cartoonist found dead at his home? Details are sketchy.</v>
      </c>
    </row>
    <row r="276">
      <c r="C276" s="2">
        <f>IFERROR(__xludf.DUMMYFUNCTION("""COMPUTED_VALUE"""),140.0)</f>
        <v>140</v>
      </c>
      <c r="D276" s="1" t="s">
        <v>573</v>
      </c>
      <c r="E276" s="10" t="s">
        <v>427</v>
      </c>
      <c r="F276" s="1" t="s">
        <v>427</v>
      </c>
      <c r="G276" s="2" t="str">
        <f>IFERROR(__xludf.DUMMYFUNCTION("""COMPUTED_VALUE"""),"What does a bee use to brush its hair?' 'A honeycomb!'")</f>
        <v>What does a bee use to brush its hair?' 'A honeycomb!'</v>
      </c>
    </row>
    <row r="277">
      <c r="C277" s="2">
        <f>IFERROR(__xludf.DUMMYFUNCTION("""COMPUTED_VALUE"""),140.0)</f>
        <v>140</v>
      </c>
      <c r="D277" s="1" t="s">
        <v>580</v>
      </c>
      <c r="E277" s="10" t="s">
        <v>427</v>
      </c>
      <c r="G277" s="2" t="str">
        <f>IFERROR(__xludf.DUMMYFUNCTION("""COMPUTED_VALUE"""),"What does a bee use to brush its hair?' 'A honeycomb!'")</f>
        <v>What does a bee use to brush its hair?' 'A honeycomb!'</v>
      </c>
    </row>
    <row r="278">
      <c r="C278" s="2">
        <f>IFERROR(__xludf.DUMMYFUNCTION("""COMPUTED_VALUE"""),141.0)</f>
        <v>141</v>
      </c>
      <c r="D278" s="1" t="s">
        <v>573</v>
      </c>
      <c r="E278" s="10" t="s">
        <v>427</v>
      </c>
      <c r="F278" s="1" t="s">
        <v>427</v>
      </c>
      <c r="G278" s="2" t="str">
        <f>IFERROR(__xludf.DUMMYFUNCTION("""COMPUTED_VALUE"""),"Why was the broom late to class? It over-swept.")</f>
        <v>Why was the broom late to class? It over-swept.</v>
      </c>
    </row>
    <row r="279">
      <c r="C279" s="2">
        <f>IFERROR(__xludf.DUMMYFUNCTION("""COMPUTED_VALUE"""),141.0)</f>
        <v>141</v>
      </c>
      <c r="D279" s="1" t="s">
        <v>580</v>
      </c>
      <c r="E279" s="10" t="s">
        <v>427</v>
      </c>
      <c r="G279" s="2" t="str">
        <f>IFERROR(__xludf.DUMMYFUNCTION("""COMPUTED_VALUE"""),"Why was the broom late to class? It over-swept.")</f>
        <v>Why was the broom late to class? It over-swept.</v>
      </c>
    </row>
    <row r="280">
      <c r="C280" s="2">
        <f>IFERROR(__xludf.DUMMYFUNCTION("""COMPUTED_VALUE"""),142.0)</f>
        <v>142</v>
      </c>
      <c r="D280" s="1" t="s">
        <v>573</v>
      </c>
      <c r="E280" s="10" t="s">
        <v>427</v>
      </c>
      <c r="F280" s="1" t="s">
        <v>427</v>
      </c>
      <c r="G280" s="2" t="str">
        <f>IFERROR(__xludf.DUMMYFUNCTION("""COMPUTED_VALUE"""),"What kind of cars do eggs drive? Yolkswagens.")</f>
        <v>What kind of cars do eggs drive? Yolkswagens.</v>
      </c>
    </row>
    <row r="281">
      <c r="C281" s="2">
        <f>IFERROR(__xludf.DUMMYFUNCTION("""COMPUTED_VALUE"""),142.0)</f>
        <v>142</v>
      </c>
      <c r="D281" s="1" t="s">
        <v>580</v>
      </c>
      <c r="E281" s="10" t="s">
        <v>427</v>
      </c>
      <c r="G281" s="2" t="str">
        <f>IFERROR(__xludf.DUMMYFUNCTION("""COMPUTED_VALUE"""),"What kind of cars do eggs drive? Yolkswagens.")</f>
        <v>What kind of cars do eggs drive? Yolkswagens.</v>
      </c>
    </row>
    <row r="282">
      <c r="C282" s="2">
        <f>IFERROR(__xludf.DUMMYFUNCTION("""COMPUTED_VALUE"""),143.0)</f>
        <v>143</v>
      </c>
      <c r="D282" s="1" t="s">
        <v>573</v>
      </c>
      <c r="E282" s="10" t="s">
        <v>427</v>
      </c>
      <c r="F282" s="1" t="s">
        <v>427</v>
      </c>
      <c r="G282" s="2" t="str">
        <f>IFERROR(__xludf.DUMMYFUNCTION("""COMPUTED_VALUE"""),"I ordered a chicken and an egg online. I’ll let you know what comes first.")</f>
        <v>I ordered a chicken and an egg online. I’ll let you know what comes first.</v>
      </c>
    </row>
    <row r="283">
      <c r="C283" s="2">
        <f>IFERROR(__xludf.DUMMYFUNCTION("""COMPUTED_VALUE"""),143.0)</f>
        <v>143</v>
      </c>
      <c r="D283" s="1" t="s">
        <v>580</v>
      </c>
      <c r="E283" s="10" t="s">
        <v>427</v>
      </c>
      <c r="G283" s="2" t="str">
        <f>IFERROR(__xludf.DUMMYFUNCTION("""COMPUTED_VALUE"""),"I ordered a chicken and an egg online. I’ll let you know what comes first.")</f>
        <v>I ordered a chicken and an egg online. I’ll let you know what comes first.</v>
      </c>
    </row>
    <row r="284">
      <c r="C284" s="2">
        <f>IFERROR(__xludf.DUMMYFUNCTION("""COMPUTED_VALUE"""),144.0)</f>
        <v>144</v>
      </c>
      <c r="D284" s="1" t="s">
        <v>573</v>
      </c>
      <c r="E284" s="10" t="s">
        <v>427</v>
      </c>
      <c r="F284" s="1" t="s">
        <v>427</v>
      </c>
      <c r="G284" s="2" t="str">
        <f>IFERROR(__xludf.DUMMYFUNCTION("""COMPUTED_VALUE"""),"I was going to record a video of me playing the violin but... I didn't want to fiddle with the camera")</f>
        <v>I was going to record a video of me playing the violin but... I didn't want to fiddle with the camera</v>
      </c>
    </row>
    <row r="285">
      <c r="C285" s="2">
        <f>IFERROR(__xludf.DUMMYFUNCTION("""COMPUTED_VALUE"""),144.0)</f>
        <v>144</v>
      </c>
      <c r="D285" s="1" t="s">
        <v>580</v>
      </c>
      <c r="E285" s="10" t="s">
        <v>427</v>
      </c>
      <c r="G285" s="2" t="str">
        <f>IFERROR(__xludf.DUMMYFUNCTION("""COMPUTED_VALUE"""),"I was going to record a video of me playing the violin but... I didn't want to fiddle with the camera")</f>
        <v>I was going to record a video of me playing the violin but... I didn't want to fiddle with the camera</v>
      </c>
    </row>
    <row r="286">
      <c r="C286" s="2">
        <f>IFERROR(__xludf.DUMMYFUNCTION("""COMPUTED_VALUE"""),145.0)</f>
        <v>145</v>
      </c>
      <c r="D286" s="1" t="s">
        <v>573</v>
      </c>
      <c r="E286" s="10" t="s">
        <v>295</v>
      </c>
      <c r="F286" s="1" t="s">
        <v>295</v>
      </c>
      <c r="G286" s="2" t="str">
        <f>IFERROR(__xludf.DUMMYFUNCTION("""COMPUTED_VALUE"""),"How does a taco say grace?' 'Lettuce pray.'")</f>
        <v>How does a taco say grace?' 'Lettuce pray.'</v>
      </c>
    </row>
    <row r="287">
      <c r="C287" s="2">
        <f>IFERROR(__xludf.DUMMYFUNCTION("""COMPUTED_VALUE"""),145.0)</f>
        <v>145</v>
      </c>
      <c r="D287" s="1" t="s">
        <v>580</v>
      </c>
      <c r="E287" s="10" t="s">
        <v>427</v>
      </c>
      <c r="G287" s="2" t="str">
        <f>IFERROR(__xludf.DUMMYFUNCTION("""COMPUTED_VALUE"""),"How does a taco say grace?' 'Lettuce pray.'")</f>
        <v>How does a taco say grace?' 'Lettuce pray.'</v>
      </c>
    </row>
    <row r="288">
      <c r="C288" s="2">
        <f>IFERROR(__xludf.DUMMYFUNCTION("""COMPUTED_VALUE"""),146.0)</f>
        <v>146</v>
      </c>
      <c r="D288" s="1" t="s">
        <v>573</v>
      </c>
      <c r="E288" s="10" t="s">
        <v>295</v>
      </c>
      <c r="F288" s="1" t="s">
        <v>427</v>
      </c>
      <c r="G288" s="2" t="str">
        <f>IFERROR(__xludf.DUMMYFUNCTION("""COMPUTED_VALUE"""),"I built a model of Mount Everest and my son asked if it was to scale. 'No,' I said. 'It's to look at.' ")</f>
        <v>I built a model of Mount Everest and my son asked if it was to scale. 'No,' I said. 'It's to look at.' </v>
      </c>
    </row>
    <row r="289">
      <c r="C289" s="2">
        <f>IFERROR(__xludf.DUMMYFUNCTION("""COMPUTED_VALUE"""),146.0)</f>
        <v>146</v>
      </c>
      <c r="D289" s="1" t="s">
        <v>580</v>
      </c>
      <c r="E289" s="10" t="s">
        <v>427</v>
      </c>
      <c r="G289" s="2" t="str">
        <f>IFERROR(__xludf.DUMMYFUNCTION("""COMPUTED_VALUE"""),"I built a model of Mount Everest and my son asked if it was to scale. 'No,' I said. 'It's to look at.' ")</f>
        <v>I built a model of Mount Everest and my son asked if it was to scale. 'No,' I said. 'It's to look at.' </v>
      </c>
    </row>
    <row r="290">
      <c r="C290" s="2">
        <f>IFERROR(__xludf.DUMMYFUNCTION("""COMPUTED_VALUE"""),147.0)</f>
        <v>147</v>
      </c>
      <c r="D290" s="1" t="s">
        <v>573</v>
      </c>
      <c r="E290" s="10" t="s">
        <v>427</v>
      </c>
      <c r="F290" s="1" t="s">
        <v>427</v>
      </c>
      <c r="G290" s="2" t="str">
        <f>IFERROR(__xludf.DUMMYFUNCTION("""COMPUTED_VALUE"""),"Within minutes the detectives knew what the murder weapon was. It was a brief case.")</f>
        <v>Within minutes the detectives knew what the murder weapon was. It was a brief case.</v>
      </c>
    </row>
    <row r="291">
      <c r="C291" s="2">
        <f>IFERROR(__xludf.DUMMYFUNCTION("""COMPUTED_VALUE"""),147.0)</f>
        <v>147</v>
      </c>
      <c r="D291" s="1" t="s">
        <v>580</v>
      </c>
      <c r="E291" s="10" t="s">
        <v>354</v>
      </c>
      <c r="G291" s="2" t="str">
        <f>IFERROR(__xludf.DUMMYFUNCTION("""COMPUTED_VALUE"""),"Within minutes the detectives knew what the murder weapon was. It was a brief case.")</f>
        <v>Within minutes the detectives knew what the murder weapon was. It was a brief case.</v>
      </c>
    </row>
    <row r="292">
      <c r="C292" s="2">
        <f>IFERROR(__xludf.DUMMYFUNCTION("""COMPUTED_VALUE"""),148.0)</f>
        <v>148</v>
      </c>
      <c r="D292" s="1" t="s">
        <v>573</v>
      </c>
      <c r="E292" s="10" t="s">
        <v>354</v>
      </c>
      <c r="F292" s="1" t="s">
        <v>427</v>
      </c>
      <c r="G292" s="2" t="str">
        <f>IFERROR(__xludf.DUMMYFUNCTION("""COMPUTED_VALUE"""),"What happens when a strawberry gets run over crossing the street?' 'Traffic jam.'")</f>
        <v>What happens when a strawberry gets run over crossing the street?' 'Traffic jam.'</v>
      </c>
    </row>
    <row r="293">
      <c r="C293" s="2">
        <f>IFERROR(__xludf.DUMMYFUNCTION("""COMPUTED_VALUE"""),148.0)</f>
        <v>148</v>
      </c>
      <c r="D293" s="1" t="s">
        <v>580</v>
      </c>
      <c r="E293" s="10" t="s">
        <v>427</v>
      </c>
      <c r="G293" s="2" t="str">
        <f>IFERROR(__xludf.DUMMYFUNCTION("""COMPUTED_VALUE"""),"What happens when a strawberry gets run over crossing the street?' 'Traffic jam.'")</f>
        <v>What happens when a strawberry gets run over crossing the street?' 'Traffic jam.'</v>
      </c>
    </row>
    <row r="294">
      <c r="C294" s="2">
        <f>IFERROR(__xludf.DUMMYFUNCTION("""COMPUTED_VALUE"""),149.0)</f>
        <v>149</v>
      </c>
      <c r="D294" s="1" t="s">
        <v>573</v>
      </c>
      <c r="E294" s="10" t="s">
        <v>354</v>
      </c>
      <c r="F294" s="1" t="s">
        <v>354</v>
      </c>
      <c r="G294" s="2" t="str">
        <f>IFERROR(__xludf.DUMMYFUNCTION("""COMPUTED_VALUE"""),"Israel Health minister who previously claimed that CORONA Virus is “divine punishment against homosexuality.” Has tested positive for the virus!!!")</f>
        <v>Israel Health minister who previously claimed that CORONA Virus is “divine punishment against homosexuality.” Has tested positive for the virus!!!</v>
      </c>
    </row>
    <row r="295">
      <c r="C295" s="2">
        <f>IFERROR(__xludf.DUMMYFUNCTION("""COMPUTED_VALUE"""),149.0)</f>
        <v>149</v>
      </c>
      <c r="D295" s="1" t="s">
        <v>580</v>
      </c>
      <c r="E295" s="10" t="s">
        <v>354</v>
      </c>
      <c r="G295" s="2" t="str">
        <f>IFERROR(__xludf.DUMMYFUNCTION("""COMPUTED_VALUE"""),"Israel Health minister who previously claimed that CORONA Virus is “divine punishment against homosexuality.” Has tested positive for the virus!!!")</f>
        <v>Israel Health minister who previously claimed that CORONA Virus is “divine punishment against homosexuality.” Has tested positive for the virus!!!</v>
      </c>
    </row>
    <row r="296">
      <c r="C296" s="2">
        <f>IFERROR(__xludf.DUMMYFUNCTION("""COMPUTED_VALUE"""),150.0)</f>
        <v>150</v>
      </c>
      <c r="D296" s="1" t="s">
        <v>573</v>
      </c>
      <c r="E296" s="10" t="s">
        <v>427</v>
      </c>
      <c r="F296" s="1" t="s">
        <v>427</v>
      </c>
      <c r="G296" s="2" t="str">
        <f>IFERROR(__xludf.DUMMYFUNCTION("""COMPUTED_VALUE"""),"What's the difference between a well-dressed man on a unicycle and a poorly-dressed man on a bicycle? Attire.")</f>
        <v>What's the difference between a well-dressed man on a unicycle and a poorly-dressed man on a bicycle? Attire.</v>
      </c>
    </row>
    <row r="297">
      <c r="C297" s="2">
        <f>IFERROR(__xludf.DUMMYFUNCTION("""COMPUTED_VALUE"""),150.0)</f>
        <v>150</v>
      </c>
      <c r="D297" s="1" t="s">
        <v>580</v>
      </c>
      <c r="E297" s="10" t="s">
        <v>427</v>
      </c>
      <c r="G297" s="2" t="str">
        <f>IFERROR(__xludf.DUMMYFUNCTION("""COMPUTED_VALUE"""),"What's the difference between a well-dressed man on a unicycle and a poorly-dressed man on a bicycle? Attire.")</f>
        <v>What's the difference between a well-dressed man on a unicycle and a poorly-dressed man on a bicycle? Attire.</v>
      </c>
    </row>
    <row r="298">
      <c r="C298" s="2">
        <f>IFERROR(__xludf.DUMMYFUNCTION("""COMPUTED_VALUE"""),151.0)</f>
        <v>151</v>
      </c>
      <c r="D298" s="1" t="s">
        <v>573</v>
      </c>
      <c r="E298" s="10" t="s">
        <v>427</v>
      </c>
      <c r="F298" s="1" t="s">
        <v>427</v>
      </c>
      <c r="G298" s="2" t="str">
        <f>IFERROR(__xludf.DUMMYFUNCTION("""COMPUTED_VALUE"""),"Air used to be free at the gas station, now it costs 2.50. You want to know why? Inflation. ")</f>
        <v>Air used to be free at the gas station, now it costs 2.50. You want to know why? Inflation. </v>
      </c>
    </row>
    <row r="299">
      <c r="C299" s="2">
        <f>IFERROR(__xludf.DUMMYFUNCTION("""COMPUTED_VALUE"""),151.0)</f>
        <v>151</v>
      </c>
      <c r="D299" s="1" t="s">
        <v>580</v>
      </c>
      <c r="E299" s="10" t="s">
        <v>427</v>
      </c>
      <c r="G299" s="2" t="str">
        <f>IFERROR(__xludf.DUMMYFUNCTION("""COMPUTED_VALUE"""),"Air used to be free at the gas station, now it costs 2.50. You want to know why? Inflation. ")</f>
        <v>Air used to be free at the gas station, now it costs 2.50. You want to know why? Inflation. </v>
      </c>
    </row>
    <row r="300">
      <c r="C300" s="2">
        <f>IFERROR(__xludf.DUMMYFUNCTION("""COMPUTED_VALUE"""),152.0)</f>
        <v>152</v>
      </c>
      <c r="D300" s="1" t="s">
        <v>573</v>
      </c>
      <c r="E300" s="10" t="s">
        <v>295</v>
      </c>
      <c r="F300" s="1" t="s">
        <v>295</v>
      </c>
      <c r="G300" s="2" t="str">
        <f>IFERROR(__xludf.DUMMYFUNCTION("""COMPUTED_VALUE"""),"My wife said I ruined her birthday. I’m not sure how I did that, I didn’t even KNOW it was her birthday!")</f>
        <v>My wife said I ruined her birthday. I’m not sure how I did that, I didn’t even KNOW it was her birthday!</v>
      </c>
    </row>
    <row r="301">
      <c r="C301" s="2">
        <f>IFERROR(__xludf.DUMMYFUNCTION("""COMPUTED_VALUE"""),152.0)</f>
        <v>152</v>
      </c>
      <c r="D301" s="1" t="s">
        <v>580</v>
      </c>
      <c r="E301" s="10" t="s">
        <v>427</v>
      </c>
      <c r="G301" s="2" t="str">
        <f>IFERROR(__xludf.DUMMYFUNCTION("""COMPUTED_VALUE"""),"My wife said I ruined her birthday. I’m not sure how I did that, I didn’t even KNOW it was her birthday!")</f>
        <v>My wife said I ruined her birthday. I’m not sure how I did that, I didn’t even KNOW it was her birthday!</v>
      </c>
    </row>
    <row r="302">
      <c r="C302" s="2">
        <f>IFERROR(__xludf.DUMMYFUNCTION("""COMPUTED_VALUE"""),153.0)</f>
        <v>153</v>
      </c>
      <c r="D302" s="1" t="s">
        <v>573</v>
      </c>
      <c r="E302" s="10" t="s">
        <v>427</v>
      </c>
      <c r="F302" s="1" t="s">
        <v>427</v>
      </c>
      <c r="G302" s="2" t="str">
        <f>IFERROR(__xludf.DUMMYFUNCTION("""COMPUTED_VALUE"""),"What did the plumber say to the singer? Nice pipes.")</f>
        <v>What did the plumber say to the singer? Nice pipes.</v>
      </c>
    </row>
    <row r="303">
      <c r="C303" s="2">
        <f>IFERROR(__xludf.DUMMYFUNCTION("""COMPUTED_VALUE"""),153.0)</f>
        <v>153</v>
      </c>
      <c r="D303" s="1" t="s">
        <v>580</v>
      </c>
      <c r="E303" s="10" t="s">
        <v>427</v>
      </c>
      <c r="G303" s="2" t="str">
        <f>IFERROR(__xludf.DUMMYFUNCTION("""COMPUTED_VALUE"""),"What did the plumber say to the singer? Nice pipes.")</f>
        <v>What did the plumber say to the singer? Nice pipes.</v>
      </c>
    </row>
    <row r="304">
      <c r="C304" s="2">
        <f>IFERROR(__xludf.DUMMYFUNCTION("""COMPUTED_VALUE"""),154.0)</f>
        <v>154</v>
      </c>
      <c r="D304" s="1" t="s">
        <v>573</v>
      </c>
      <c r="E304" s="10" t="s">
        <v>427</v>
      </c>
      <c r="F304" s="1" t="s">
        <v>427</v>
      </c>
      <c r="G304" s="2" t="str">
        <f>IFERROR(__xludf.DUMMYFUNCTION("""COMPUTED_VALUE"""),"What do dogs and phones have in common? Both have collar ID.")</f>
        <v>What do dogs and phones have in common? Both have collar ID.</v>
      </c>
    </row>
    <row r="305">
      <c r="C305" s="2">
        <f>IFERROR(__xludf.DUMMYFUNCTION("""COMPUTED_VALUE"""),154.0)</f>
        <v>154</v>
      </c>
      <c r="D305" s="1" t="s">
        <v>580</v>
      </c>
      <c r="E305" s="10" t="s">
        <v>427</v>
      </c>
      <c r="G305" s="2" t="str">
        <f>IFERROR(__xludf.DUMMYFUNCTION("""COMPUTED_VALUE"""),"What do dogs and phones have in common? Both have collar ID.")</f>
        <v>What do dogs and phones have in common? Both have collar ID.</v>
      </c>
    </row>
    <row r="306">
      <c r="C306" s="2">
        <f>IFERROR(__xludf.DUMMYFUNCTION("""COMPUTED_VALUE"""),155.0)</f>
        <v>155</v>
      </c>
      <c r="D306" s="1" t="s">
        <v>573</v>
      </c>
      <c r="E306" s="10" t="s">
        <v>354</v>
      </c>
      <c r="F306" s="1" t="s">
        <v>427</v>
      </c>
      <c r="G306" s="2" t="str">
        <f>IFERROR(__xludf.DUMMYFUNCTION("""COMPUTED_VALUE"""),"I was thinking of getting a job at the U.S. Mint Can you imagine the amount of money I would make?")</f>
        <v>I was thinking of getting a job at the U.S. Mint Can you imagine the amount of money I would make?</v>
      </c>
    </row>
    <row r="307">
      <c r="C307" s="2">
        <f>IFERROR(__xludf.DUMMYFUNCTION("""COMPUTED_VALUE"""),155.0)</f>
        <v>155</v>
      </c>
      <c r="D307" s="1" t="s">
        <v>580</v>
      </c>
      <c r="E307" s="10" t="s">
        <v>427</v>
      </c>
      <c r="G307" s="2" t="str">
        <f>IFERROR(__xludf.DUMMYFUNCTION("""COMPUTED_VALUE"""),"I was thinking of getting a job at the U.S. Mint Can you imagine the amount of money I would make?")</f>
        <v>I was thinking of getting a job at the U.S. Mint Can you imagine the amount of money I would make?</v>
      </c>
    </row>
    <row r="308">
      <c r="C308" s="2">
        <f>IFERROR(__xludf.DUMMYFUNCTION("""COMPUTED_VALUE"""),156.0)</f>
        <v>156</v>
      </c>
      <c r="D308" s="1" t="s">
        <v>573</v>
      </c>
      <c r="E308" s="10" t="s">
        <v>295</v>
      </c>
      <c r="F308" s="1" t="s">
        <v>427</v>
      </c>
      <c r="G308" s="2" t="str">
        <f>IFERROR(__xludf.DUMMYFUNCTION("""COMPUTED_VALUE"""),"What made the tomato blush? It saw the salad dressing.")</f>
        <v>What made the tomato blush? It saw the salad dressing.</v>
      </c>
    </row>
    <row r="309">
      <c r="C309" s="2">
        <f>IFERROR(__xludf.DUMMYFUNCTION("""COMPUTED_VALUE"""),156.0)</f>
        <v>156</v>
      </c>
      <c r="D309" s="1" t="s">
        <v>580</v>
      </c>
      <c r="E309" s="10" t="s">
        <v>427</v>
      </c>
      <c r="G309" s="2" t="str">
        <f>IFERROR(__xludf.DUMMYFUNCTION("""COMPUTED_VALUE"""),"What made the tomato blush? It saw the salad dressing.")</f>
        <v>What made the tomato blush? It saw the salad dressing.</v>
      </c>
    </row>
    <row r="310">
      <c r="C310" s="2">
        <f>IFERROR(__xludf.DUMMYFUNCTION("""COMPUTED_VALUE"""),157.0)</f>
        <v>157</v>
      </c>
      <c r="D310" s="1" t="s">
        <v>573</v>
      </c>
      <c r="E310" s="10" t="s">
        <v>427</v>
      </c>
      <c r="F310" s="1" t="s">
        <v>427</v>
      </c>
      <c r="G310" s="2" t="str">
        <f>IFERROR(__xludf.DUMMYFUNCTION("""COMPUTED_VALUE"""),"What is Jorah Mormonts favorite printer settings? Grayscale")</f>
        <v>What is Jorah Mormonts favorite printer settings? Grayscale</v>
      </c>
    </row>
    <row r="311">
      <c r="C311" s="2">
        <f>IFERROR(__xludf.DUMMYFUNCTION("""COMPUTED_VALUE"""),157.0)</f>
        <v>157</v>
      </c>
      <c r="D311" s="1" t="s">
        <v>580</v>
      </c>
      <c r="E311" s="10" t="s">
        <v>427</v>
      </c>
      <c r="G311" s="2" t="str">
        <f>IFERROR(__xludf.DUMMYFUNCTION("""COMPUTED_VALUE"""),"What is Jorah Mormonts favorite printer settings? Grayscale")</f>
        <v>What is Jorah Mormonts favorite printer settings? Grayscale</v>
      </c>
    </row>
    <row r="312">
      <c r="C312" s="2">
        <f>IFERROR(__xludf.DUMMYFUNCTION("""COMPUTED_VALUE"""),158.0)</f>
        <v>158</v>
      </c>
      <c r="D312" s="1" t="s">
        <v>573</v>
      </c>
      <c r="E312" s="10" t="s">
        <v>354</v>
      </c>
      <c r="F312" s="1" t="s">
        <v>354</v>
      </c>
      <c r="G312" s="2" t="str">
        <f>IFERROR(__xludf.DUMMYFUNCTION("""COMPUTED_VALUE"""),"Did you hear Buffalo Bill reformed and is now a pick up artist and skin care specialist? He puts the lotion in the basket and then he gets the hoes again")</f>
        <v>Did you hear Buffalo Bill reformed and is now a pick up artist and skin care specialist? He puts the lotion in the basket and then he gets the hoes again</v>
      </c>
    </row>
    <row r="313">
      <c r="C313" s="2">
        <f>IFERROR(__xludf.DUMMYFUNCTION("""COMPUTED_VALUE"""),158.0)</f>
        <v>158</v>
      </c>
      <c r="D313" s="1" t="s">
        <v>580</v>
      </c>
      <c r="E313" s="10" t="s">
        <v>354</v>
      </c>
      <c r="G313" s="2" t="str">
        <f>IFERROR(__xludf.DUMMYFUNCTION("""COMPUTED_VALUE"""),"Did you hear Buffalo Bill reformed and is now a pick up artist and skin care specialist? He puts the lotion in the basket and then he gets the hoes again")</f>
        <v>Did you hear Buffalo Bill reformed and is now a pick up artist and skin care specialist? He puts the lotion in the basket and then he gets the hoes again</v>
      </c>
    </row>
    <row r="314">
      <c r="C314" s="2">
        <f>IFERROR(__xludf.DUMMYFUNCTION("""COMPUTED_VALUE"""),159.0)</f>
        <v>159</v>
      </c>
      <c r="D314" s="1" t="s">
        <v>573</v>
      </c>
      <c r="E314" s="10" t="s">
        <v>427</v>
      </c>
      <c r="F314" s="1" t="s">
        <v>427</v>
      </c>
      <c r="G314" s="2" t="str">
        <f>IFERROR(__xludf.DUMMYFUNCTION("""COMPUTED_VALUE"""),"Did you hear about the cold dinner? It was chili.")</f>
        <v>Did you hear about the cold dinner? It was chili.</v>
      </c>
    </row>
    <row r="315">
      <c r="C315" s="2">
        <f>IFERROR(__xludf.DUMMYFUNCTION("""COMPUTED_VALUE"""),159.0)</f>
        <v>159</v>
      </c>
      <c r="D315" s="1" t="s">
        <v>580</v>
      </c>
      <c r="E315" s="10" t="s">
        <v>427</v>
      </c>
      <c r="G315" s="2" t="str">
        <f>IFERROR(__xludf.DUMMYFUNCTION("""COMPUTED_VALUE"""),"Did you hear about the cold dinner? It was chili.")</f>
        <v>Did you hear about the cold dinner? It was chili.</v>
      </c>
    </row>
    <row r="316">
      <c r="C316" s="2">
        <f>IFERROR(__xludf.DUMMYFUNCTION("""COMPUTED_VALUE"""),160.0)</f>
        <v>160</v>
      </c>
      <c r="D316" s="1" t="s">
        <v>573</v>
      </c>
      <c r="E316" s="10" t="s">
        <v>427</v>
      </c>
      <c r="F316" s="1" t="s">
        <v>427</v>
      </c>
      <c r="G316" s="2" t="str">
        <f>IFERROR(__xludf.DUMMYFUNCTION("""COMPUTED_VALUE"""),"What vegetable is cool, but not that cool? Radish.")</f>
        <v>What vegetable is cool, but not that cool? Radish.</v>
      </c>
    </row>
    <row r="317">
      <c r="C317" s="2">
        <f>IFERROR(__xludf.DUMMYFUNCTION("""COMPUTED_VALUE"""),160.0)</f>
        <v>160</v>
      </c>
      <c r="D317" s="1" t="s">
        <v>580</v>
      </c>
      <c r="E317" s="10" t="s">
        <v>427</v>
      </c>
      <c r="G317" s="2" t="str">
        <f>IFERROR(__xludf.DUMMYFUNCTION("""COMPUTED_VALUE"""),"What vegetable is cool, but not that cool? Radish.")</f>
        <v>What vegetable is cool, but not that cool? Radish.</v>
      </c>
    </row>
    <row r="318">
      <c r="C318" s="2">
        <f>IFERROR(__xludf.DUMMYFUNCTION("""COMPUTED_VALUE"""),162.0)</f>
        <v>162</v>
      </c>
      <c r="D318" s="1" t="s">
        <v>573</v>
      </c>
      <c r="E318" s="10" t="s">
        <v>427</v>
      </c>
      <c r="F318" s="1" t="s">
        <v>354</v>
      </c>
      <c r="G318" s="2" t="str">
        <f>IFERROR(__xludf.DUMMYFUNCTION("""COMPUTED_VALUE"""),"A very drunk guy starts beating up a nun on the street He throws kicks, uppercuts, regular punches, even some drunk karate moves.Once he is exhausted he steps back and says ""You disappoint me, Batman""")</f>
        <v>A very drunk guy starts beating up a nun on the street He throws kicks, uppercuts, regular punches, even some drunk karate moves.Once he is exhausted he steps back and says "You disappoint me, Batman"</v>
      </c>
    </row>
    <row r="319">
      <c r="C319" s="2">
        <f>IFERROR(__xludf.DUMMYFUNCTION("""COMPUTED_VALUE"""),162.0)</f>
        <v>162</v>
      </c>
      <c r="D319" s="1" t="s">
        <v>580</v>
      </c>
      <c r="E319" s="10" t="s">
        <v>354</v>
      </c>
      <c r="G319" s="2" t="str">
        <f>IFERROR(__xludf.DUMMYFUNCTION("""COMPUTED_VALUE"""),"A very drunk guy starts beating up a nun on the street He throws kicks, uppercuts, regular punches, even some drunk karate moves.Once he is exhausted he steps back and says ""You disappoint me, Batman""")</f>
        <v>A very drunk guy starts beating up a nun on the street He throws kicks, uppercuts, regular punches, even some drunk karate moves.Once he is exhausted he steps back and says "You disappoint me, Batman"</v>
      </c>
    </row>
    <row r="320">
      <c r="C320" s="2">
        <f>IFERROR(__xludf.DUMMYFUNCTION("""COMPUTED_VALUE"""),163.0)</f>
        <v>163</v>
      </c>
      <c r="D320" s="1" t="s">
        <v>573</v>
      </c>
      <c r="E320" s="10" t="s">
        <v>354</v>
      </c>
      <c r="F320" s="1" t="s">
        <v>354</v>
      </c>
      <c r="G320" s="2" t="str">
        <f>IFERROR(__xludf.DUMMYFUNCTION("""COMPUTED_VALUE"""),"German tourist visits Poland Guy at the airport: Nationality?German dude: GermanGuy at the airport: Occupation?German dude: Nein, nein, only vacation.")</f>
        <v>German tourist visits Poland Guy at the airport: Nationality?German dude: GermanGuy at the airport: Occupation?German dude: Nein, nein, only vacation.</v>
      </c>
    </row>
    <row r="321">
      <c r="C321" s="2">
        <f>IFERROR(__xludf.DUMMYFUNCTION("""COMPUTED_VALUE"""),163.0)</f>
        <v>163</v>
      </c>
      <c r="D321" s="1" t="s">
        <v>580</v>
      </c>
      <c r="E321" s="10" t="s">
        <v>354</v>
      </c>
      <c r="G321" s="2" t="str">
        <f>IFERROR(__xludf.DUMMYFUNCTION("""COMPUTED_VALUE"""),"German tourist visits Poland Guy at the airport: Nationality?German dude: GermanGuy at the airport: Occupation?German dude: Nein, nein, only vacation.")</f>
        <v>German tourist visits Poland Guy at the airport: Nationality?German dude: GermanGuy at the airport: Occupation?German dude: Nein, nein, only vacation.</v>
      </c>
    </row>
    <row r="322">
      <c r="C322" s="2">
        <f>IFERROR(__xludf.DUMMYFUNCTION("""COMPUTED_VALUE"""),164.0)</f>
        <v>164</v>
      </c>
      <c r="D322" s="1" t="s">
        <v>573</v>
      </c>
      <c r="E322" s="10" t="s">
        <v>354</v>
      </c>
      <c r="F322" s="1" t="s">
        <v>354</v>
      </c>
      <c r="G322" s="2" t="str">
        <f>IFERROR(__xludf.DUMMYFUNCTION("""COMPUTED_VALUE"""),"Dating life If my relationship doesn't work out I want to be a suicide hotline doctor... I need a nice way to meet chicks with no strings attached.")</f>
        <v>Dating life If my relationship doesn't work out I want to be a suicide hotline doctor... I need a nice way to meet chicks with no strings attached.</v>
      </c>
    </row>
    <row r="323">
      <c r="C323" s="2">
        <f>IFERROR(__xludf.DUMMYFUNCTION("""COMPUTED_VALUE"""),164.0)</f>
        <v>164</v>
      </c>
      <c r="D323" s="1" t="s">
        <v>580</v>
      </c>
      <c r="E323" s="10" t="s">
        <v>354</v>
      </c>
      <c r="G323" s="2" t="str">
        <f>IFERROR(__xludf.DUMMYFUNCTION("""COMPUTED_VALUE"""),"Dating life If my relationship doesn't work out I want to be a suicide hotline doctor... I need a nice way to meet chicks with no strings attached.")</f>
        <v>Dating life If my relationship doesn't work out I want to be a suicide hotline doctor... I need a nice way to meet chicks with no strings attached.</v>
      </c>
    </row>
    <row r="324">
      <c r="C324" s="2">
        <f>IFERROR(__xludf.DUMMYFUNCTION("""COMPUTED_VALUE"""),165.0)</f>
        <v>165</v>
      </c>
      <c r="D324" s="1" t="s">
        <v>573</v>
      </c>
      <c r="E324" s="10" t="s">
        <v>427</v>
      </c>
      <c r="F324" s="1" t="s">
        <v>427</v>
      </c>
      <c r="G324" s="2" t="str">
        <f>IFERROR(__xludf.DUMMYFUNCTION("""COMPUTED_VALUE"""),"Why did the scarecrow win an award? Because he was outstanding in his field.")</f>
        <v>Why did the scarecrow win an award? Because he was outstanding in his field.</v>
      </c>
    </row>
    <row r="325">
      <c r="C325" s="2">
        <f>IFERROR(__xludf.DUMMYFUNCTION("""COMPUTED_VALUE"""),165.0)</f>
        <v>165</v>
      </c>
      <c r="D325" s="1" t="s">
        <v>580</v>
      </c>
      <c r="E325" s="10" t="s">
        <v>427</v>
      </c>
      <c r="G325" s="2" t="str">
        <f>IFERROR(__xludf.DUMMYFUNCTION("""COMPUTED_VALUE"""),"Why did the scarecrow win an award? Because he was outstanding in his field.")</f>
        <v>Why did the scarecrow win an award? Because he was outstanding in his field.</v>
      </c>
    </row>
    <row r="326">
      <c r="C326" s="2">
        <f>IFERROR(__xludf.DUMMYFUNCTION("""COMPUTED_VALUE"""),166.0)</f>
        <v>166</v>
      </c>
      <c r="D326" s="1" t="s">
        <v>573</v>
      </c>
      <c r="E326" s="10" t="s">
        <v>295</v>
      </c>
      <c r="F326" s="1" t="s">
        <v>427</v>
      </c>
      <c r="G326" s="2" t="str">
        <f>IFERROR(__xludf.DUMMYFUNCTION("""COMPUTED_VALUE"""),"Did you hear about the kidnapping at school? It's okay, he woke up.' ")</f>
        <v>Did you hear about the kidnapping at school? It's okay, he woke up.' </v>
      </c>
    </row>
    <row r="327">
      <c r="C327" s="2">
        <f>IFERROR(__xludf.DUMMYFUNCTION("""COMPUTED_VALUE"""),166.0)</f>
        <v>166</v>
      </c>
      <c r="D327" s="1" t="s">
        <v>580</v>
      </c>
      <c r="E327" s="10" t="s">
        <v>427</v>
      </c>
      <c r="G327" s="2" t="str">
        <f>IFERROR(__xludf.DUMMYFUNCTION("""COMPUTED_VALUE"""),"Did you hear about the kidnapping at school? It's okay, he woke up.' ")</f>
        <v>Did you hear about the kidnapping at school? It's okay, he woke up.' </v>
      </c>
    </row>
    <row r="328">
      <c r="C328" s="2">
        <f>IFERROR(__xludf.DUMMYFUNCTION("""COMPUTED_VALUE"""),167.0)</f>
        <v>167</v>
      </c>
      <c r="D328" s="1" t="s">
        <v>573</v>
      </c>
      <c r="E328" s="10" t="s">
        <v>427</v>
      </c>
      <c r="F328" s="1" t="s">
        <v>427</v>
      </c>
      <c r="G328" s="2" t="str">
        <f>IFERROR(__xludf.DUMMYFUNCTION("""COMPUTED_VALUE"""),"Did you hear the one about the claustrophobic astronaut? He just needed a little space.")</f>
        <v>Did you hear the one about the claustrophobic astronaut? He just needed a little space.</v>
      </c>
    </row>
    <row r="329">
      <c r="C329" s="2">
        <f>IFERROR(__xludf.DUMMYFUNCTION("""COMPUTED_VALUE"""),167.0)</f>
        <v>167</v>
      </c>
      <c r="D329" s="1" t="s">
        <v>580</v>
      </c>
      <c r="E329" s="10" t="s">
        <v>427</v>
      </c>
      <c r="G329" s="2" t="str">
        <f>IFERROR(__xludf.DUMMYFUNCTION("""COMPUTED_VALUE"""),"Did you hear the one about the claustrophobic astronaut? He just needed a little space.")</f>
        <v>Did you hear the one about the claustrophobic astronaut? He just needed a little space.</v>
      </c>
    </row>
    <row r="330">
      <c r="C330" s="2">
        <f>IFERROR(__xludf.DUMMYFUNCTION("""COMPUTED_VALUE"""),168.0)</f>
        <v>168</v>
      </c>
      <c r="D330" s="1" t="s">
        <v>573</v>
      </c>
      <c r="E330" s="10" t="s">
        <v>427</v>
      </c>
      <c r="F330" s="1" t="s">
        <v>427</v>
      </c>
      <c r="G330" s="2" t="str">
        <f>IFERROR(__xludf.DUMMYFUNCTION("""COMPUTED_VALUE"""),"I asked 10 people what LGTBQ standed for… Couldn’t get a straight answer!")</f>
        <v>I asked 10 people what LGTBQ standed for… Couldn’t get a straight answer!</v>
      </c>
    </row>
    <row r="331">
      <c r="C331" s="2">
        <f>IFERROR(__xludf.DUMMYFUNCTION("""COMPUTED_VALUE"""),168.0)</f>
        <v>168</v>
      </c>
      <c r="D331" s="1" t="s">
        <v>580</v>
      </c>
      <c r="E331" s="10" t="s">
        <v>427</v>
      </c>
      <c r="G331" s="2" t="str">
        <f>IFERROR(__xludf.DUMMYFUNCTION("""COMPUTED_VALUE"""),"I asked 10 people what LGTBQ standed for… Couldn’t get a straight answer!")</f>
        <v>I asked 10 people what LGTBQ standed for… Couldn’t get a straight answer!</v>
      </c>
    </row>
    <row r="332">
      <c r="C332" s="2">
        <f>IFERROR(__xludf.DUMMYFUNCTION("""COMPUTED_VALUE"""),169.0)</f>
        <v>169</v>
      </c>
      <c r="D332" s="1" t="s">
        <v>573</v>
      </c>
      <c r="E332" s="10" t="s">
        <v>295</v>
      </c>
      <c r="F332" s="1" t="s">
        <v>295</v>
      </c>
      <c r="G332" s="2" t="str">
        <f>IFERROR(__xludf.DUMMYFUNCTION("""COMPUTED_VALUE"""),"I told my wife that a husband is like a fine wine: we just get better with age. The next day she locked me in the cellar.")</f>
        <v>I told my wife that a husband is like a fine wine: we just get better with age. The next day she locked me in the cellar.</v>
      </c>
    </row>
    <row r="333">
      <c r="C333" s="2">
        <f>IFERROR(__xludf.DUMMYFUNCTION("""COMPUTED_VALUE"""),169.0)</f>
        <v>169</v>
      </c>
      <c r="D333" s="1" t="s">
        <v>580</v>
      </c>
      <c r="E333" s="10" t="s">
        <v>295</v>
      </c>
      <c r="G333" s="2" t="str">
        <f>IFERROR(__xludf.DUMMYFUNCTION("""COMPUTED_VALUE"""),"I told my wife that a husband is like a fine wine: we just get better with age. The next day she locked me in the cellar.")</f>
        <v>I told my wife that a husband is like a fine wine: we just get better with age. The next day she locked me in the cellar.</v>
      </c>
    </row>
    <row r="334">
      <c r="C334" s="2">
        <f>IFERROR(__xludf.DUMMYFUNCTION("""COMPUTED_VALUE"""),170.0)</f>
        <v>170</v>
      </c>
      <c r="D334" s="1" t="s">
        <v>573</v>
      </c>
      <c r="E334" s="10" t="s">
        <v>295</v>
      </c>
      <c r="F334" s="1" t="s">
        <v>427</v>
      </c>
      <c r="G334" s="2" t="str">
        <f>IFERROR(__xludf.DUMMYFUNCTION("""COMPUTED_VALUE"""),"To the person who stole my glasses: I will find you. I have contacts.")</f>
        <v>To the person who stole my glasses: I will find you. I have contacts.</v>
      </c>
    </row>
    <row r="335">
      <c r="C335" s="2">
        <f>IFERROR(__xludf.DUMMYFUNCTION("""COMPUTED_VALUE"""),170.0)</f>
        <v>170</v>
      </c>
      <c r="D335" s="1" t="s">
        <v>580</v>
      </c>
      <c r="E335" s="10" t="s">
        <v>427</v>
      </c>
      <c r="G335" s="2" t="str">
        <f>IFERROR(__xludf.DUMMYFUNCTION("""COMPUTED_VALUE"""),"To the person who stole my glasses: I will find you. I have contacts.")</f>
        <v>To the person who stole my glasses: I will find you. I have contacts.</v>
      </c>
    </row>
    <row r="336">
      <c r="C336" s="2">
        <f>IFERROR(__xludf.DUMMYFUNCTION("""COMPUTED_VALUE"""),171.0)</f>
        <v>171</v>
      </c>
      <c r="D336" s="1" t="s">
        <v>573</v>
      </c>
      <c r="E336" s="10" t="s">
        <v>427</v>
      </c>
      <c r="F336" s="1" t="s">
        <v>427</v>
      </c>
      <c r="G336" s="2" t="str">
        <f>IFERROR(__xludf.DUMMYFUNCTION("""COMPUTED_VALUE"""),"What's a lawyer's favorite drink? Subpoena colada.")</f>
        <v>What's a lawyer's favorite drink? Subpoena colada.</v>
      </c>
    </row>
    <row r="337">
      <c r="C337" s="2">
        <f>IFERROR(__xludf.DUMMYFUNCTION("""COMPUTED_VALUE"""),171.0)</f>
        <v>171</v>
      </c>
      <c r="D337" s="1" t="s">
        <v>580</v>
      </c>
      <c r="E337" s="10" t="s">
        <v>427</v>
      </c>
      <c r="G337" s="2" t="str">
        <f>IFERROR(__xludf.DUMMYFUNCTION("""COMPUTED_VALUE"""),"What's a lawyer's favorite drink? Subpoena colada.")</f>
        <v>What's a lawyer's favorite drink? Subpoena colada.</v>
      </c>
    </row>
    <row r="338">
      <c r="C338" s="2">
        <f>IFERROR(__xludf.DUMMYFUNCTION("""COMPUTED_VALUE"""),172.0)</f>
        <v>172</v>
      </c>
      <c r="D338" s="1" t="s">
        <v>573</v>
      </c>
      <c r="E338" s="10" t="s">
        <v>354</v>
      </c>
      <c r="F338" s="1" t="s">
        <v>427</v>
      </c>
      <c r="G338" s="2" t="str">
        <f>IFERROR(__xludf.DUMMYFUNCTION("""COMPUTED_VALUE"""),"What did the proton say to the electron? Stop being so negative all the time!")</f>
        <v>What did the proton say to the electron? Stop being so negative all the time!</v>
      </c>
    </row>
    <row r="339">
      <c r="C339" s="2">
        <f>IFERROR(__xludf.DUMMYFUNCTION("""COMPUTED_VALUE"""),172.0)</f>
        <v>172</v>
      </c>
      <c r="D339" s="1" t="s">
        <v>580</v>
      </c>
      <c r="E339" s="10" t="s">
        <v>427</v>
      </c>
      <c r="G339" s="2" t="str">
        <f>IFERROR(__xludf.DUMMYFUNCTION("""COMPUTED_VALUE"""),"What did the proton say to the electron? Stop being so negative all the time!")</f>
        <v>What did the proton say to the electron? Stop being so negative all the time!</v>
      </c>
    </row>
    <row r="340">
      <c r="C340" s="2">
        <f>IFERROR(__xludf.DUMMYFUNCTION("""COMPUTED_VALUE"""),173.0)</f>
        <v>173</v>
      </c>
      <c r="D340" s="1" t="s">
        <v>573</v>
      </c>
      <c r="E340" s="10" t="s">
        <v>354</v>
      </c>
      <c r="F340" s="1" t="s">
        <v>354</v>
      </c>
      <c r="G340" s="2" t="str">
        <f>IFERROR(__xludf.DUMMYFUNCTION("""COMPUTED_VALUE"""),"I have been calculating the surface of the Earth in flat-earth point of view. And they were right saying that the government had been hiding much land and the surface is actually larger. How else would they be able to walk that far to fool themselves.")</f>
        <v>I have been calculating the surface of the Earth in flat-earth point of view. And they were right saying that the government had been hiding much land and the surface is actually larger. How else would they be able to walk that far to fool themselves.</v>
      </c>
    </row>
    <row r="341">
      <c r="C341" s="2">
        <f>IFERROR(__xludf.DUMMYFUNCTION("""COMPUTED_VALUE"""),173.0)</f>
        <v>173</v>
      </c>
      <c r="D341" s="1" t="s">
        <v>580</v>
      </c>
      <c r="E341" s="10" t="s">
        <v>354</v>
      </c>
      <c r="G341" s="2" t="str">
        <f>IFERROR(__xludf.DUMMYFUNCTION("""COMPUTED_VALUE"""),"I have been calculating the surface of the Earth in flat-earth point of view. And they were right saying that the government had been hiding much land and the surface is actually larger. How else would they be able to walk that far to fool themselves.")</f>
        <v>I have been calculating the surface of the Earth in flat-earth point of view. And they were right saying that the government had been hiding much land and the surface is actually larger. How else would they be able to walk that far to fool themselves.</v>
      </c>
    </row>
    <row r="342">
      <c r="C342" s="2">
        <f>IFERROR(__xludf.DUMMYFUNCTION("""COMPUTED_VALUE"""),174.0)</f>
        <v>174</v>
      </c>
      <c r="D342" s="1" t="s">
        <v>573</v>
      </c>
      <c r="E342" s="10" t="s">
        <v>427</v>
      </c>
      <c r="F342" s="1" t="s">
        <v>427</v>
      </c>
      <c r="G342" s="2" t="str">
        <f>IFERROR(__xludf.DUMMYFUNCTION("""COMPUTED_VALUE"""),"I'm Buzz Aldrin, second man to step on the moon. Neil before me.")</f>
        <v>I'm Buzz Aldrin, second man to step on the moon. Neil before me.</v>
      </c>
    </row>
    <row r="343">
      <c r="C343" s="2">
        <f>IFERROR(__xludf.DUMMYFUNCTION("""COMPUTED_VALUE"""),174.0)</f>
        <v>174</v>
      </c>
      <c r="D343" s="1" t="s">
        <v>580</v>
      </c>
      <c r="E343" s="10" t="s">
        <v>427</v>
      </c>
      <c r="G343" s="2" t="str">
        <f>IFERROR(__xludf.DUMMYFUNCTION("""COMPUTED_VALUE"""),"I'm Buzz Aldrin, second man to step on the moon. Neil before me.")</f>
        <v>I'm Buzz Aldrin, second man to step on the moon. Neil before me.</v>
      </c>
    </row>
    <row r="344">
      <c r="C344" s="2">
        <f>IFERROR(__xludf.DUMMYFUNCTION("""COMPUTED_VALUE"""),175.0)</f>
        <v>175</v>
      </c>
      <c r="D344" s="1" t="s">
        <v>573</v>
      </c>
      <c r="E344" s="10" t="s">
        <v>427</v>
      </c>
      <c r="F344" s="1" t="s">
        <v>427</v>
      </c>
      <c r="G344" s="2" t="str">
        <f>IFERROR(__xludf.DUMMYFUNCTION("""COMPUTED_VALUE"""),"What did the blacksmith say to the knight when he delivered the knight’s new armor? You’ve got mail")</f>
        <v>What did the blacksmith say to the knight when he delivered the knight’s new armor? You’ve got mail</v>
      </c>
    </row>
    <row r="345">
      <c r="C345" s="2">
        <f>IFERROR(__xludf.DUMMYFUNCTION("""COMPUTED_VALUE"""),175.0)</f>
        <v>175</v>
      </c>
      <c r="D345" s="1" t="s">
        <v>580</v>
      </c>
      <c r="E345" s="10" t="s">
        <v>427</v>
      </c>
      <c r="G345" s="2" t="str">
        <f>IFERROR(__xludf.DUMMYFUNCTION("""COMPUTED_VALUE"""),"What did the blacksmith say to the knight when he delivered the knight’s new armor? You’ve got mail")</f>
        <v>What did the blacksmith say to the knight when he delivered the knight’s new armor? You’ve got mail</v>
      </c>
    </row>
    <row r="346">
      <c r="C346" s="2">
        <f>IFERROR(__xludf.DUMMYFUNCTION("""COMPUTED_VALUE"""),176.0)</f>
        <v>176</v>
      </c>
      <c r="D346" s="1" t="s">
        <v>573</v>
      </c>
      <c r="E346" s="10" t="s">
        <v>354</v>
      </c>
      <c r="F346" s="1" t="s">
        <v>427</v>
      </c>
      <c r="G346" s="2" t="str">
        <f>IFERROR(__xludf.DUMMYFUNCTION("""COMPUTED_VALUE"""),"I’d like to have kids one day. I don’t think I could stand them any longer than that, though.")</f>
        <v>I’d like to have kids one day. I don’t think I could stand them any longer than that, though.</v>
      </c>
    </row>
    <row r="347">
      <c r="C347" s="2">
        <f>IFERROR(__xludf.DUMMYFUNCTION("""COMPUTED_VALUE"""),176.0)</f>
        <v>176</v>
      </c>
      <c r="D347" s="1" t="s">
        <v>580</v>
      </c>
      <c r="E347" s="10" t="s">
        <v>427</v>
      </c>
      <c r="G347" s="2" t="str">
        <f>IFERROR(__xludf.DUMMYFUNCTION("""COMPUTED_VALUE"""),"I’d like to have kids one day. I don’t think I could stand them any longer than that, though.")</f>
        <v>I’d like to have kids one day. I don’t think I could stand them any longer than that, though.</v>
      </c>
    </row>
    <row r="348">
      <c r="C348" s="2">
        <f>IFERROR(__xludf.DUMMYFUNCTION("""COMPUTED_VALUE"""),177.0)</f>
        <v>177</v>
      </c>
      <c r="D348" s="1" t="s">
        <v>573</v>
      </c>
      <c r="E348" s="10" t="s">
        <v>354</v>
      </c>
      <c r="F348" s="1" t="s">
        <v>354</v>
      </c>
      <c r="G348" s="2" t="str">
        <f>IFERROR(__xludf.DUMMYFUNCTION("""COMPUTED_VALUE"""),"Grandson asks his grandfather Grandpa, is it true, that during the WW2 you took down six German planes?Well, grandson, take down is a strong word, let’s say, not fully fueled.")</f>
        <v>Grandson asks his grandfather Grandpa, is it true, that during the WW2 you took down six German planes?Well, grandson, take down is a strong word, let’s say, not fully fueled.</v>
      </c>
    </row>
    <row r="349">
      <c r="C349" s="2">
        <f>IFERROR(__xludf.DUMMYFUNCTION("""COMPUTED_VALUE"""),177.0)</f>
        <v>177</v>
      </c>
      <c r="D349" s="1" t="s">
        <v>580</v>
      </c>
      <c r="E349" s="10" t="s">
        <v>354</v>
      </c>
      <c r="G349" s="2" t="str">
        <f>IFERROR(__xludf.DUMMYFUNCTION("""COMPUTED_VALUE"""),"Grandson asks his grandfather Grandpa, is it true, that during the WW2 you took down six German planes?Well, grandson, take down is a strong word, let’s say, not fully fueled.")</f>
        <v>Grandson asks his grandfather Grandpa, is it true, that during the WW2 you took down six German planes?Well, grandson, take down is a strong word, let’s say, not fully fueled.</v>
      </c>
    </row>
    <row r="350">
      <c r="C350" s="2">
        <f>IFERROR(__xludf.DUMMYFUNCTION("""COMPUTED_VALUE"""),178.0)</f>
        <v>178</v>
      </c>
      <c r="D350" s="1" t="s">
        <v>573</v>
      </c>
      <c r="E350" s="10" t="s">
        <v>427</v>
      </c>
      <c r="F350" s="1" t="s">
        <v>427</v>
      </c>
      <c r="G350" s="2" t="str">
        <f>IFERROR(__xludf.DUMMYFUNCTION("""COMPUTED_VALUE"""),"If April showers bring May flowers, what do May flowers bring?' 'Pilgrims.' ")</f>
        <v>If April showers bring May flowers, what do May flowers bring?' 'Pilgrims.' </v>
      </c>
    </row>
    <row r="351">
      <c r="C351" s="2">
        <f>IFERROR(__xludf.DUMMYFUNCTION("""COMPUTED_VALUE"""),178.0)</f>
        <v>178</v>
      </c>
      <c r="D351" s="1" t="s">
        <v>580</v>
      </c>
      <c r="E351" s="10" t="s">
        <v>427</v>
      </c>
      <c r="G351" s="2" t="str">
        <f>IFERROR(__xludf.DUMMYFUNCTION("""COMPUTED_VALUE"""),"If April showers bring May flowers, what do May flowers bring?' 'Pilgrims.' ")</f>
        <v>If April showers bring May flowers, what do May flowers bring?' 'Pilgrims.' </v>
      </c>
    </row>
    <row r="352">
      <c r="C352" s="2">
        <f>IFERROR(__xludf.DUMMYFUNCTION("""COMPUTED_VALUE"""),179.0)</f>
        <v>179</v>
      </c>
      <c r="D352" s="1" t="s">
        <v>573</v>
      </c>
      <c r="E352" s="10" t="s">
        <v>295</v>
      </c>
      <c r="F352" s="1" t="s">
        <v>295</v>
      </c>
      <c r="G352" s="2" t="str">
        <f>IFERROR(__xludf.DUMMYFUNCTION("""COMPUTED_VALUE"""),"My wife gave me an ultimatum: Her or my addiction to sweets. The decision was a piece of cake.")</f>
        <v>My wife gave me an ultimatum: Her or my addiction to sweets. The decision was a piece of cake.</v>
      </c>
    </row>
    <row r="353">
      <c r="C353" s="2">
        <f>IFERROR(__xludf.DUMMYFUNCTION("""COMPUTED_VALUE"""),179.0)</f>
        <v>179</v>
      </c>
      <c r="D353" s="1" t="s">
        <v>580</v>
      </c>
      <c r="E353" s="10" t="s">
        <v>427</v>
      </c>
      <c r="G353" s="2" t="str">
        <f>IFERROR(__xludf.DUMMYFUNCTION("""COMPUTED_VALUE"""),"My wife gave me an ultimatum: Her or my addiction to sweets. The decision was a piece of cake.")</f>
        <v>My wife gave me an ultimatum: Her or my addiction to sweets. The decision was a piece of cake.</v>
      </c>
    </row>
    <row r="354">
      <c r="C354" s="2">
        <f>IFERROR(__xludf.DUMMYFUNCTION("""COMPUTED_VALUE"""),180.0)</f>
        <v>180</v>
      </c>
      <c r="D354" s="1" t="s">
        <v>573</v>
      </c>
      <c r="E354" s="10" t="s">
        <v>427</v>
      </c>
      <c r="F354" s="1" t="s">
        <v>427</v>
      </c>
      <c r="G354" s="2" t="str">
        <f>IFERROR(__xludf.DUMMYFUNCTION("""COMPUTED_VALUE"""),"How did the pirate get his ship for so cheap? It was on sail.")</f>
        <v>How did the pirate get his ship for so cheap? It was on sail.</v>
      </c>
    </row>
    <row r="355">
      <c r="C355" s="2">
        <f>IFERROR(__xludf.DUMMYFUNCTION("""COMPUTED_VALUE"""),180.0)</f>
        <v>180</v>
      </c>
      <c r="D355" s="1" t="s">
        <v>580</v>
      </c>
      <c r="E355" s="10" t="s">
        <v>427</v>
      </c>
      <c r="G355" s="2" t="str">
        <f>IFERROR(__xludf.DUMMYFUNCTION("""COMPUTED_VALUE"""),"How did the pirate get his ship for so cheap? It was on sail.")</f>
        <v>How did the pirate get his ship for so cheap? It was on sail.</v>
      </c>
    </row>
    <row r="356">
      <c r="C356" s="2">
        <f>IFERROR(__xludf.DUMMYFUNCTION("""COMPUTED_VALUE"""),181.0)</f>
        <v>181</v>
      </c>
      <c r="D356" s="1" t="s">
        <v>573</v>
      </c>
      <c r="E356" s="10" t="s">
        <v>354</v>
      </c>
      <c r="F356" s="1" t="s">
        <v>354</v>
      </c>
      <c r="G356" s="2" t="str">
        <f>IFERROR(__xludf.DUMMYFUNCTION("""COMPUTED_VALUE"""),"I was playing chess with my friend and he said, “Let’s make this interesting.” So we stopped playing chess.")</f>
        <v>I was playing chess with my friend and he said, “Let’s make this interesting.” So we stopped playing chess.</v>
      </c>
    </row>
    <row r="357">
      <c r="C357" s="2">
        <f>IFERROR(__xludf.DUMMYFUNCTION("""COMPUTED_VALUE"""),181.0)</f>
        <v>181</v>
      </c>
      <c r="D357" s="1" t="s">
        <v>580</v>
      </c>
      <c r="E357" s="10" t="s">
        <v>354</v>
      </c>
      <c r="G357" s="2" t="str">
        <f>IFERROR(__xludf.DUMMYFUNCTION("""COMPUTED_VALUE"""),"I was playing chess with my friend and he said, “Let’s make this interesting.” So we stopped playing chess.")</f>
        <v>I was playing chess with my friend and he said, “Let’s make this interesting.” So we stopped playing chess.</v>
      </c>
    </row>
    <row r="358">
      <c r="C358" s="2">
        <f>IFERROR(__xludf.DUMMYFUNCTION("""COMPUTED_VALUE"""),182.0)</f>
        <v>182</v>
      </c>
      <c r="D358" s="1" t="s">
        <v>573</v>
      </c>
      <c r="E358" s="10" t="s">
        <v>354</v>
      </c>
      <c r="F358" s="1" t="s">
        <v>354</v>
      </c>
      <c r="G358" s="2" t="str">
        <f>IFERROR(__xludf.DUMMYFUNCTION("""COMPUTED_VALUE"""),"I am in the hospital because my cousin’s brother swallowed a 16gb memory card and he is singing all songs in it Were hoping it doesn't reach video folder...")</f>
        <v>I am in the hospital because my cousin’s brother swallowed a 16gb memory card and he is singing all songs in it Were hoping it doesn't reach video folder...</v>
      </c>
    </row>
    <row r="359">
      <c r="C359" s="2">
        <f>IFERROR(__xludf.DUMMYFUNCTION("""COMPUTED_VALUE"""),182.0)</f>
        <v>182</v>
      </c>
      <c r="D359" s="1" t="s">
        <v>580</v>
      </c>
      <c r="E359" s="10" t="s">
        <v>354</v>
      </c>
      <c r="G359" s="2" t="str">
        <f>IFERROR(__xludf.DUMMYFUNCTION("""COMPUTED_VALUE"""),"I am in the hospital because my cousin’s brother swallowed a 16gb memory card and he is singing all songs in it Were hoping it doesn't reach video folder...")</f>
        <v>I am in the hospital because my cousin’s brother swallowed a 16gb memory card and he is singing all songs in it Were hoping it doesn't reach video folder...</v>
      </c>
    </row>
    <row r="360">
      <c r="C360" s="2">
        <f>IFERROR(__xludf.DUMMYFUNCTION("""COMPUTED_VALUE"""),184.0)</f>
        <v>184</v>
      </c>
      <c r="D360" s="1" t="s">
        <v>573</v>
      </c>
      <c r="E360" s="10" t="s">
        <v>354</v>
      </c>
      <c r="F360" s="1" t="s">
        <v>354</v>
      </c>
      <c r="G360" s="2" t="str">
        <f>IFERROR(__xludf.DUMMYFUNCTION("""COMPUTED_VALUE"""),"I find it hard to talk openly about the holes in my hands and feet Just feels likes there’s a lot of stigmata attached")</f>
        <v>I find it hard to talk openly about the holes in my hands and feet Just feels likes there’s a lot of stigmata attached</v>
      </c>
    </row>
    <row r="361">
      <c r="C361" s="2">
        <f>IFERROR(__xludf.DUMMYFUNCTION("""COMPUTED_VALUE"""),184.0)</f>
        <v>184</v>
      </c>
      <c r="D361" s="1" t="s">
        <v>580</v>
      </c>
      <c r="E361" s="10" t="s">
        <v>354</v>
      </c>
      <c r="G361" s="2" t="str">
        <f>IFERROR(__xludf.DUMMYFUNCTION("""COMPUTED_VALUE"""),"I find it hard to talk openly about the holes in my hands and feet Just feels likes there’s a lot of stigmata attached")</f>
        <v>I find it hard to talk openly about the holes in my hands and feet Just feels likes there’s a lot of stigmata attached</v>
      </c>
    </row>
    <row r="362">
      <c r="C362" s="2">
        <f>IFERROR(__xludf.DUMMYFUNCTION("""COMPUTED_VALUE"""),185.0)</f>
        <v>185</v>
      </c>
      <c r="D362" s="1" t="s">
        <v>573</v>
      </c>
      <c r="E362" s="10" t="s">
        <v>354</v>
      </c>
      <c r="F362" s="1" t="s">
        <v>354</v>
      </c>
      <c r="G362" s="2" t="str">
        <f>IFERROR(__xludf.DUMMYFUNCTION("""COMPUTED_VALUE"""),"Why did the horny rebellion only last two minutes? Because everyone came")</f>
        <v>Why did the horny rebellion only last two minutes? Because everyone came</v>
      </c>
    </row>
    <row r="363">
      <c r="C363" s="2">
        <f>IFERROR(__xludf.DUMMYFUNCTION("""COMPUTED_VALUE"""),185.0)</f>
        <v>185</v>
      </c>
      <c r="D363" s="1" t="s">
        <v>580</v>
      </c>
      <c r="E363" s="10" t="s">
        <v>354</v>
      </c>
      <c r="G363" s="2" t="str">
        <f>IFERROR(__xludf.DUMMYFUNCTION("""COMPUTED_VALUE"""),"Why did the horny rebellion only last two minutes? Because everyone came")</f>
        <v>Why did the horny rebellion only last two minutes? Because everyone came</v>
      </c>
    </row>
    <row r="364">
      <c r="C364" s="2">
        <f>IFERROR(__xludf.DUMMYFUNCTION("""COMPUTED_VALUE"""),186.0)</f>
        <v>186</v>
      </c>
      <c r="D364" s="1" t="s">
        <v>573</v>
      </c>
      <c r="E364" s="10" t="s">
        <v>354</v>
      </c>
      <c r="F364" s="1" t="s">
        <v>354</v>
      </c>
      <c r="G364" s="2" t="str">
        <f>IFERROR(__xludf.DUMMYFUNCTION("""COMPUTED_VALUE"""),"What’s the most common form of birth control at Hogwart’s? *Coitus Interruptus*")</f>
        <v>What’s the most common form of birth control at Hogwart’s? *Coitus Interruptus*</v>
      </c>
    </row>
    <row r="365">
      <c r="C365" s="2">
        <f>IFERROR(__xludf.DUMMYFUNCTION("""COMPUTED_VALUE"""),186.0)</f>
        <v>186</v>
      </c>
      <c r="D365" s="1" t="s">
        <v>580</v>
      </c>
      <c r="E365" s="10" t="s">
        <v>354</v>
      </c>
      <c r="G365" s="2" t="str">
        <f>IFERROR(__xludf.DUMMYFUNCTION("""COMPUTED_VALUE"""),"What’s the most common form of birth control at Hogwart’s? *Coitus Interruptus*")</f>
        <v>What’s the most common form of birth control at Hogwart’s? *Coitus Interruptus*</v>
      </c>
    </row>
    <row r="366">
      <c r="C366" s="2">
        <f>IFERROR(__xludf.DUMMYFUNCTION("""COMPUTED_VALUE"""),187.0)</f>
        <v>187</v>
      </c>
      <c r="D366" s="1" t="s">
        <v>573</v>
      </c>
      <c r="E366" s="10" t="s">
        <v>295</v>
      </c>
      <c r="F366" s="1" t="s">
        <v>427</v>
      </c>
      <c r="G366" s="2" t="str">
        <f>IFERROR(__xludf.DUMMYFUNCTION("""COMPUTED_VALUE"""),"What rock group has four men who don't sing? Mount Rushmore.")</f>
        <v>What rock group has four men who don't sing? Mount Rushmore.</v>
      </c>
    </row>
    <row r="367">
      <c r="C367" s="2">
        <f>IFERROR(__xludf.DUMMYFUNCTION("""COMPUTED_VALUE"""),187.0)</f>
        <v>187</v>
      </c>
      <c r="D367" s="1" t="s">
        <v>580</v>
      </c>
      <c r="E367" s="10" t="s">
        <v>427</v>
      </c>
      <c r="G367" s="2" t="str">
        <f>IFERROR(__xludf.DUMMYFUNCTION("""COMPUTED_VALUE"""),"What rock group has four men who don't sing? Mount Rushmore.")</f>
        <v>What rock group has four men who don't sing? Mount Rushmore.</v>
      </c>
    </row>
    <row r="368">
      <c r="C368" s="2">
        <f>IFERROR(__xludf.DUMMYFUNCTION("""COMPUTED_VALUE"""),189.0)</f>
        <v>189</v>
      </c>
      <c r="D368" s="1" t="s">
        <v>573</v>
      </c>
      <c r="E368" s="10" t="s">
        <v>295</v>
      </c>
      <c r="F368" s="1" t="s">
        <v>295</v>
      </c>
      <c r="G368" s="2" t="str">
        <f>IFERROR(__xludf.DUMMYFUNCTION("""COMPUTED_VALUE"""),"A kid decided to burn his house down. His dad watched, tears in his eyes. He put his arm around the mom and said, 'That’s arson.' ")</f>
        <v>A kid decided to burn his house down. His dad watched, tears in his eyes. He put his arm around the mom and said, 'That’s arson.' </v>
      </c>
    </row>
    <row r="369">
      <c r="C369" s="2">
        <f>IFERROR(__xludf.DUMMYFUNCTION("""COMPUTED_VALUE"""),189.0)</f>
        <v>189</v>
      </c>
      <c r="D369" s="1" t="s">
        <v>580</v>
      </c>
      <c r="E369" s="10" t="s">
        <v>427</v>
      </c>
      <c r="G369" s="2" t="str">
        <f>IFERROR(__xludf.DUMMYFUNCTION("""COMPUTED_VALUE"""),"A kid decided to burn his house down. His dad watched, tears in his eyes. He put his arm around the mom and said, 'That’s arson.' ")</f>
        <v>A kid decided to burn his house down. His dad watched, tears in his eyes. He put his arm around the mom and said, 'That’s arson.' </v>
      </c>
    </row>
    <row r="370">
      <c r="C370" s="2">
        <f>IFERROR(__xludf.DUMMYFUNCTION("""COMPUTED_VALUE"""),190.0)</f>
        <v>190</v>
      </c>
      <c r="D370" s="1" t="s">
        <v>573</v>
      </c>
      <c r="E370" s="10" t="s">
        <v>295</v>
      </c>
      <c r="F370" s="1" t="s">
        <v>295</v>
      </c>
      <c r="G370" s="2" t="str">
        <f>IFERROR(__xludf.DUMMYFUNCTION("""COMPUTED_VALUE"""),"What has five toes and isn't your foot? My foot.")</f>
        <v>What has five toes and isn't your foot? My foot.</v>
      </c>
    </row>
    <row r="371">
      <c r="C371" s="2">
        <f>IFERROR(__xludf.DUMMYFUNCTION("""COMPUTED_VALUE"""),190.0)</f>
        <v>190</v>
      </c>
      <c r="D371" s="1" t="s">
        <v>580</v>
      </c>
      <c r="E371" s="10" t="s">
        <v>354</v>
      </c>
      <c r="G371" s="2" t="str">
        <f>IFERROR(__xludf.DUMMYFUNCTION("""COMPUTED_VALUE"""),"What has five toes and isn't your foot? My foot.")</f>
        <v>What has five toes and isn't your foot? My foot.</v>
      </c>
    </row>
    <row r="372">
      <c r="C372" s="2">
        <f>IFERROR(__xludf.DUMMYFUNCTION("""COMPUTED_VALUE"""),191.0)</f>
        <v>191</v>
      </c>
      <c r="D372" s="1" t="s">
        <v>573</v>
      </c>
      <c r="E372" s="10" t="s">
        <v>427</v>
      </c>
      <c r="F372" s="1" t="s">
        <v>427</v>
      </c>
      <c r="G372" s="2" t="str">
        <f>IFERROR(__xludf.DUMMYFUNCTION("""COMPUTED_VALUE"""),"I wouldn't buy anything with velcro. It's a total rip-off.")</f>
        <v>I wouldn't buy anything with velcro. It's a total rip-off.</v>
      </c>
    </row>
    <row r="373">
      <c r="C373" s="2">
        <f>IFERROR(__xludf.DUMMYFUNCTION("""COMPUTED_VALUE"""),191.0)</f>
        <v>191</v>
      </c>
      <c r="D373" s="1" t="s">
        <v>580</v>
      </c>
      <c r="E373" s="10" t="s">
        <v>427</v>
      </c>
      <c r="G373" s="2" t="str">
        <f>IFERROR(__xludf.DUMMYFUNCTION("""COMPUTED_VALUE"""),"I wouldn't buy anything with velcro. It's a total rip-off.")</f>
        <v>I wouldn't buy anything with velcro. It's a total rip-off.</v>
      </c>
    </row>
    <row r="374">
      <c r="C374" s="2">
        <f>IFERROR(__xludf.DUMMYFUNCTION("""COMPUTED_VALUE"""),192.0)</f>
        <v>192</v>
      </c>
      <c r="D374" s="1" t="s">
        <v>573</v>
      </c>
      <c r="E374" s="10" t="s">
        <v>427</v>
      </c>
      <c r="F374" s="1" t="s">
        <v>427</v>
      </c>
      <c r="G374" s="2" t="str">
        <f>IFERROR(__xludf.DUMMYFUNCTION("""COMPUTED_VALUE"""),"What did the buffalo say to his son when he dropped him off at school? Bison.")</f>
        <v>What did the buffalo say to his son when he dropped him off at school? Bison.</v>
      </c>
    </row>
    <row r="375">
      <c r="C375" s="2">
        <f>IFERROR(__xludf.DUMMYFUNCTION("""COMPUTED_VALUE"""),192.0)</f>
        <v>192</v>
      </c>
      <c r="D375" s="1" t="s">
        <v>580</v>
      </c>
      <c r="E375" s="10" t="s">
        <v>427</v>
      </c>
      <c r="G375" s="2" t="str">
        <f>IFERROR(__xludf.DUMMYFUNCTION("""COMPUTED_VALUE"""),"What did the buffalo say to his son when he dropped him off at school? Bison.")</f>
        <v>What did the buffalo say to his son when he dropped him off at school? Bison.</v>
      </c>
    </row>
    <row r="376">
      <c r="C376" s="2">
        <f>IFERROR(__xludf.DUMMYFUNCTION("""COMPUTED_VALUE"""),193.0)</f>
        <v>193</v>
      </c>
      <c r="D376" s="1" t="s">
        <v>573</v>
      </c>
      <c r="E376" s="10" t="s">
        <v>354</v>
      </c>
      <c r="F376" s="1" t="s">
        <v>354</v>
      </c>
      <c r="G376" s="2" t="str">
        <f>IFERROR(__xludf.DUMMYFUNCTION("""COMPUTED_VALUE"""),"Son: ""What's that Daddy?"" (*pointing at Mummy getting out of the shower*)... Daddy: ""That's where mummy was hit by an axe, that's her axe wound.""Son: ""Wow, bloody good shot, got her right in the cunt.""")</f>
        <v>Son: "What's that Daddy?" (*pointing at Mummy getting out of the shower*)... Daddy: "That's where mummy was hit by an axe, that's her axe wound."Son: "Wow, bloody good shot, got her right in the cunt."</v>
      </c>
    </row>
    <row r="377">
      <c r="C377" s="2">
        <f>IFERROR(__xludf.DUMMYFUNCTION("""COMPUTED_VALUE"""),193.0)</f>
        <v>193</v>
      </c>
      <c r="D377" s="1" t="s">
        <v>580</v>
      </c>
      <c r="E377" s="10" t="s">
        <v>354</v>
      </c>
      <c r="G377" s="2" t="str">
        <f>IFERROR(__xludf.DUMMYFUNCTION("""COMPUTED_VALUE"""),"Son: ""What's that Daddy?"" (*pointing at Mummy getting out of the shower*)... Daddy: ""That's where mummy was hit by an axe, that's her axe wound.""Son: ""Wow, bloody good shot, got her right in the cunt.""")</f>
        <v>Son: "What's that Daddy?" (*pointing at Mummy getting out of the shower*)... Daddy: "That's where mummy was hit by an axe, that's her axe wound."Son: "Wow, bloody good shot, got her right in the cunt."</v>
      </c>
    </row>
    <row r="378">
      <c r="C378" s="2">
        <f>IFERROR(__xludf.DUMMYFUNCTION("""COMPUTED_VALUE"""),194.0)</f>
        <v>194</v>
      </c>
      <c r="D378" s="1" t="s">
        <v>573</v>
      </c>
      <c r="E378" s="10" t="s">
        <v>427</v>
      </c>
      <c r="F378" s="1" t="s">
        <v>427</v>
      </c>
      <c r="G378" s="2" t="str">
        <f>IFERROR(__xludf.DUMMYFUNCTION("""COMPUTED_VALUE"""),"Why do dads take an extra pair of socks when they play golf? In case they get a hole in one.")</f>
        <v>Why do dads take an extra pair of socks when they play golf? In case they get a hole in one.</v>
      </c>
    </row>
    <row r="379">
      <c r="C379" s="2">
        <f>IFERROR(__xludf.DUMMYFUNCTION("""COMPUTED_VALUE"""),194.0)</f>
        <v>194</v>
      </c>
      <c r="D379" s="1" t="s">
        <v>580</v>
      </c>
      <c r="E379" s="10" t="s">
        <v>427</v>
      </c>
      <c r="G379" s="2" t="str">
        <f>IFERROR(__xludf.DUMMYFUNCTION("""COMPUTED_VALUE"""),"Why do dads take an extra pair of socks when they play golf? In case they get a hole in one.")</f>
        <v>Why do dads take an extra pair of socks when they play golf? In case they get a hole in one.</v>
      </c>
    </row>
    <row r="380">
      <c r="C380" s="2">
        <f>IFERROR(__xludf.DUMMYFUNCTION("""COMPUTED_VALUE"""),197.0)</f>
        <v>197</v>
      </c>
      <c r="D380" s="1" t="s">
        <v>573</v>
      </c>
      <c r="E380" s="10" t="s">
        <v>427</v>
      </c>
      <c r="F380" s="1" t="s">
        <v>427</v>
      </c>
      <c r="G380" s="2" t="str">
        <f>IFERROR(__xludf.DUMMYFUNCTION("""COMPUTED_VALUE"""),"It takes guts to be an organ donor.'")</f>
        <v>It takes guts to be an organ donor.'</v>
      </c>
    </row>
    <row r="381">
      <c r="C381" s="2">
        <f>IFERROR(__xludf.DUMMYFUNCTION("""COMPUTED_VALUE"""),197.0)</f>
        <v>197</v>
      </c>
      <c r="D381" s="1" t="s">
        <v>580</v>
      </c>
      <c r="E381" s="10" t="s">
        <v>427</v>
      </c>
      <c r="G381" s="2" t="str">
        <f>IFERROR(__xludf.DUMMYFUNCTION("""COMPUTED_VALUE"""),"It takes guts to be an organ donor.'")</f>
        <v>It takes guts to be an organ donor.'</v>
      </c>
    </row>
    <row r="382">
      <c r="C382" s="2">
        <f>IFERROR(__xludf.DUMMYFUNCTION("""COMPUTED_VALUE"""),198.0)</f>
        <v>198</v>
      </c>
      <c r="D382" s="1" t="s">
        <v>573</v>
      </c>
      <c r="E382" s="10" t="s">
        <v>354</v>
      </c>
      <c r="F382" s="1" t="s">
        <v>354</v>
      </c>
      <c r="G382" s="2" t="str">
        <f>IFERROR(__xludf.DUMMYFUNCTION("""COMPUTED_VALUE"""),"My doctor was really impressed with the amount of hair I had on the scalp for my hair transplant However, he was a *bit* concerned that the scalp was not mine")</f>
        <v>My doctor was really impressed with the amount of hair I had on the scalp for my hair transplant However, he was a *bit* concerned that the scalp was not mine</v>
      </c>
    </row>
    <row r="383">
      <c r="C383" s="2">
        <f>IFERROR(__xludf.DUMMYFUNCTION("""COMPUTED_VALUE"""),198.0)</f>
        <v>198</v>
      </c>
      <c r="D383" s="1" t="s">
        <v>580</v>
      </c>
      <c r="E383" s="10" t="s">
        <v>354</v>
      </c>
      <c r="G383" s="2" t="str">
        <f>IFERROR(__xludf.DUMMYFUNCTION("""COMPUTED_VALUE"""),"My doctor was really impressed with the amount of hair I had on the scalp for my hair transplant However, he was a *bit* concerned that the scalp was not mine")</f>
        <v>My doctor was really impressed with the amount of hair I had on the scalp for my hair transplant However, he was a *bit* concerned that the scalp was not mine</v>
      </c>
    </row>
    <row r="384">
      <c r="C384" s="2">
        <f>IFERROR(__xludf.DUMMYFUNCTION("""COMPUTED_VALUE"""),199.0)</f>
        <v>199</v>
      </c>
      <c r="D384" s="1" t="s">
        <v>573</v>
      </c>
      <c r="E384" s="10" t="s">
        <v>427</v>
      </c>
      <c r="F384" s="1" t="s">
        <v>427</v>
      </c>
      <c r="G384" s="2" t="str">
        <f>IFERROR(__xludf.DUMMYFUNCTION("""COMPUTED_VALUE"""),"Did you hear about the cantaloupe that went to a therapist? I guess it was feeling Meloncholy.")</f>
        <v>Did you hear about the cantaloupe that went to a therapist? I guess it was feeling Meloncholy.</v>
      </c>
    </row>
    <row r="385">
      <c r="C385" s="2">
        <f>IFERROR(__xludf.DUMMYFUNCTION("""COMPUTED_VALUE"""),199.0)</f>
        <v>199</v>
      </c>
      <c r="D385" s="1" t="s">
        <v>580</v>
      </c>
      <c r="E385" s="10" t="s">
        <v>427</v>
      </c>
      <c r="G385" s="2" t="str">
        <f>IFERROR(__xludf.DUMMYFUNCTION("""COMPUTED_VALUE"""),"Did you hear about the cantaloupe that went to a therapist? I guess it was feeling Meloncholy.")</f>
        <v>Did you hear about the cantaloupe that went to a therapist? I guess it was feeling Meloncholy.</v>
      </c>
    </row>
    <row r="386">
      <c r="C386" s="2">
        <f>IFERROR(__xludf.DUMMYFUNCTION("""COMPUTED_VALUE"""),200.0)</f>
        <v>200</v>
      </c>
      <c r="D386" s="1" t="s">
        <v>580</v>
      </c>
      <c r="E386" s="10" t="s">
        <v>427</v>
      </c>
      <c r="F386" s="1" t="s">
        <v>427</v>
      </c>
      <c r="G386" s="2" t="str">
        <f>IFERROR(__xludf.DUMMYFUNCTION("""COMPUTED_VALUE"""),"Did you hear about the hungry clock. It went back four seconds.")</f>
        <v>Did you hear about the hungry clock. It went back four seconds.</v>
      </c>
    </row>
    <row r="387">
      <c r="C387" s="2">
        <f>IFERROR(__xludf.DUMMYFUNCTION("""COMPUTED_VALUE"""),200.0)</f>
        <v>200</v>
      </c>
      <c r="D387" s="1" t="s">
        <v>572</v>
      </c>
      <c r="E387" s="10" t="s">
        <v>427</v>
      </c>
      <c r="G387" s="2" t="str">
        <f>IFERROR(__xludf.DUMMYFUNCTION("""COMPUTED_VALUE"""),"Did you hear about the hungry clock. It went back four seconds.")</f>
        <v>Did you hear about the hungry clock. It went back four seconds.</v>
      </c>
    </row>
    <row r="388">
      <c r="C388" s="2">
        <f>IFERROR(__xludf.DUMMYFUNCTION("""COMPUTED_VALUE"""),201.0)</f>
        <v>201</v>
      </c>
      <c r="D388" s="1" t="s">
        <v>580</v>
      </c>
      <c r="E388" s="10" t="s">
        <v>427</v>
      </c>
      <c r="F388" s="1" t="s">
        <v>427</v>
      </c>
      <c r="G388" s="2" t="str">
        <f>IFERROR(__xludf.DUMMYFUNCTION("""COMPUTED_VALUE"""),"How does a man on the moon cut his hair? Eclipse it.")</f>
        <v>How does a man on the moon cut his hair? Eclipse it.</v>
      </c>
    </row>
    <row r="389">
      <c r="C389" s="2">
        <f>IFERROR(__xludf.DUMMYFUNCTION("""COMPUTED_VALUE"""),201.0)</f>
        <v>201</v>
      </c>
      <c r="D389" s="1" t="s">
        <v>572</v>
      </c>
      <c r="E389" s="10" t="s">
        <v>427</v>
      </c>
      <c r="G389" s="2" t="str">
        <f>IFERROR(__xludf.DUMMYFUNCTION("""COMPUTED_VALUE"""),"How does a man on the moon cut his hair? Eclipse it.")</f>
        <v>How does a man on the moon cut his hair? Eclipse it.</v>
      </c>
    </row>
    <row r="390">
      <c r="C390" s="2">
        <f>IFERROR(__xludf.DUMMYFUNCTION("""COMPUTED_VALUE"""),202.0)</f>
        <v>202</v>
      </c>
      <c r="D390" s="1" t="s">
        <v>580</v>
      </c>
      <c r="E390" s="10" t="s">
        <v>427</v>
      </c>
      <c r="F390" s="1" t="s">
        <v>427</v>
      </c>
      <c r="G390" s="2" t="str">
        <f>IFERROR(__xludf.DUMMYFUNCTION("""COMPUTED_VALUE"""),"What did the sink tell the toilet? You look flushed!")</f>
        <v>What did the sink tell the toilet? You look flushed!</v>
      </c>
    </row>
    <row r="391">
      <c r="C391" s="2">
        <f>IFERROR(__xludf.DUMMYFUNCTION("""COMPUTED_VALUE"""),202.0)</f>
        <v>202</v>
      </c>
      <c r="D391" s="1" t="s">
        <v>572</v>
      </c>
      <c r="E391" s="10" t="s">
        <v>354</v>
      </c>
      <c r="G391" s="2" t="str">
        <f>IFERROR(__xludf.DUMMYFUNCTION("""COMPUTED_VALUE"""),"What did the sink tell the toilet? You look flushed!")</f>
        <v>What did the sink tell the toilet? You look flushed!</v>
      </c>
    </row>
    <row r="392">
      <c r="C392" s="2">
        <f>IFERROR(__xludf.DUMMYFUNCTION("""COMPUTED_VALUE"""),204.0)</f>
        <v>204</v>
      </c>
      <c r="D392" s="1" t="s">
        <v>580</v>
      </c>
      <c r="E392" s="10" t="s">
        <v>427</v>
      </c>
      <c r="F392" s="1" t="s">
        <v>427</v>
      </c>
      <c r="G392" s="2" t="str">
        <f>IFERROR(__xludf.DUMMYFUNCTION("""COMPUTED_VALUE"""),"Why do vampires always seem sick? They're coffin.")</f>
        <v>Why do vampires always seem sick? They're coffin.</v>
      </c>
    </row>
    <row r="393">
      <c r="C393" s="2">
        <f>IFERROR(__xludf.DUMMYFUNCTION("""COMPUTED_VALUE"""),204.0)</f>
        <v>204</v>
      </c>
      <c r="D393" s="1" t="s">
        <v>572</v>
      </c>
      <c r="E393" s="10" t="s">
        <v>427</v>
      </c>
      <c r="G393" s="2" t="str">
        <f>IFERROR(__xludf.DUMMYFUNCTION("""COMPUTED_VALUE"""),"Why do vampires always seem sick? They're coffin.")</f>
        <v>Why do vampires always seem sick? They're coffin.</v>
      </c>
    </row>
    <row r="394">
      <c r="C394" s="2">
        <f>IFERROR(__xludf.DUMMYFUNCTION("""COMPUTED_VALUE"""),205.0)</f>
        <v>205</v>
      </c>
      <c r="D394" s="1" t="s">
        <v>580</v>
      </c>
      <c r="E394" s="10" t="s">
        <v>427</v>
      </c>
      <c r="F394" s="1" t="s">
        <v>295</v>
      </c>
      <c r="G394" s="2" t="str">
        <f>IFERROR(__xludf.DUMMYFUNCTION("""COMPUTED_VALUE"""),"We all know about Murphy's Law: anything that can go wrong will go wrong. But have you heard of Cole's Law? It's thinly sliced cabbage.")</f>
        <v>We all know about Murphy's Law: anything that can go wrong will go wrong. But have you heard of Cole's Law? It's thinly sliced cabbage.</v>
      </c>
    </row>
    <row r="395">
      <c r="C395" s="2">
        <f>IFERROR(__xludf.DUMMYFUNCTION("""COMPUTED_VALUE"""),205.0)</f>
        <v>205</v>
      </c>
      <c r="D395" s="1" t="s">
        <v>572</v>
      </c>
      <c r="E395" s="10" t="s">
        <v>295</v>
      </c>
      <c r="G395" s="2" t="str">
        <f>IFERROR(__xludf.DUMMYFUNCTION("""COMPUTED_VALUE"""),"We all know about Murphy's Law: anything that can go wrong will go wrong. But have you heard of Cole's Law? It's thinly sliced cabbage.")</f>
        <v>We all know about Murphy's Law: anything that can go wrong will go wrong. But have you heard of Cole's Law? It's thinly sliced cabbage.</v>
      </c>
    </row>
    <row r="396">
      <c r="C396" s="2">
        <f>IFERROR(__xludf.DUMMYFUNCTION("""COMPUTED_VALUE"""),206.0)</f>
        <v>206</v>
      </c>
      <c r="D396" s="1" t="s">
        <v>580</v>
      </c>
      <c r="E396" s="10" t="s">
        <v>427</v>
      </c>
      <c r="F396" s="1" t="s">
        <v>427</v>
      </c>
      <c r="G396" s="2" t="str">
        <f>IFERROR(__xludf.DUMMYFUNCTION("""COMPUTED_VALUE"""),"What's a tornado's favorite game? Twister!")</f>
        <v>What's a tornado's favorite game? Twister!</v>
      </c>
    </row>
    <row r="397">
      <c r="C397" s="2">
        <f>IFERROR(__xludf.DUMMYFUNCTION("""COMPUTED_VALUE"""),206.0)</f>
        <v>206</v>
      </c>
      <c r="D397" s="1" t="s">
        <v>572</v>
      </c>
      <c r="E397" s="10" t="s">
        <v>354</v>
      </c>
      <c r="G397" s="2" t="str">
        <f>IFERROR(__xludf.DUMMYFUNCTION("""COMPUTED_VALUE"""),"What's a tornado's favorite game? Twister!")</f>
        <v>What's a tornado's favorite game? Twister!</v>
      </c>
    </row>
    <row r="398">
      <c r="C398" s="2">
        <f>IFERROR(__xludf.DUMMYFUNCTION("""COMPUTED_VALUE"""),208.0)</f>
        <v>208</v>
      </c>
      <c r="D398" s="1" t="s">
        <v>580</v>
      </c>
      <c r="E398" s="10" t="s">
        <v>427</v>
      </c>
      <c r="F398" s="1" t="s">
        <v>295</v>
      </c>
      <c r="G398" s="2" t="str">
        <f>IFERROR(__xludf.DUMMYFUNCTION("""COMPUTED_VALUE"""),"""Cop: I'm arresting you for downloading the entire Wikipedia."" Man: ""Wait! I can explain everything!""")</f>
        <v>"Cop: I'm arresting you for downloading the entire Wikipedia." Man: "Wait! I can explain everything!"</v>
      </c>
    </row>
    <row r="399">
      <c r="C399" s="2">
        <f>IFERROR(__xludf.DUMMYFUNCTION("""COMPUTED_VALUE"""),208.0)</f>
        <v>208</v>
      </c>
      <c r="D399" s="1" t="s">
        <v>572</v>
      </c>
      <c r="E399" s="10" t="s">
        <v>295</v>
      </c>
      <c r="G399" s="2" t="str">
        <f>IFERROR(__xludf.DUMMYFUNCTION("""COMPUTED_VALUE"""),"""Cop: I'm arresting you for downloading the entire Wikipedia."" Man: ""Wait! I can explain everything!""")</f>
        <v>"Cop: I'm arresting you for downloading the entire Wikipedia." Man: "Wait! I can explain everything!"</v>
      </c>
    </row>
    <row r="400">
      <c r="C400" s="2">
        <f>IFERROR(__xludf.DUMMYFUNCTION("""COMPUTED_VALUE"""),210.0)</f>
        <v>210</v>
      </c>
      <c r="D400" s="1" t="s">
        <v>580</v>
      </c>
      <c r="E400" s="10" t="s">
        <v>354</v>
      </c>
      <c r="F400" s="1" t="s">
        <v>354</v>
      </c>
      <c r="G400" s="2" t="str">
        <f>IFERROR(__xludf.DUMMYFUNCTION("""COMPUTED_VALUE"""),"Why did Novak Djokovic pay for his flight to Australia with a Mastercard? Because his Visa didn’t work.")</f>
        <v>Why did Novak Djokovic pay for his flight to Australia with a Mastercard? Because his Visa didn’t work.</v>
      </c>
    </row>
    <row r="401">
      <c r="C401" s="2">
        <f>IFERROR(__xludf.DUMMYFUNCTION("""COMPUTED_VALUE"""),210.0)</f>
        <v>210</v>
      </c>
      <c r="D401" s="1" t="s">
        <v>572</v>
      </c>
      <c r="E401" s="10" t="s">
        <v>354</v>
      </c>
      <c r="G401" s="2" t="str">
        <f>IFERROR(__xludf.DUMMYFUNCTION("""COMPUTED_VALUE"""),"Why did Novak Djokovic pay for his flight to Australia with a Mastercard? Because his Visa didn’t work.")</f>
        <v>Why did Novak Djokovic pay for his flight to Australia with a Mastercard? Because his Visa didn’t work.</v>
      </c>
    </row>
    <row r="402">
      <c r="C402" s="2">
        <f>IFERROR(__xludf.DUMMYFUNCTION("""COMPUTED_VALUE"""),212.0)</f>
        <v>212</v>
      </c>
      <c r="D402" s="1" t="s">
        <v>580</v>
      </c>
      <c r="E402" s="10" t="s">
        <v>354</v>
      </c>
      <c r="F402" s="1" t="s">
        <v>354</v>
      </c>
      <c r="G402" s="2" t="str">
        <f>IFERROR(__xludf.DUMMYFUNCTION("""COMPUTED_VALUE"""),"What has one horn and gives milk? A milk truck.")</f>
        <v>What has one horn and gives milk? A milk truck.</v>
      </c>
    </row>
    <row r="403">
      <c r="C403" s="2">
        <f>IFERROR(__xludf.DUMMYFUNCTION("""COMPUTED_VALUE"""),212.0)</f>
        <v>212</v>
      </c>
      <c r="D403" s="1" t="s">
        <v>572</v>
      </c>
      <c r="E403" s="10" t="s">
        <v>354</v>
      </c>
      <c r="G403" s="2" t="str">
        <f>IFERROR(__xludf.DUMMYFUNCTION("""COMPUTED_VALUE"""),"What has one horn and gives milk? A milk truck.")</f>
        <v>What has one horn and gives milk? A milk truck.</v>
      </c>
    </row>
    <row r="404">
      <c r="C404" s="2">
        <f>IFERROR(__xludf.DUMMYFUNCTION("""COMPUTED_VALUE"""),214.0)</f>
        <v>214</v>
      </c>
      <c r="D404" s="1" t="s">
        <v>580</v>
      </c>
      <c r="E404" s="10" t="s">
        <v>427</v>
      </c>
      <c r="F404" s="1" t="s">
        <v>427</v>
      </c>
      <c r="G404" s="2" t="str">
        <f>IFERROR(__xludf.DUMMYFUNCTION("""COMPUTED_VALUE"""),"What room is useless for a ghost? A living room")</f>
        <v>What room is useless for a ghost? A living room</v>
      </c>
    </row>
    <row r="405">
      <c r="C405" s="2">
        <f>IFERROR(__xludf.DUMMYFUNCTION("""COMPUTED_VALUE"""),214.0)</f>
        <v>214</v>
      </c>
      <c r="D405" s="1" t="s">
        <v>572</v>
      </c>
      <c r="E405" s="10" t="s">
        <v>427</v>
      </c>
      <c r="G405" s="2" t="str">
        <f>IFERROR(__xludf.DUMMYFUNCTION("""COMPUTED_VALUE"""),"What room is useless for a ghost? A living room")</f>
        <v>What room is useless for a ghost? A living room</v>
      </c>
    </row>
    <row r="406">
      <c r="C406" s="2">
        <f>IFERROR(__xludf.DUMMYFUNCTION("""COMPUTED_VALUE"""),215.0)</f>
        <v>215</v>
      </c>
      <c r="D406" s="1" t="s">
        <v>580</v>
      </c>
      <c r="E406" s="10" t="s">
        <v>354</v>
      </c>
      <c r="F406" s="1" t="s">
        <v>354</v>
      </c>
      <c r="G406" s="2" t="str">
        <f>IFERROR(__xludf.DUMMYFUNCTION("""COMPUTED_VALUE"""),"Did you hear Bruce Springsteen changed the lyrics to one of his songs? What’s he going to change next—his hair? His clothes? His face?")</f>
        <v>Did you hear Bruce Springsteen changed the lyrics to one of his songs? What’s he going to change next—his hair? His clothes? His face?</v>
      </c>
    </row>
    <row r="407">
      <c r="C407" s="2">
        <f>IFERROR(__xludf.DUMMYFUNCTION("""COMPUTED_VALUE"""),215.0)</f>
        <v>215</v>
      </c>
      <c r="D407" s="1" t="s">
        <v>572</v>
      </c>
      <c r="E407" s="10" t="s">
        <v>354</v>
      </c>
      <c r="G407" s="2" t="str">
        <f>IFERROR(__xludf.DUMMYFUNCTION("""COMPUTED_VALUE"""),"Did you hear Bruce Springsteen changed the lyrics to one of his songs? What’s he going to change next—his hair? His clothes? His face?")</f>
        <v>Did you hear Bruce Springsteen changed the lyrics to one of his songs? What’s he going to change next—his hair? His clothes? His face?</v>
      </c>
    </row>
    <row r="408">
      <c r="C408" s="2">
        <f>IFERROR(__xludf.DUMMYFUNCTION("""COMPUTED_VALUE"""),216.0)</f>
        <v>216</v>
      </c>
      <c r="D408" s="1" t="s">
        <v>580</v>
      </c>
      <c r="E408" s="10" t="s">
        <v>354</v>
      </c>
      <c r="F408" s="1" t="s">
        <v>354</v>
      </c>
      <c r="G408" s="2" t="str">
        <f>IFERROR(__xludf.DUMMYFUNCTION("""COMPUTED_VALUE"""),"How many telemarketers does it take to change a light bulb? Only one, but he has to do it during dinner.")</f>
        <v>How many telemarketers does it take to change a light bulb? Only one, but he has to do it during dinner.</v>
      </c>
    </row>
    <row r="409">
      <c r="C409" s="2">
        <f>IFERROR(__xludf.DUMMYFUNCTION("""COMPUTED_VALUE"""),216.0)</f>
        <v>216</v>
      </c>
      <c r="D409" s="1" t="s">
        <v>572</v>
      </c>
      <c r="E409" s="10" t="s">
        <v>354</v>
      </c>
      <c r="G409" s="2" t="str">
        <f>IFERROR(__xludf.DUMMYFUNCTION("""COMPUTED_VALUE"""),"How many telemarketers does it take to change a light bulb? Only one, but he has to do it during dinner.")</f>
        <v>How many telemarketers does it take to change a light bulb? Only one, but he has to do it during dinner.</v>
      </c>
    </row>
    <row r="410">
      <c r="C410" s="2">
        <f>IFERROR(__xludf.DUMMYFUNCTION("""COMPUTED_VALUE"""),217.0)</f>
        <v>217</v>
      </c>
      <c r="D410" s="1" t="s">
        <v>580</v>
      </c>
      <c r="E410" s="10" t="s">
        <v>354</v>
      </c>
      <c r="F410" s="1" t="s">
        <v>295</v>
      </c>
      <c r="G410" s="2" t="str">
        <f>IFERROR(__xludf.DUMMYFUNCTION("""COMPUTED_VALUE"""),"I tried to explain to my 4-year-old son that it’s perfectly normal to accidentally poop your pants. But he’s still making fun of me.")</f>
        <v>I tried to explain to my 4-year-old son that it’s perfectly normal to accidentally poop your pants. But he’s still making fun of me.</v>
      </c>
    </row>
    <row r="411">
      <c r="C411" s="2">
        <f>IFERROR(__xludf.DUMMYFUNCTION("""COMPUTED_VALUE"""),217.0)</f>
        <v>217</v>
      </c>
      <c r="D411" s="1" t="s">
        <v>572</v>
      </c>
      <c r="E411" s="10" t="s">
        <v>295</v>
      </c>
      <c r="G411" s="2" t="str">
        <f>IFERROR(__xludf.DUMMYFUNCTION("""COMPUTED_VALUE"""),"I tried to explain to my 4-year-old son that it’s perfectly normal to accidentally poop your pants. But he’s still making fun of me.")</f>
        <v>I tried to explain to my 4-year-old son that it’s perfectly normal to accidentally poop your pants. But he’s still making fun of me.</v>
      </c>
    </row>
    <row r="412">
      <c r="C412" s="2">
        <f>IFERROR(__xludf.DUMMYFUNCTION("""COMPUTED_VALUE"""),219.0)</f>
        <v>219</v>
      </c>
      <c r="D412" s="1" t="s">
        <v>580</v>
      </c>
      <c r="E412" s="10" t="s">
        <v>354</v>
      </c>
      <c r="F412" s="1" t="s">
        <v>427</v>
      </c>
      <c r="G412" s="2" t="str">
        <f>IFERROR(__xludf.DUMMYFUNCTION("""COMPUTED_VALUE"""),"kid: mom, can I get $20?”  mom: does it look like I’m made of money?  kid: well, isn’t that what M.O.M stands for?")</f>
        <v>kid: mom, can I get $20?”  mom: does it look like I’m made of money?  kid: well, isn’t that what M.O.M stands for?</v>
      </c>
    </row>
    <row r="413">
      <c r="C413" s="2">
        <f>IFERROR(__xludf.DUMMYFUNCTION("""COMPUTED_VALUE"""),219.0)</f>
        <v>219</v>
      </c>
      <c r="D413" s="1" t="s">
        <v>572</v>
      </c>
      <c r="E413" s="10" t="s">
        <v>427</v>
      </c>
      <c r="G413" s="2" t="str">
        <f>IFERROR(__xludf.DUMMYFUNCTION("""COMPUTED_VALUE"""),"kid: mom, can I get $20?”  mom: does it look like I’m made of money?  kid: well, isn’t that what M.O.M stands for?")</f>
        <v>kid: mom, can I get $20?”  mom: does it look like I’m made of money?  kid: well, isn’t that what M.O.M stands for?</v>
      </c>
    </row>
    <row r="414">
      <c r="C414" s="2">
        <f>IFERROR(__xludf.DUMMYFUNCTION("""COMPUTED_VALUE"""),220.0)</f>
        <v>220</v>
      </c>
      <c r="D414" s="1" t="s">
        <v>580</v>
      </c>
      <c r="E414" s="10" t="s">
        <v>427</v>
      </c>
      <c r="F414" s="1" t="s">
        <v>427</v>
      </c>
      <c r="G414" s="2" t="str">
        <f>IFERROR(__xludf.DUMMYFUNCTION("""COMPUTED_VALUE"""),"What do you call a medieval lamp? A knight light.")</f>
        <v>What do you call a medieval lamp? A knight light.</v>
      </c>
    </row>
    <row r="415">
      <c r="C415" s="2">
        <f>IFERROR(__xludf.DUMMYFUNCTION("""COMPUTED_VALUE"""),220.0)</f>
        <v>220</v>
      </c>
      <c r="D415" s="1" t="s">
        <v>572</v>
      </c>
      <c r="E415" s="10" t="s">
        <v>427</v>
      </c>
      <c r="G415" s="2" t="str">
        <f>IFERROR(__xludf.DUMMYFUNCTION("""COMPUTED_VALUE"""),"What do you call a medieval lamp? A knight light.")</f>
        <v>What do you call a medieval lamp? A knight light.</v>
      </c>
    </row>
    <row r="416">
      <c r="C416" s="2">
        <f>IFERROR(__xludf.DUMMYFUNCTION("""COMPUTED_VALUE"""),221.0)</f>
        <v>221</v>
      </c>
      <c r="D416" s="1" t="s">
        <v>580</v>
      </c>
      <c r="E416" s="10" t="s">
        <v>427</v>
      </c>
      <c r="F416" s="1" t="s">
        <v>295</v>
      </c>
      <c r="G416" s="2" t="str">
        <f>IFERROR(__xludf.DUMMYFUNCTION("""COMPUTED_VALUE"""),"What did Yoda say when he saw himself in 4K? HDMI.")</f>
        <v>What did Yoda say when he saw himself in 4K? HDMI.</v>
      </c>
    </row>
    <row r="417">
      <c r="C417" s="2">
        <f>IFERROR(__xludf.DUMMYFUNCTION("""COMPUTED_VALUE"""),221.0)</f>
        <v>221</v>
      </c>
      <c r="D417" s="1" t="s">
        <v>572</v>
      </c>
      <c r="E417" s="10" t="s">
        <v>295</v>
      </c>
      <c r="G417" s="2" t="str">
        <f>IFERROR(__xludf.DUMMYFUNCTION("""COMPUTED_VALUE"""),"What did Yoda say when he saw himself in 4K? HDMI.")</f>
        <v>What did Yoda say when he saw himself in 4K? HDMI.</v>
      </c>
    </row>
    <row r="418">
      <c r="C418" s="2">
        <f>IFERROR(__xludf.DUMMYFUNCTION("""COMPUTED_VALUE"""),222.0)</f>
        <v>222</v>
      </c>
      <c r="D418" s="1" t="s">
        <v>580</v>
      </c>
      <c r="E418" s="10" t="s">
        <v>354</v>
      </c>
      <c r="F418" s="1" t="s">
        <v>427</v>
      </c>
      <c r="G418" s="2" t="str">
        <f>IFERROR(__xludf.DUMMYFUNCTION("""COMPUTED_VALUE"""),"Why did Charlie Brown take his pole dancing routine so seriously? He was tired of doing comic strips.")</f>
        <v>Why did Charlie Brown take his pole dancing routine so seriously? He was tired of doing comic strips.</v>
      </c>
    </row>
    <row r="419">
      <c r="C419" s="2">
        <f>IFERROR(__xludf.DUMMYFUNCTION("""COMPUTED_VALUE"""),222.0)</f>
        <v>222</v>
      </c>
      <c r="D419" s="1" t="s">
        <v>572</v>
      </c>
      <c r="E419" s="10" t="s">
        <v>427</v>
      </c>
      <c r="G419" s="2" t="str">
        <f>IFERROR(__xludf.DUMMYFUNCTION("""COMPUTED_VALUE"""),"Why did Charlie Brown take his pole dancing routine so seriously? He was tired of doing comic strips.")</f>
        <v>Why did Charlie Brown take his pole dancing routine so seriously? He was tired of doing comic strips.</v>
      </c>
    </row>
    <row r="420">
      <c r="C420" s="2">
        <f>IFERROR(__xludf.DUMMYFUNCTION("""COMPUTED_VALUE"""),223.0)</f>
        <v>223</v>
      </c>
      <c r="D420" s="1" t="s">
        <v>580</v>
      </c>
      <c r="E420" s="10" t="s">
        <v>354</v>
      </c>
      <c r="F420" s="1" t="s">
        <v>354</v>
      </c>
      <c r="G420" s="2" t="str">
        <f>IFERROR(__xludf.DUMMYFUNCTION("""COMPUTED_VALUE"""),"Killer whales are great musicians but there's one instrument they just won't play The orcana")</f>
        <v>Killer whales are great musicians but there's one instrument they just won't play The orcana</v>
      </c>
    </row>
    <row r="421">
      <c r="C421" s="2">
        <f>IFERROR(__xludf.DUMMYFUNCTION("""COMPUTED_VALUE"""),223.0)</f>
        <v>223</v>
      </c>
      <c r="D421" s="1" t="s">
        <v>572</v>
      </c>
      <c r="E421" s="10" t="s">
        <v>354</v>
      </c>
      <c r="G421" s="2" t="str">
        <f>IFERROR(__xludf.DUMMYFUNCTION("""COMPUTED_VALUE"""),"Killer whales are great musicians but there's one instrument they just won't play The orcana")</f>
        <v>Killer whales are great musicians but there's one instrument they just won't play The orcana</v>
      </c>
    </row>
    <row r="422">
      <c r="C422" s="2">
        <f>IFERROR(__xludf.DUMMYFUNCTION("""COMPUTED_VALUE"""),224.0)</f>
        <v>224</v>
      </c>
      <c r="D422" s="1" t="s">
        <v>580</v>
      </c>
      <c r="E422" s="10" t="s">
        <v>427</v>
      </c>
      <c r="F422" s="1" t="s">
        <v>427</v>
      </c>
      <c r="G422" s="2" t="str">
        <f>IFERROR(__xludf.DUMMYFUNCTION("""COMPUTED_VALUE"""),"What do you call a cow with no legs? Ground beef!")</f>
        <v>What do you call a cow with no legs? Ground beef!</v>
      </c>
    </row>
    <row r="423">
      <c r="C423" s="2">
        <f>IFERROR(__xludf.DUMMYFUNCTION("""COMPUTED_VALUE"""),224.0)</f>
        <v>224</v>
      </c>
      <c r="D423" s="1" t="s">
        <v>572</v>
      </c>
      <c r="E423" s="10" t="s">
        <v>354</v>
      </c>
      <c r="G423" s="2" t="str">
        <f>IFERROR(__xludf.DUMMYFUNCTION("""COMPUTED_VALUE"""),"What do you call a cow with no legs? Ground beef!")</f>
        <v>What do you call a cow with no legs? Ground beef!</v>
      </c>
    </row>
    <row r="424">
      <c r="C424" s="2">
        <f>IFERROR(__xludf.DUMMYFUNCTION("""COMPUTED_VALUE"""),225.0)</f>
        <v>225</v>
      </c>
      <c r="D424" s="1" t="s">
        <v>580</v>
      </c>
      <c r="E424" s="10" t="s">
        <v>354</v>
      </c>
      <c r="F424" s="1" t="s">
        <v>354</v>
      </c>
      <c r="G424" s="2" t="str">
        <f>IFERROR(__xludf.DUMMYFUNCTION("""COMPUTED_VALUE"""),"What's the difference between a cop and a hermit crab? A cop ejects shells much more often")</f>
        <v>What's the difference between a cop and a hermit crab? A cop ejects shells much more often</v>
      </c>
    </row>
    <row r="425">
      <c r="C425" s="2">
        <f>IFERROR(__xludf.DUMMYFUNCTION("""COMPUTED_VALUE"""),225.0)</f>
        <v>225</v>
      </c>
      <c r="D425" s="1" t="s">
        <v>572</v>
      </c>
      <c r="E425" s="10" t="s">
        <v>354</v>
      </c>
      <c r="G425" s="2" t="str">
        <f>IFERROR(__xludf.DUMMYFUNCTION("""COMPUTED_VALUE"""),"What's the difference between a cop and a hermit crab? A cop ejects shells much more often")</f>
        <v>What's the difference between a cop and a hermit crab? A cop ejects shells much more often</v>
      </c>
    </row>
    <row r="426">
      <c r="C426" s="2">
        <f>IFERROR(__xludf.DUMMYFUNCTION("""COMPUTED_VALUE"""),226.0)</f>
        <v>226</v>
      </c>
      <c r="D426" s="1" t="s">
        <v>580</v>
      </c>
      <c r="E426" s="10" t="s">
        <v>427</v>
      </c>
      <c r="F426" s="1" t="s">
        <v>427</v>
      </c>
      <c r="G426" s="2" t="str">
        <f>IFERROR(__xludf.DUMMYFUNCTION("""COMPUTED_VALUE"""),"Of all the inventions of the last 100 years, the dry erase board has to be the most remarkable.")</f>
        <v>Of all the inventions of the last 100 years, the dry erase board has to be the most remarkable.</v>
      </c>
    </row>
    <row r="427">
      <c r="C427" s="2">
        <f>IFERROR(__xludf.DUMMYFUNCTION("""COMPUTED_VALUE"""),226.0)</f>
        <v>226</v>
      </c>
      <c r="D427" s="1" t="s">
        <v>572</v>
      </c>
      <c r="E427" s="10" t="s">
        <v>427</v>
      </c>
      <c r="G427" s="2" t="str">
        <f>IFERROR(__xludf.DUMMYFUNCTION("""COMPUTED_VALUE"""),"Of all the inventions of the last 100 years, the dry erase board has to be the most remarkable.")</f>
        <v>Of all the inventions of the last 100 years, the dry erase board has to be the most remarkable.</v>
      </c>
    </row>
    <row r="428">
      <c r="C428" s="2">
        <f>IFERROR(__xludf.DUMMYFUNCTION("""COMPUTED_VALUE"""),227.0)</f>
        <v>227</v>
      </c>
      <c r="D428" s="1" t="s">
        <v>580</v>
      </c>
      <c r="E428" s="10" t="s">
        <v>427</v>
      </c>
      <c r="F428" s="1" t="s">
        <v>427</v>
      </c>
      <c r="G428" s="2" t="str">
        <f>IFERROR(__xludf.DUMMYFUNCTION("""COMPUTED_VALUE"""),"I was just reminiscing about the beautiful herb garden I had when I was growing up. Good thymes.")</f>
        <v>I was just reminiscing about the beautiful herb garden I had when I was growing up. Good thymes.</v>
      </c>
    </row>
    <row r="429">
      <c r="C429" s="2">
        <f>IFERROR(__xludf.DUMMYFUNCTION("""COMPUTED_VALUE"""),227.0)</f>
        <v>227</v>
      </c>
      <c r="D429" s="1" t="s">
        <v>572</v>
      </c>
      <c r="E429" s="10" t="s">
        <v>427</v>
      </c>
      <c r="G429" s="2" t="str">
        <f>IFERROR(__xludf.DUMMYFUNCTION("""COMPUTED_VALUE"""),"I was just reminiscing about the beautiful herb garden I had when I was growing up. Good thymes.")</f>
        <v>I was just reminiscing about the beautiful herb garden I had when I was growing up. Good thymes.</v>
      </c>
    </row>
    <row r="430">
      <c r="C430" s="2">
        <f>IFERROR(__xludf.DUMMYFUNCTION("""COMPUTED_VALUE"""),228.0)</f>
        <v>228</v>
      </c>
      <c r="D430" s="1" t="s">
        <v>580</v>
      </c>
      <c r="E430" s="10" t="s">
        <v>427</v>
      </c>
      <c r="F430" s="1" t="s">
        <v>427</v>
      </c>
      <c r="G430" s="2" t="str">
        <f>IFERROR(__xludf.DUMMYFUNCTION("""COMPUTED_VALUE"""),"Why did the whale blush? It saw the ocean’s bottom.")</f>
        <v>Why did the whale blush? It saw the ocean’s bottom.</v>
      </c>
    </row>
    <row r="431">
      <c r="C431" s="2">
        <f>IFERROR(__xludf.DUMMYFUNCTION("""COMPUTED_VALUE"""),228.0)</f>
        <v>228</v>
      </c>
      <c r="D431" s="1" t="s">
        <v>572</v>
      </c>
      <c r="E431" s="10" t="s">
        <v>354</v>
      </c>
      <c r="G431" s="2" t="str">
        <f>IFERROR(__xludf.DUMMYFUNCTION("""COMPUTED_VALUE"""),"Why did the whale blush? It saw the ocean’s bottom.")</f>
        <v>Why did the whale blush? It saw the ocean’s bottom.</v>
      </c>
    </row>
    <row r="432">
      <c r="C432" s="2">
        <f>IFERROR(__xludf.DUMMYFUNCTION("""COMPUTED_VALUE"""),229.0)</f>
        <v>229</v>
      </c>
      <c r="D432" s="1" t="s">
        <v>580</v>
      </c>
      <c r="E432" s="10" t="s">
        <v>354</v>
      </c>
      <c r="F432" s="1" t="s">
        <v>354</v>
      </c>
      <c r="G432" s="2" t="str">
        <f>IFERROR(__xludf.DUMMYFUNCTION("""COMPUTED_VALUE"""),"What did the sliced loaf say to the uncliced loaf? OK bloomer.")</f>
        <v>What did the sliced loaf say to the uncliced loaf? OK bloomer.</v>
      </c>
    </row>
    <row r="433">
      <c r="C433" s="2">
        <f>IFERROR(__xludf.DUMMYFUNCTION("""COMPUTED_VALUE"""),229.0)</f>
        <v>229</v>
      </c>
      <c r="D433" s="1" t="s">
        <v>572</v>
      </c>
      <c r="E433" s="10" t="s">
        <v>354</v>
      </c>
      <c r="G433" s="2" t="str">
        <f>IFERROR(__xludf.DUMMYFUNCTION("""COMPUTED_VALUE"""),"What did the sliced loaf say to the uncliced loaf? OK bloomer.")</f>
        <v>What did the sliced loaf say to the uncliced loaf? OK bloomer.</v>
      </c>
    </row>
    <row r="434">
      <c r="C434" s="2">
        <f>IFERROR(__xludf.DUMMYFUNCTION("""COMPUTED_VALUE"""),230.0)</f>
        <v>230</v>
      </c>
      <c r="D434" s="1" t="s">
        <v>580</v>
      </c>
      <c r="E434" s="10" t="s">
        <v>427</v>
      </c>
      <c r="F434" s="1" t="s">
        <v>427</v>
      </c>
      <c r="G434" s="2" t="str">
        <f>IFERROR(__xludf.DUMMYFUNCTION("""COMPUTED_VALUE"""),"What do you call a cow with a twitch? Beef Jerky.")</f>
        <v>What do you call a cow with a twitch? Beef Jerky.</v>
      </c>
    </row>
    <row r="435">
      <c r="C435" s="2">
        <f>IFERROR(__xludf.DUMMYFUNCTION("""COMPUTED_VALUE"""),230.0)</f>
        <v>230</v>
      </c>
      <c r="D435" s="1" t="s">
        <v>572</v>
      </c>
      <c r="E435" s="10" t="s">
        <v>427</v>
      </c>
      <c r="G435" s="2" t="str">
        <f>IFERROR(__xludf.DUMMYFUNCTION("""COMPUTED_VALUE"""),"What do you call a cow with a twitch? Beef Jerky.")</f>
        <v>What do you call a cow with a twitch? Beef Jerky.</v>
      </c>
    </row>
    <row r="436">
      <c r="C436" s="2">
        <f>IFERROR(__xludf.DUMMYFUNCTION("""COMPUTED_VALUE"""),232.0)</f>
        <v>232</v>
      </c>
      <c r="D436" s="1" t="s">
        <v>580</v>
      </c>
      <c r="E436" s="10" t="s">
        <v>427</v>
      </c>
      <c r="F436" s="1" t="s">
        <v>354</v>
      </c>
      <c r="G436" s="2" t="str">
        <f>IFERROR(__xludf.DUMMYFUNCTION("""COMPUTED_VALUE"""),"What do cows like to read? Cattle-logs.")</f>
        <v>What do cows like to read? Cattle-logs.</v>
      </c>
    </row>
    <row r="437">
      <c r="C437" s="2">
        <f>IFERROR(__xludf.DUMMYFUNCTION("""COMPUTED_VALUE"""),232.0)</f>
        <v>232</v>
      </c>
      <c r="D437" s="1" t="s">
        <v>572</v>
      </c>
      <c r="E437" s="10" t="s">
        <v>354</v>
      </c>
      <c r="G437" s="2" t="str">
        <f>IFERROR(__xludf.DUMMYFUNCTION("""COMPUTED_VALUE"""),"What do cows like to read? Cattle-logs.")</f>
        <v>What do cows like to read? Cattle-logs.</v>
      </c>
    </row>
    <row r="438">
      <c r="C438" s="2">
        <f>IFERROR(__xludf.DUMMYFUNCTION("""COMPUTED_VALUE"""),233.0)</f>
        <v>233</v>
      </c>
      <c r="D438" s="1" t="s">
        <v>580</v>
      </c>
      <c r="E438" s="10" t="s">
        <v>427</v>
      </c>
      <c r="F438" s="1" t="s">
        <v>295</v>
      </c>
      <c r="G438" s="2" t="str">
        <f>IFERROR(__xludf.DUMMYFUNCTION("""COMPUTED_VALUE"""),"They say you should test your fire alarm once a month... But it's costing me a fortune in houses!")</f>
        <v>They say you should test your fire alarm once a month... But it's costing me a fortune in houses!</v>
      </c>
    </row>
    <row r="439">
      <c r="C439" s="2">
        <f>IFERROR(__xludf.DUMMYFUNCTION("""COMPUTED_VALUE"""),233.0)</f>
        <v>233</v>
      </c>
      <c r="D439" s="1" t="s">
        <v>572</v>
      </c>
      <c r="E439" s="10" t="s">
        <v>295</v>
      </c>
      <c r="G439" s="2" t="str">
        <f>IFERROR(__xludf.DUMMYFUNCTION("""COMPUTED_VALUE"""),"They say you should test your fire alarm once a month... But it's costing me a fortune in houses!")</f>
        <v>They say you should test your fire alarm once a month... But it's costing me a fortune in houses!</v>
      </c>
    </row>
    <row r="440">
      <c r="C440" s="2">
        <f>IFERROR(__xludf.DUMMYFUNCTION("""COMPUTED_VALUE"""),234.0)</f>
        <v>234</v>
      </c>
      <c r="D440" s="1" t="s">
        <v>580</v>
      </c>
      <c r="E440" s="10" t="s">
        <v>427</v>
      </c>
      <c r="F440" s="1" t="s">
        <v>354</v>
      </c>
      <c r="G440" s="2" t="str">
        <f>IFERROR(__xludf.DUMMYFUNCTION("""COMPUTED_VALUE"""),"What religion are crows? Birddism.")</f>
        <v>What religion are crows? Birddism.</v>
      </c>
    </row>
    <row r="441">
      <c r="C441" s="2">
        <f>IFERROR(__xludf.DUMMYFUNCTION("""COMPUTED_VALUE"""),234.0)</f>
        <v>234</v>
      </c>
      <c r="D441" s="1" t="s">
        <v>572</v>
      </c>
      <c r="E441" s="10" t="s">
        <v>354</v>
      </c>
      <c r="G441" s="2" t="str">
        <f>IFERROR(__xludf.DUMMYFUNCTION("""COMPUTED_VALUE"""),"What religion are crows? Birddism.")</f>
        <v>What religion are crows? Birddism.</v>
      </c>
    </row>
    <row r="442">
      <c r="C442" s="2">
        <f>IFERROR(__xludf.DUMMYFUNCTION("""COMPUTED_VALUE"""),235.0)</f>
        <v>235</v>
      </c>
      <c r="D442" s="1" t="s">
        <v>580</v>
      </c>
      <c r="E442" s="10" t="s">
        <v>427</v>
      </c>
      <c r="F442" s="1" t="s">
        <v>427</v>
      </c>
      <c r="G442" s="2" t="str">
        <f>IFERROR(__xludf.DUMMYFUNCTION("""COMPUTED_VALUE"""),"If two vegetarians get in an argument, is it still called beef? ")</f>
        <v>If two vegetarians get in an argument, is it still called beef? </v>
      </c>
    </row>
    <row r="443">
      <c r="C443" s="2">
        <f>IFERROR(__xludf.DUMMYFUNCTION("""COMPUTED_VALUE"""),235.0)</f>
        <v>235</v>
      </c>
      <c r="D443" s="1" t="s">
        <v>572</v>
      </c>
      <c r="E443" s="10" t="s">
        <v>427</v>
      </c>
      <c r="G443" s="2" t="str">
        <f>IFERROR(__xludf.DUMMYFUNCTION("""COMPUTED_VALUE"""),"If two vegetarians get in an argument, is it still called beef? ")</f>
        <v>If two vegetarians get in an argument, is it still called beef? </v>
      </c>
    </row>
    <row r="444">
      <c r="C444" s="2">
        <f>IFERROR(__xludf.DUMMYFUNCTION("""COMPUTED_VALUE"""),236.0)</f>
        <v>236</v>
      </c>
      <c r="D444" s="1" t="s">
        <v>580</v>
      </c>
      <c r="E444" s="10" t="s">
        <v>295</v>
      </c>
      <c r="F444" s="1" t="s">
        <v>295</v>
      </c>
      <c r="G444" s="2" t="str">
        <f>IFERROR(__xludf.DUMMYFUNCTION("""COMPUTED_VALUE"""),"What did the fisherman do when he really liked a woman? He invited her over to net fish and krill.")</f>
        <v>What did the fisherman do when he really liked a woman? He invited her over to net fish and krill.</v>
      </c>
    </row>
    <row r="445">
      <c r="C445" s="2">
        <f>IFERROR(__xludf.DUMMYFUNCTION("""COMPUTED_VALUE"""),236.0)</f>
        <v>236</v>
      </c>
      <c r="D445" s="1" t="s">
        <v>572</v>
      </c>
      <c r="E445" s="10" t="s">
        <v>295</v>
      </c>
      <c r="G445" s="2" t="str">
        <f>IFERROR(__xludf.DUMMYFUNCTION("""COMPUTED_VALUE"""),"What did the fisherman do when he really liked a woman? He invited her over to net fish and krill.")</f>
        <v>What did the fisherman do when he really liked a woman? He invited her over to net fish and krill.</v>
      </c>
    </row>
    <row r="446">
      <c r="C446" s="2">
        <f>IFERROR(__xludf.DUMMYFUNCTION("""COMPUTED_VALUE"""),237.0)</f>
        <v>237</v>
      </c>
      <c r="D446" s="1" t="s">
        <v>580</v>
      </c>
      <c r="E446" s="10" t="s">
        <v>427</v>
      </c>
      <c r="F446" s="1" t="s">
        <v>427</v>
      </c>
      <c r="G446" s="2" t="str">
        <f>IFERROR(__xludf.DUMMYFUNCTION("""COMPUTED_VALUE"""),"To the person who stole my depression medication: I hope you're happy now.")</f>
        <v>To the person who stole my depression medication: I hope you're happy now.</v>
      </c>
    </row>
    <row r="447">
      <c r="C447" s="2">
        <f>IFERROR(__xludf.DUMMYFUNCTION("""COMPUTED_VALUE"""),237.0)</f>
        <v>237</v>
      </c>
      <c r="D447" s="1" t="s">
        <v>572</v>
      </c>
      <c r="E447" s="10" t="s">
        <v>427</v>
      </c>
      <c r="G447" s="2" t="str">
        <f>IFERROR(__xludf.DUMMYFUNCTION("""COMPUTED_VALUE"""),"To the person who stole my depression medication: I hope you're happy now.")</f>
        <v>To the person who stole my depression medication: I hope you're happy now.</v>
      </c>
    </row>
    <row r="448">
      <c r="C448" s="2">
        <f>IFERROR(__xludf.DUMMYFUNCTION("""COMPUTED_VALUE"""),238.0)</f>
        <v>238</v>
      </c>
      <c r="D448" s="1" t="s">
        <v>580</v>
      </c>
      <c r="E448" s="10" t="s">
        <v>354</v>
      </c>
      <c r="F448" s="1" t="s">
        <v>295</v>
      </c>
      <c r="G448" s="2" t="str">
        <f>IFERROR(__xludf.DUMMYFUNCTION("""COMPUTED_VALUE"""),"My psychiatrist wrote on my evaluation form that I have ocd. I had to correct it to OCD.")</f>
        <v>My psychiatrist wrote on my evaluation form that I have ocd. I had to correct it to OCD.</v>
      </c>
    </row>
    <row r="449">
      <c r="C449" s="2">
        <f>IFERROR(__xludf.DUMMYFUNCTION("""COMPUTED_VALUE"""),238.0)</f>
        <v>238</v>
      </c>
      <c r="D449" s="1" t="s">
        <v>572</v>
      </c>
      <c r="E449" s="10" t="s">
        <v>295</v>
      </c>
      <c r="G449" s="2" t="str">
        <f>IFERROR(__xludf.DUMMYFUNCTION("""COMPUTED_VALUE"""),"My psychiatrist wrote on my evaluation form that I have ocd. I had to correct it to OCD.")</f>
        <v>My psychiatrist wrote on my evaluation form that I have ocd. I had to correct it to OCD.</v>
      </c>
    </row>
    <row r="450">
      <c r="C450" s="2">
        <f>IFERROR(__xludf.DUMMYFUNCTION("""COMPUTED_VALUE"""),239.0)</f>
        <v>239</v>
      </c>
      <c r="D450" s="1" t="s">
        <v>580</v>
      </c>
      <c r="E450" s="10" t="s">
        <v>427</v>
      </c>
      <c r="F450" s="1" t="s">
        <v>354</v>
      </c>
      <c r="G450" s="2" t="str">
        <f>IFERROR(__xludf.DUMMYFUNCTION("""COMPUTED_VALUE"""),"Why did the nose feel sad? It was always getting picked on.")</f>
        <v>Why did the nose feel sad? It was always getting picked on.</v>
      </c>
    </row>
    <row r="451">
      <c r="C451" s="2">
        <f>IFERROR(__xludf.DUMMYFUNCTION("""COMPUTED_VALUE"""),239.0)</f>
        <v>239</v>
      </c>
      <c r="D451" s="1" t="s">
        <v>572</v>
      </c>
      <c r="E451" s="10" t="s">
        <v>354</v>
      </c>
      <c r="G451" s="2" t="str">
        <f>IFERROR(__xludf.DUMMYFUNCTION("""COMPUTED_VALUE"""),"Why did the nose feel sad? It was always getting picked on.")</f>
        <v>Why did the nose feel sad? It was always getting picked on.</v>
      </c>
    </row>
    <row r="452">
      <c r="C452" s="2">
        <f>IFERROR(__xludf.DUMMYFUNCTION("""COMPUTED_VALUE"""),240.0)</f>
        <v>240</v>
      </c>
      <c r="D452" s="1" t="s">
        <v>580</v>
      </c>
      <c r="E452" s="10" t="s">
        <v>427</v>
      </c>
      <c r="F452" s="1" t="s">
        <v>427</v>
      </c>
      <c r="G452" s="2" t="str">
        <f>IFERROR(__xludf.DUMMYFUNCTION("""COMPUTED_VALUE"""),"If you see a robbery at an Apple store, does that make you an iWitness?")</f>
        <v>If you see a robbery at an Apple store, does that make you an iWitness?</v>
      </c>
    </row>
    <row r="453">
      <c r="C453" s="2">
        <f>IFERROR(__xludf.DUMMYFUNCTION("""COMPUTED_VALUE"""),240.0)</f>
        <v>240</v>
      </c>
      <c r="D453" s="1" t="s">
        <v>572</v>
      </c>
      <c r="E453" s="10" t="s">
        <v>295</v>
      </c>
      <c r="G453" s="2" t="str">
        <f>IFERROR(__xludf.DUMMYFUNCTION("""COMPUTED_VALUE"""),"If you see a robbery at an Apple store, does that make you an iWitness?")</f>
        <v>If you see a robbery at an Apple store, does that make you an iWitness?</v>
      </c>
    </row>
    <row r="454">
      <c r="C454" s="2">
        <f>IFERROR(__xludf.DUMMYFUNCTION("""COMPUTED_VALUE"""),241.0)</f>
        <v>241</v>
      </c>
      <c r="D454" s="1" t="s">
        <v>580</v>
      </c>
      <c r="E454" s="10" t="s">
        <v>427</v>
      </c>
      <c r="F454" s="1" t="s">
        <v>427</v>
      </c>
      <c r="G454" s="2" t="str">
        <f>IFERROR(__xludf.DUMMYFUNCTION("""COMPUTED_VALUE"""),"My wife and I let astrology get between us. It Taurus apart.")</f>
        <v>My wife and I let astrology get between us. It Taurus apart.</v>
      </c>
    </row>
    <row r="455">
      <c r="C455" s="2">
        <f>IFERROR(__xludf.DUMMYFUNCTION("""COMPUTED_VALUE"""),241.0)</f>
        <v>241</v>
      </c>
      <c r="D455" s="1" t="s">
        <v>572</v>
      </c>
      <c r="E455" s="10" t="s">
        <v>427</v>
      </c>
      <c r="G455" s="2" t="str">
        <f>IFERROR(__xludf.DUMMYFUNCTION("""COMPUTED_VALUE"""),"My wife and I let astrology get between us. It Taurus apart.")</f>
        <v>My wife and I let astrology get between us. It Taurus apart.</v>
      </c>
    </row>
    <row r="456">
      <c r="C456" s="2">
        <f>IFERROR(__xludf.DUMMYFUNCTION("""COMPUTED_VALUE"""),242.0)</f>
        <v>242</v>
      </c>
      <c r="D456" s="1" t="s">
        <v>580</v>
      </c>
      <c r="E456" s="10" t="s">
        <v>427</v>
      </c>
      <c r="F456" s="1" t="s">
        <v>354</v>
      </c>
      <c r="G456" s="2" t="str">
        <f>IFERROR(__xludf.DUMMYFUNCTION("""COMPUTED_VALUE"""),"What do you call a fibbing cat? A lion.")</f>
        <v>What do you call a fibbing cat? A lion.</v>
      </c>
    </row>
    <row r="457">
      <c r="C457" s="2">
        <f>IFERROR(__xludf.DUMMYFUNCTION("""COMPUTED_VALUE"""),242.0)</f>
        <v>242</v>
      </c>
      <c r="D457" s="1" t="s">
        <v>572</v>
      </c>
      <c r="E457" s="10" t="s">
        <v>354</v>
      </c>
      <c r="G457" s="2" t="str">
        <f>IFERROR(__xludf.DUMMYFUNCTION("""COMPUTED_VALUE"""),"What do you call a fibbing cat? A lion.")</f>
        <v>What do you call a fibbing cat? A lion.</v>
      </c>
    </row>
    <row r="458">
      <c r="C458" s="2">
        <f>IFERROR(__xludf.DUMMYFUNCTION("""COMPUTED_VALUE"""),243.0)</f>
        <v>243</v>
      </c>
      <c r="D458" s="1" t="s">
        <v>580</v>
      </c>
      <c r="E458" s="10" t="s">
        <v>427</v>
      </c>
      <c r="F458" s="1" t="s">
        <v>427</v>
      </c>
      <c r="G458" s="2" t="str">
        <f>IFERROR(__xludf.DUMMYFUNCTION("""COMPUTED_VALUE"""),"What did the T-Rex use to cut wood? A dino-saw.")</f>
        <v>What did the T-Rex use to cut wood? A dino-saw.</v>
      </c>
    </row>
    <row r="459">
      <c r="C459" s="2">
        <f>IFERROR(__xludf.DUMMYFUNCTION("""COMPUTED_VALUE"""),243.0)</f>
        <v>243</v>
      </c>
      <c r="D459" s="1" t="s">
        <v>572</v>
      </c>
      <c r="E459" s="10" t="s">
        <v>354</v>
      </c>
      <c r="G459" s="2" t="str">
        <f>IFERROR(__xludf.DUMMYFUNCTION("""COMPUTED_VALUE"""),"What did the T-Rex use to cut wood? A dino-saw.")</f>
        <v>What did the T-Rex use to cut wood? A dino-saw.</v>
      </c>
    </row>
    <row r="460">
      <c r="C460" s="2">
        <f>IFERROR(__xludf.DUMMYFUNCTION("""COMPUTED_VALUE"""),244.0)</f>
        <v>244</v>
      </c>
      <c r="D460" s="1" t="s">
        <v>580</v>
      </c>
      <c r="E460" s="10" t="s">
        <v>427</v>
      </c>
      <c r="F460" s="1" t="s">
        <v>427</v>
      </c>
      <c r="G460" s="2" t="str">
        <f>IFERROR(__xludf.DUMMYFUNCTION("""COMPUTED_VALUE"""),"What kind of magic do cows believe in? Moodoo!")</f>
        <v>What kind of magic do cows believe in? Moodoo!</v>
      </c>
    </row>
    <row r="461">
      <c r="C461" s="2">
        <f>IFERROR(__xludf.DUMMYFUNCTION("""COMPUTED_VALUE"""),244.0)</f>
        <v>244</v>
      </c>
      <c r="D461" s="1" t="s">
        <v>572</v>
      </c>
      <c r="E461" s="10" t="s">
        <v>427</v>
      </c>
      <c r="G461" s="2" t="str">
        <f>IFERROR(__xludf.DUMMYFUNCTION("""COMPUTED_VALUE"""),"What kind of magic do cows believe in? Moodoo!")</f>
        <v>What kind of magic do cows believe in? Moodoo!</v>
      </c>
    </row>
    <row r="462">
      <c r="C462" s="2">
        <f>IFERROR(__xludf.DUMMYFUNCTION("""COMPUTED_VALUE"""),245.0)</f>
        <v>245</v>
      </c>
      <c r="D462" s="1" t="s">
        <v>580</v>
      </c>
      <c r="E462" s="10" t="s">
        <v>427</v>
      </c>
      <c r="F462" s="1" t="s">
        <v>427</v>
      </c>
      <c r="G462" s="2" t="str">
        <f>IFERROR(__xludf.DUMMYFUNCTION("""COMPUTED_VALUE"""),"What do you call a cow with two legs? Lean beef.")</f>
        <v>What do you call a cow with two legs? Lean beef.</v>
      </c>
    </row>
    <row r="463">
      <c r="C463" s="2">
        <f>IFERROR(__xludf.DUMMYFUNCTION("""COMPUTED_VALUE"""),245.0)</f>
        <v>245</v>
      </c>
      <c r="D463" s="1" t="s">
        <v>572</v>
      </c>
      <c r="E463" s="10" t="s">
        <v>427</v>
      </c>
      <c r="G463" s="2" t="str">
        <f>IFERROR(__xludf.DUMMYFUNCTION("""COMPUTED_VALUE"""),"What do you call a cow with two legs? Lean beef.")</f>
        <v>What do you call a cow with two legs? Lean beef.</v>
      </c>
    </row>
    <row r="464">
      <c r="C464" s="2">
        <f>IFERROR(__xludf.DUMMYFUNCTION("""COMPUTED_VALUE"""),246.0)</f>
        <v>246</v>
      </c>
      <c r="D464" s="1" t="s">
        <v>580</v>
      </c>
      <c r="E464" s="10" t="s">
        <v>427</v>
      </c>
      <c r="F464" s="1" t="s">
        <v>427</v>
      </c>
      <c r="G464" s="2" t="str">
        <f>IFERROR(__xludf.DUMMYFUNCTION("""COMPUTED_VALUE"""),"What do you call a toothless bear? A gummy bear!")</f>
        <v>What do you call a toothless bear? A gummy bear!</v>
      </c>
    </row>
    <row r="465">
      <c r="C465" s="2">
        <f>IFERROR(__xludf.DUMMYFUNCTION("""COMPUTED_VALUE"""),246.0)</f>
        <v>246</v>
      </c>
      <c r="D465" s="1" t="s">
        <v>572</v>
      </c>
      <c r="E465" s="10" t="s">
        <v>427</v>
      </c>
      <c r="G465" s="2" t="str">
        <f>IFERROR(__xludf.DUMMYFUNCTION("""COMPUTED_VALUE"""),"What do you call a toothless bear? A gummy bear!")</f>
        <v>What do you call a toothless bear? A gummy bear!</v>
      </c>
    </row>
    <row r="466">
      <c r="C466" s="2">
        <f>IFERROR(__xludf.DUMMYFUNCTION("""COMPUTED_VALUE"""),247.0)</f>
        <v>247</v>
      </c>
      <c r="D466" s="1" t="s">
        <v>580</v>
      </c>
      <c r="E466" s="10" t="s">
        <v>427</v>
      </c>
      <c r="F466" s="1" t="s">
        <v>295</v>
      </c>
      <c r="G466" s="2" t="str">
        <f>IFERROR(__xludf.DUMMYFUNCTION("""COMPUTED_VALUE"""),"Not to brag but I made six figures last year. I was also named worst employee at the toy factory.")</f>
        <v>Not to brag but I made six figures last year. I was also named worst employee at the toy factory.</v>
      </c>
    </row>
    <row r="467">
      <c r="C467" s="2">
        <f>IFERROR(__xludf.DUMMYFUNCTION("""COMPUTED_VALUE"""),247.0)</f>
        <v>247</v>
      </c>
      <c r="D467" s="1" t="s">
        <v>572</v>
      </c>
      <c r="E467" s="10" t="s">
        <v>295</v>
      </c>
      <c r="G467" s="2" t="str">
        <f>IFERROR(__xludf.DUMMYFUNCTION("""COMPUTED_VALUE"""),"Not to brag but I made six figures last year. I was also named worst employee at the toy factory.")</f>
        <v>Not to brag but I made six figures last year. I was also named worst employee at the toy factory.</v>
      </c>
    </row>
    <row r="468">
      <c r="C468" s="2">
        <f>IFERROR(__xludf.DUMMYFUNCTION("""COMPUTED_VALUE"""),248.0)</f>
        <v>248</v>
      </c>
      <c r="D468" s="1" t="s">
        <v>580</v>
      </c>
      <c r="E468" s="10" t="s">
        <v>427</v>
      </c>
      <c r="F468" s="1" t="s">
        <v>427</v>
      </c>
      <c r="G468" s="2" t="str">
        <f>IFERROR(__xludf.DUMMYFUNCTION("""COMPUTED_VALUE"""),"Why was the clam limping on Monday morning? Because he went clubbing at the weekend and pulled a mussel.")</f>
        <v>Why was the clam limping on Monday morning? Because he went clubbing at the weekend and pulled a mussel.</v>
      </c>
    </row>
    <row r="469">
      <c r="C469" s="2">
        <f>IFERROR(__xludf.DUMMYFUNCTION("""COMPUTED_VALUE"""),248.0)</f>
        <v>248</v>
      </c>
      <c r="D469" s="1" t="s">
        <v>572</v>
      </c>
      <c r="E469" s="10" t="s">
        <v>427</v>
      </c>
      <c r="G469" s="2" t="str">
        <f>IFERROR(__xludf.DUMMYFUNCTION("""COMPUTED_VALUE"""),"Why was the clam limping on Monday morning? Because he went clubbing at the weekend and pulled a mussel.")</f>
        <v>Why was the clam limping on Monday morning? Because he went clubbing at the weekend and pulled a mussel.</v>
      </c>
    </row>
    <row r="470">
      <c r="C470" s="2">
        <f>IFERROR(__xludf.DUMMYFUNCTION("""COMPUTED_VALUE"""),249.0)</f>
        <v>249</v>
      </c>
      <c r="D470" s="1" t="s">
        <v>580</v>
      </c>
      <c r="E470" s="10" t="s">
        <v>427</v>
      </c>
      <c r="F470" s="1" t="s">
        <v>354</v>
      </c>
      <c r="G470" s="2" t="str">
        <f>IFERROR(__xludf.DUMMYFUNCTION("""COMPUTED_VALUE"""),"I would avoid the sushi if I was you. It’s a little fishy.")</f>
        <v>I would avoid the sushi if I was you. It’s a little fishy.</v>
      </c>
    </row>
    <row r="471">
      <c r="C471" s="2">
        <f>IFERROR(__xludf.DUMMYFUNCTION("""COMPUTED_VALUE"""),249.0)</f>
        <v>249</v>
      </c>
      <c r="D471" s="1" t="s">
        <v>572</v>
      </c>
      <c r="E471" s="10" t="s">
        <v>354</v>
      </c>
      <c r="G471" s="2" t="str">
        <f>IFERROR(__xludf.DUMMYFUNCTION("""COMPUTED_VALUE"""),"I would avoid the sushi if I was you. It’s a little fishy.")</f>
        <v>I would avoid the sushi if I was you. It’s a little fishy.</v>
      </c>
    </row>
    <row r="472">
      <c r="C472" s="2">
        <f>IFERROR(__xludf.DUMMYFUNCTION("""COMPUTED_VALUE"""),252.0)</f>
        <v>252</v>
      </c>
      <c r="D472" s="1" t="s">
        <v>580</v>
      </c>
      <c r="E472" s="10" t="s">
        <v>295</v>
      </c>
      <c r="F472" s="1" t="s">
        <v>295</v>
      </c>
      <c r="G472" s="2" t="str">
        <f>IFERROR(__xludf.DUMMYFUNCTION("""COMPUTED_VALUE"""),"I wasn't going to get a brain transplant. But then I changed my mind.")</f>
        <v>I wasn't going to get a brain transplant. But then I changed my mind.</v>
      </c>
    </row>
    <row r="473">
      <c r="C473" s="2">
        <f>IFERROR(__xludf.DUMMYFUNCTION("""COMPUTED_VALUE"""),252.0)</f>
        <v>252</v>
      </c>
      <c r="D473" s="1" t="s">
        <v>572</v>
      </c>
      <c r="E473" s="10" t="s">
        <v>427</v>
      </c>
      <c r="G473" s="2" t="str">
        <f>IFERROR(__xludf.DUMMYFUNCTION("""COMPUTED_VALUE"""),"I wasn't going to get a brain transplant. But then I changed my mind.")</f>
        <v>I wasn't going to get a brain transplant. But then I changed my mind.</v>
      </c>
    </row>
    <row r="474">
      <c r="C474" s="2">
        <f>IFERROR(__xludf.DUMMYFUNCTION("""COMPUTED_VALUE"""),253.0)</f>
        <v>253</v>
      </c>
      <c r="D474" s="1" t="s">
        <v>580</v>
      </c>
      <c r="E474" s="10" t="s">
        <v>427</v>
      </c>
      <c r="F474" s="1" t="s">
        <v>427</v>
      </c>
      <c r="G474" s="2" t="str">
        <f>IFERROR(__xludf.DUMMYFUNCTION("""COMPUTED_VALUE"""),"What kind of cars do ghosts drive? Boo-gattis.")</f>
        <v>What kind of cars do ghosts drive? Boo-gattis.</v>
      </c>
    </row>
    <row r="475">
      <c r="C475" s="2">
        <f>IFERROR(__xludf.DUMMYFUNCTION("""COMPUTED_VALUE"""),253.0)</f>
        <v>253</v>
      </c>
      <c r="D475" s="1" t="s">
        <v>572</v>
      </c>
      <c r="E475" s="10" t="s">
        <v>354</v>
      </c>
      <c r="G475" s="2" t="str">
        <f>IFERROR(__xludf.DUMMYFUNCTION("""COMPUTED_VALUE"""),"What kind of cars do ghosts drive? Boo-gattis.")</f>
        <v>What kind of cars do ghosts drive? Boo-gattis.</v>
      </c>
    </row>
    <row r="476">
      <c r="C476" s="2">
        <f>IFERROR(__xludf.DUMMYFUNCTION("""COMPUTED_VALUE"""),254.0)</f>
        <v>254</v>
      </c>
      <c r="D476" s="1" t="s">
        <v>580</v>
      </c>
      <c r="E476" s="10" t="s">
        <v>354</v>
      </c>
      <c r="F476" s="1" t="s">
        <v>295</v>
      </c>
      <c r="G476" s="2" t="str">
        <f>IFERROR(__xludf.DUMMYFUNCTION("""COMPUTED_VALUE"""),"Why do you never see elephants hiding in trees? Because they’re so good at it!")</f>
        <v>Why do you never see elephants hiding in trees? Because they’re so good at it!</v>
      </c>
    </row>
    <row r="477">
      <c r="C477" s="2">
        <f>IFERROR(__xludf.DUMMYFUNCTION("""COMPUTED_VALUE"""),254.0)</f>
        <v>254</v>
      </c>
      <c r="D477" s="1" t="s">
        <v>572</v>
      </c>
      <c r="E477" s="10" t="s">
        <v>295</v>
      </c>
      <c r="G477" s="2" t="str">
        <f>IFERROR(__xludf.DUMMYFUNCTION("""COMPUTED_VALUE"""),"Why do you never see elephants hiding in trees? Because they’re so good at it!")</f>
        <v>Why do you never see elephants hiding in trees? Because they’re so good at it!</v>
      </c>
    </row>
    <row r="478">
      <c r="C478" s="2">
        <f>IFERROR(__xludf.DUMMYFUNCTION("""COMPUTED_VALUE"""),255.0)</f>
        <v>255</v>
      </c>
      <c r="D478" s="1" t="s">
        <v>580</v>
      </c>
      <c r="E478" s="10" t="s">
        <v>354</v>
      </c>
      <c r="F478" s="1" t="s">
        <v>354</v>
      </c>
      <c r="G478" s="2" t="str">
        <f>IFERROR(__xludf.DUMMYFUNCTION("""COMPUTED_VALUE"""),"Why is it wrong to bully people in wheel chair? Because they can't stand up for themselves.")</f>
        <v>Why is it wrong to bully people in wheel chair? Because they can't stand up for themselves.</v>
      </c>
    </row>
    <row r="479">
      <c r="C479" s="2">
        <f>IFERROR(__xludf.DUMMYFUNCTION("""COMPUTED_VALUE"""),255.0)</f>
        <v>255</v>
      </c>
      <c r="D479" s="1" t="s">
        <v>572</v>
      </c>
      <c r="E479" s="10" t="s">
        <v>354</v>
      </c>
      <c r="G479" s="2" t="str">
        <f>IFERROR(__xludf.DUMMYFUNCTION("""COMPUTED_VALUE"""),"Why is it wrong to bully people in wheel chair? Because they can't stand up for themselves.")</f>
        <v>Why is it wrong to bully people in wheel chair? Because they can't stand up for themselves.</v>
      </c>
    </row>
    <row r="480">
      <c r="C480" s="2">
        <f>IFERROR(__xludf.DUMMYFUNCTION("""COMPUTED_VALUE"""),257.0)</f>
        <v>257</v>
      </c>
      <c r="D480" s="1" t="s">
        <v>580</v>
      </c>
      <c r="E480" s="10" t="s">
        <v>354</v>
      </c>
      <c r="F480" s="1" t="s">
        <v>295</v>
      </c>
      <c r="G480" s="2" t="str">
        <f>IFERROR(__xludf.DUMMYFUNCTION("""COMPUTED_VALUE"""),"So, Jesus and Satan are sitting on a park bench one day ...just chilling, and Satan asks, ""Hey JC, what's it called when little chunks of ice fall from the sky? It's not like I get to see it very often.""Jesus says, ""Hail, Satan.""And Satan's all like, "&amp;"""YEEEEEAH, BOI!""And Jesus is all like, ""Oh, you.""")</f>
        <v>So, Jesus and Satan are sitting on a park bench one day ...just chilling, and Satan asks, "Hey JC, what's it called when little chunks of ice fall from the sky? It's not like I get to see it very often."Jesus says, "Hail, Satan."And Satan's all like, "YEEEEEAH, BOI!"And Jesus is all like, "Oh, you."</v>
      </c>
    </row>
    <row r="481">
      <c r="C481" s="2">
        <f>IFERROR(__xludf.DUMMYFUNCTION("""COMPUTED_VALUE"""),257.0)</f>
        <v>257</v>
      </c>
      <c r="D481" s="1" t="s">
        <v>572</v>
      </c>
      <c r="E481" s="10" t="s">
        <v>295</v>
      </c>
      <c r="G481" s="2" t="str">
        <f>IFERROR(__xludf.DUMMYFUNCTION("""COMPUTED_VALUE"""),"So, Jesus and Satan are sitting on a park bench one day ...just chilling, and Satan asks, ""Hey JC, what's it called when little chunks of ice fall from the sky? It's not like I get to see it very often.""Jesus says, ""Hail, Satan.""And Satan's all like, "&amp;"""YEEEEEAH, BOI!""And Jesus is all like, ""Oh, you.""")</f>
        <v>So, Jesus and Satan are sitting on a park bench one day ...just chilling, and Satan asks, "Hey JC, what's it called when little chunks of ice fall from the sky? It's not like I get to see it very often."Jesus says, "Hail, Satan."And Satan's all like, "YEEEEEAH, BOI!"And Jesus is all like, "Oh, you."</v>
      </c>
    </row>
    <row r="482">
      <c r="C482" s="2">
        <f>IFERROR(__xludf.DUMMYFUNCTION("""COMPUTED_VALUE"""),258.0)</f>
        <v>258</v>
      </c>
      <c r="D482" s="1" t="s">
        <v>580</v>
      </c>
      <c r="E482" s="10" t="s">
        <v>427</v>
      </c>
      <c r="F482" s="1" t="s">
        <v>354</v>
      </c>
      <c r="G482" s="2" t="str">
        <f>IFERROR(__xludf.DUMMYFUNCTION("""COMPUTED_VALUE"""),"Why some people didn't like Hollow Knight? The game was full of bugs.")</f>
        <v>Why some people didn't like Hollow Knight? The game was full of bugs.</v>
      </c>
    </row>
    <row r="483">
      <c r="C483" s="2">
        <f>IFERROR(__xludf.DUMMYFUNCTION("""COMPUTED_VALUE"""),258.0)</f>
        <v>258</v>
      </c>
      <c r="D483" s="1" t="s">
        <v>572</v>
      </c>
      <c r="E483" s="10" t="s">
        <v>354</v>
      </c>
      <c r="G483" s="2" t="str">
        <f>IFERROR(__xludf.DUMMYFUNCTION("""COMPUTED_VALUE"""),"Why some people didn't like Hollow Knight? The game was full of bugs.")</f>
        <v>Why some people didn't like Hollow Knight? The game was full of bugs.</v>
      </c>
    </row>
    <row r="484">
      <c r="C484" s="2">
        <f>IFERROR(__xludf.DUMMYFUNCTION("""COMPUTED_VALUE"""),259.0)</f>
        <v>259</v>
      </c>
      <c r="D484" s="1" t="s">
        <v>580</v>
      </c>
      <c r="E484" s="10" t="s">
        <v>427</v>
      </c>
      <c r="F484" s="1" t="s">
        <v>427</v>
      </c>
      <c r="G484" s="2" t="str">
        <f>IFERROR(__xludf.DUMMYFUNCTION("""COMPUTED_VALUE"""),"What kind of fruit do ghosts like? Boo-berries.")</f>
        <v>What kind of fruit do ghosts like? Boo-berries.</v>
      </c>
    </row>
    <row r="485">
      <c r="C485" s="2">
        <f>IFERROR(__xludf.DUMMYFUNCTION("""COMPUTED_VALUE"""),259.0)</f>
        <v>259</v>
      </c>
      <c r="D485" s="1" t="s">
        <v>572</v>
      </c>
      <c r="E485" s="10" t="s">
        <v>354</v>
      </c>
      <c r="G485" s="2" t="str">
        <f>IFERROR(__xludf.DUMMYFUNCTION("""COMPUTED_VALUE"""),"What kind of fruit do ghosts like? Boo-berries.")</f>
        <v>What kind of fruit do ghosts like? Boo-berries.</v>
      </c>
    </row>
    <row r="486">
      <c r="C486" s="2">
        <f>IFERROR(__xludf.DUMMYFUNCTION("""COMPUTED_VALUE"""),260.0)</f>
        <v>260</v>
      </c>
      <c r="D486" s="1" t="s">
        <v>580</v>
      </c>
      <c r="E486" s="10" t="s">
        <v>427</v>
      </c>
      <c r="F486" s="1" t="s">
        <v>295</v>
      </c>
      <c r="G486" s="2" t="str">
        <f>IFERROR(__xludf.DUMMYFUNCTION("""COMPUTED_VALUE"""),"The guy from the damn Daniel vine was arrested for kidnapping children. You could say that he was back at it again with the white vans.")</f>
        <v>The guy from the damn Daniel vine was arrested for kidnapping children. You could say that he was back at it again with the white vans.</v>
      </c>
    </row>
    <row r="487">
      <c r="C487" s="2">
        <f>IFERROR(__xludf.DUMMYFUNCTION("""COMPUTED_VALUE"""),260.0)</f>
        <v>260</v>
      </c>
      <c r="D487" s="1" t="s">
        <v>572</v>
      </c>
      <c r="E487" s="10" t="s">
        <v>295</v>
      </c>
      <c r="G487" s="2" t="str">
        <f>IFERROR(__xludf.DUMMYFUNCTION("""COMPUTED_VALUE"""),"The guy from the damn Daniel vine was arrested for kidnapping children. You could say that he was back at it again with the white vans.")</f>
        <v>The guy from the damn Daniel vine was arrested for kidnapping children. You could say that he was back at it again with the white vans.</v>
      </c>
    </row>
    <row r="488">
      <c r="C488" s="2">
        <f>IFERROR(__xludf.DUMMYFUNCTION("""COMPUTED_VALUE"""),261.0)</f>
        <v>261</v>
      </c>
      <c r="D488" s="1" t="s">
        <v>580</v>
      </c>
      <c r="E488" s="10" t="s">
        <v>427</v>
      </c>
      <c r="F488" s="1" t="s">
        <v>295</v>
      </c>
      <c r="G488" s="2" t="str">
        <f>IFERROR(__xludf.DUMMYFUNCTION("""COMPUTED_VALUE"""),"My wife screamed ""you haven't listened to a single word I've said, have you?!"" What a weird way to start a conversation...")</f>
        <v>My wife screamed "you haven't listened to a single word I've said, have you?!" What a weird way to start a conversation...</v>
      </c>
    </row>
    <row r="489">
      <c r="C489" s="2">
        <f>IFERROR(__xludf.DUMMYFUNCTION("""COMPUTED_VALUE"""),261.0)</f>
        <v>261</v>
      </c>
      <c r="D489" s="1" t="s">
        <v>572</v>
      </c>
      <c r="E489" s="10" t="s">
        <v>295</v>
      </c>
      <c r="G489" s="2" t="str">
        <f>IFERROR(__xludf.DUMMYFUNCTION("""COMPUTED_VALUE"""),"My wife screamed ""you haven't listened to a single word I've said, have you?!"" What a weird way to start a conversation...")</f>
        <v>My wife screamed "you haven't listened to a single word I've said, have you?!" What a weird way to start a conversation...</v>
      </c>
    </row>
    <row r="490">
      <c r="C490" s="2">
        <f>IFERROR(__xludf.DUMMYFUNCTION("""COMPUTED_VALUE"""),263.0)</f>
        <v>263</v>
      </c>
      <c r="D490" s="1" t="s">
        <v>580</v>
      </c>
      <c r="E490" s="10" t="s">
        <v>295</v>
      </c>
      <c r="F490" s="1" t="s">
        <v>427</v>
      </c>
      <c r="G490" s="2" t="str">
        <f>IFERROR(__xludf.DUMMYFUNCTION("""COMPUTED_VALUE"""),"Did you know your pupils are the last part to stop working when you die? They dilate.")</f>
        <v>Did you know your pupils are the last part to stop working when you die? They dilate.</v>
      </c>
    </row>
    <row r="491">
      <c r="C491" s="2">
        <f>IFERROR(__xludf.DUMMYFUNCTION("""COMPUTED_VALUE"""),263.0)</f>
        <v>263</v>
      </c>
      <c r="D491" s="1" t="s">
        <v>572</v>
      </c>
      <c r="E491" s="10" t="s">
        <v>427</v>
      </c>
      <c r="G491" s="2" t="str">
        <f>IFERROR(__xludf.DUMMYFUNCTION("""COMPUTED_VALUE"""),"Did you know your pupils are the last part to stop working when you die? They dilate.")</f>
        <v>Did you know your pupils are the last part to stop working when you die? They dilate.</v>
      </c>
    </row>
    <row r="492">
      <c r="C492" s="2">
        <f>IFERROR(__xludf.DUMMYFUNCTION("""COMPUTED_VALUE"""),265.0)</f>
        <v>265</v>
      </c>
      <c r="D492" s="1" t="s">
        <v>580</v>
      </c>
      <c r="E492" s="10" t="s">
        <v>427</v>
      </c>
      <c r="F492" s="1" t="s">
        <v>427</v>
      </c>
      <c r="G492" s="2" t="str">
        <f>IFERROR(__xludf.DUMMYFUNCTION("""COMPUTED_VALUE"""),"A red and blue ship have collided in the Carribean sea. Apparently the suvivors are marooned.")</f>
        <v>A red and blue ship have collided in the Carribean sea. Apparently the suvivors are marooned.</v>
      </c>
    </row>
    <row r="493">
      <c r="C493" s="2">
        <f>IFERROR(__xludf.DUMMYFUNCTION("""COMPUTED_VALUE"""),265.0)</f>
        <v>265</v>
      </c>
      <c r="D493" s="1" t="s">
        <v>572</v>
      </c>
      <c r="E493" s="10" t="s">
        <v>295</v>
      </c>
      <c r="G493" s="2" t="str">
        <f>IFERROR(__xludf.DUMMYFUNCTION("""COMPUTED_VALUE"""),"A red and blue ship have collided in the Carribean sea. Apparently the suvivors are marooned.")</f>
        <v>A red and blue ship have collided in the Carribean sea. Apparently the suvivors are marooned.</v>
      </c>
    </row>
    <row r="494">
      <c r="C494" s="2">
        <f>IFERROR(__xludf.DUMMYFUNCTION("""COMPUTED_VALUE"""),267.0)</f>
        <v>267</v>
      </c>
      <c r="D494" s="1" t="s">
        <v>580</v>
      </c>
      <c r="E494" s="10" t="s">
        <v>295</v>
      </c>
      <c r="F494" s="1" t="s">
        <v>427</v>
      </c>
      <c r="G494" s="2" t="str">
        <f>IFERROR(__xludf.DUMMYFUNCTION("""COMPUTED_VALUE"""),"How do you spell “candy” with just two letters? C and Y.")</f>
        <v>How do you spell “candy” with just two letters? C and Y.</v>
      </c>
    </row>
    <row r="495">
      <c r="C495" s="2">
        <f>IFERROR(__xludf.DUMMYFUNCTION("""COMPUTED_VALUE"""),267.0)</f>
        <v>267</v>
      </c>
      <c r="D495" s="1" t="s">
        <v>572</v>
      </c>
      <c r="E495" s="10" t="s">
        <v>427</v>
      </c>
      <c r="G495" s="2" t="str">
        <f>IFERROR(__xludf.DUMMYFUNCTION("""COMPUTED_VALUE"""),"How do you spell “candy” with just two letters? C and Y.")</f>
        <v>How do you spell “candy” with just two letters? C and Y.</v>
      </c>
    </row>
    <row r="496">
      <c r="C496" s="2">
        <f>IFERROR(__xludf.DUMMYFUNCTION("""COMPUTED_VALUE"""),268.0)</f>
        <v>268</v>
      </c>
      <c r="D496" s="1" t="s">
        <v>580</v>
      </c>
      <c r="E496" s="10" t="s">
        <v>427</v>
      </c>
      <c r="F496" s="1" t="s">
        <v>427</v>
      </c>
      <c r="G496" s="2" t="str">
        <f>IFERROR(__xludf.DUMMYFUNCTION("""COMPUTED_VALUE"""),"What do you call someone who is fluent in 3 languages and marginally conversant in 4th? Pi-Lingual.")</f>
        <v>What do you call someone who is fluent in 3 languages and marginally conversant in 4th? Pi-Lingual.</v>
      </c>
    </row>
    <row r="497">
      <c r="C497" s="2">
        <f>IFERROR(__xludf.DUMMYFUNCTION("""COMPUTED_VALUE"""),268.0)</f>
        <v>268</v>
      </c>
      <c r="D497" s="1" t="s">
        <v>572</v>
      </c>
      <c r="E497" s="10" t="s">
        <v>427</v>
      </c>
      <c r="G497" s="2" t="str">
        <f>IFERROR(__xludf.DUMMYFUNCTION("""COMPUTED_VALUE"""),"What do you call someone who is fluent in 3 languages and marginally conversant in 4th? Pi-Lingual.")</f>
        <v>What do you call someone who is fluent in 3 languages and marginally conversant in 4th? Pi-Lingual.</v>
      </c>
    </row>
    <row r="498">
      <c r="C498" s="2">
        <f>IFERROR(__xludf.DUMMYFUNCTION("""COMPUTED_VALUE"""),269.0)</f>
        <v>269</v>
      </c>
      <c r="D498" s="1" t="s">
        <v>580</v>
      </c>
      <c r="E498" s="10" t="s">
        <v>427</v>
      </c>
      <c r="F498" s="1" t="s">
        <v>295</v>
      </c>
      <c r="G498" s="2" t="str">
        <f>IFERROR(__xludf.DUMMYFUNCTION("""COMPUTED_VALUE"""),"When I was a kid, my mother told me I could be anyone I wanted to be. Turns out, identity theft is a crime.")</f>
        <v>When I was a kid, my mother told me I could be anyone I wanted to be. Turns out, identity theft is a crime.</v>
      </c>
    </row>
    <row r="499">
      <c r="C499" s="2">
        <f>IFERROR(__xludf.DUMMYFUNCTION("""COMPUTED_VALUE"""),269.0)</f>
        <v>269</v>
      </c>
      <c r="D499" s="1" t="s">
        <v>572</v>
      </c>
      <c r="E499" s="10" t="s">
        <v>295</v>
      </c>
      <c r="G499" s="2" t="str">
        <f>IFERROR(__xludf.DUMMYFUNCTION("""COMPUTED_VALUE"""),"When I was a kid, my mother told me I could be anyone I wanted to be. Turns out, identity theft is a crime.")</f>
        <v>When I was a kid, my mother told me I could be anyone I wanted to be. Turns out, identity theft is a crime.</v>
      </c>
    </row>
    <row r="500">
      <c r="C500" s="2">
        <f>IFERROR(__xludf.DUMMYFUNCTION("""COMPUTED_VALUE"""),271.0)</f>
        <v>271</v>
      </c>
      <c r="D500" s="1" t="s">
        <v>580</v>
      </c>
      <c r="E500" s="10" t="s">
        <v>354</v>
      </c>
      <c r="F500" s="1" t="s">
        <v>295</v>
      </c>
      <c r="G500" s="2" t="str">
        <f>IFERROR(__xludf.DUMMYFUNCTION("""COMPUTED_VALUE"""),"I wonder what my parents did to fight boredom before the internet. I asked my eighteen brothers and sisters but they didn’t have any idea either.")</f>
        <v>I wonder what my parents did to fight boredom before the internet. I asked my eighteen brothers and sisters but they didn’t have any idea either.</v>
      </c>
    </row>
    <row r="501">
      <c r="C501" s="2">
        <f>IFERROR(__xludf.DUMMYFUNCTION("""COMPUTED_VALUE"""),271.0)</f>
        <v>271</v>
      </c>
      <c r="D501" s="1" t="s">
        <v>572</v>
      </c>
      <c r="E501" s="10" t="s">
        <v>295</v>
      </c>
      <c r="G501" s="2" t="str">
        <f>IFERROR(__xludf.DUMMYFUNCTION("""COMPUTED_VALUE"""),"I wonder what my parents did to fight boredom before the internet. I asked my eighteen brothers and sisters but they didn’t have any idea either.")</f>
        <v>I wonder what my parents did to fight boredom before the internet. I asked my eighteen brothers and sisters but they didn’t have any idea either.</v>
      </c>
    </row>
    <row r="502">
      <c r="C502" s="2">
        <f>IFERROR(__xludf.DUMMYFUNCTION("""COMPUTED_VALUE"""),273.0)</f>
        <v>273</v>
      </c>
      <c r="D502" s="1" t="s">
        <v>580</v>
      </c>
      <c r="E502" s="10" t="s">
        <v>295</v>
      </c>
      <c r="F502" s="1" t="s">
        <v>295</v>
      </c>
      <c r="G502" s="2" t="str">
        <f>IFERROR(__xludf.DUMMYFUNCTION("""COMPUTED_VALUE"""),"On my first day working at a bank an old lady walked in and asked if I could help her check her balance. I said, ""Ma'am, are you sure?""She replied, ""Yes if you don't mind.""So I gave her a slight push and she tipped right over.")</f>
        <v>On my first day working at a bank an old lady walked in and asked if I could help her check her balance. I said, "Ma'am, are you sure?"She replied, "Yes if you don't mind."So I gave her a slight push and she tipped right over.</v>
      </c>
    </row>
    <row r="503">
      <c r="C503" s="2">
        <f>IFERROR(__xludf.DUMMYFUNCTION("""COMPUTED_VALUE"""),273.0)</f>
        <v>273</v>
      </c>
      <c r="D503" s="1" t="s">
        <v>572</v>
      </c>
      <c r="E503" s="10" t="s">
        <v>427</v>
      </c>
      <c r="G503" s="2" t="str">
        <f>IFERROR(__xludf.DUMMYFUNCTION("""COMPUTED_VALUE"""),"On my first day working at a bank an old lady walked in and asked if I could help her check her balance. I said, ""Ma'am, are you sure?""She replied, ""Yes if you don't mind.""So I gave her a slight push and she tipped right over.")</f>
        <v>On my first day working at a bank an old lady walked in and asked if I could help her check her balance. I said, "Ma'am, are you sure?"She replied, "Yes if you don't mind."So I gave her a slight push and she tipped right over.</v>
      </c>
    </row>
    <row r="504">
      <c r="C504" s="2">
        <f>IFERROR(__xludf.DUMMYFUNCTION("""COMPUTED_VALUE"""),274.0)</f>
        <v>274</v>
      </c>
      <c r="D504" s="1" t="s">
        <v>580</v>
      </c>
      <c r="E504" s="10" t="s">
        <v>427</v>
      </c>
      <c r="F504" s="1" t="s">
        <v>427</v>
      </c>
      <c r="G504" s="2" t="str">
        <f>IFERROR(__xludf.DUMMYFUNCTION("""COMPUTED_VALUE"""),"I heard there is a new shop called Moderation. They have everything in there.")</f>
        <v>I heard there is a new shop called Moderation. They have everything in there.</v>
      </c>
    </row>
    <row r="505">
      <c r="C505" s="2">
        <f>IFERROR(__xludf.DUMMYFUNCTION("""COMPUTED_VALUE"""),274.0)</f>
        <v>274</v>
      </c>
      <c r="D505" s="1" t="s">
        <v>572</v>
      </c>
      <c r="E505" s="10" t="s">
        <v>427</v>
      </c>
      <c r="G505" s="2" t="str">
        <f>IFERROR(__xludf.DUMMYFUNCTION("""COMPUTED_VALUE"""),"I heard there is a new shop called Moderation. They have everything in there.")</f>
        <v>I heard there is a new shop called Moderation. They have everything in there.</v>
      </c>
    </row>
    <row r="506">
      <c r="C506" s="2">
        <f>IFERROR(__xludf.DUMMYFUNCTION("""COMPUTED_VALUE"""),275.0)</f>
        <v>275</v>
      </c>
      <c r="D506" s="1" t="s">
        <v>580</v>
      </c>
      <c r="E506" s="10" t="s">
        <v>354</v>
      </c>
      <c r="F506" s="1" t="s">
        <v>354</v>
      </c>
      <c r="G506" s="2" t="str">
        <f>IFERROR(__xludf.DUMMYFUNCTION("""COMPUTED_VALUE"""),"An oxygen atom was looking forward to a threesome, Instead the poor guy got ozoned.")</f>
        <v>An oxygen atom was looking forward to a threesome, Instead the poor guy got ozoned.</v>
      </c>
    </row>
    <row r="507">
      <c r="C507" s="2">
        <f>IFERROR(__xludf.DUMMYFUNCTION("""COMPUTED_VALUE"""),275.0)</f>
        <v>275</v>
      </c>
      <c r="D507" s="1" t="s">
        <v>572</v>
      </c>
      <c r="E507" s="10" t="s">
        <v>354</v>
      </c>
      <c r="G507" s="2" t="str">
        <f>IFERROR(__xludf.DUMMYFUNCTION("""COMPUTED_VALUE"""),"An oxygen atom was looking forward to a threesome, Instead the poor guy got ozoned.")</f>
        <v>An oxygen atom was looking forward to a threesome, Instead the poor guy got ozoned.</v>
      </c>
    </row>
    <row r="508">
      <c r="C508" s="2">
        <f>IFERROR(__xludf.DUMMYFUNCTION("""COMPUTED_VALUE"""),276.0)</f>
        <v>276</v>
      </c>
      <c r="D508" s="1" t="s">
        <v>580</v>
      </c>
      <c r="E508" s="10" t="s">
        <v>354</v>
      </c>
      <c r="F508" s="1" t="s">
        <v>354</v>
      </c>
      <c r="G508" s="2" t="str">
        <f>IFERROR(__xludf.DUMMYFUNCTION("""COMPUTED_VALUE"""),"What joke is the same in all european languages? USA")</f>
        <v>What joke is the same in all european languages? USA</v>
      </c>
    </row>
    <row r="509">
      <c r="C509" s="2">
        <f>IFERROR(__xludf.DUMMYFUNCTION("""COMPUTED_VALUE"""),276.0)</f>
        <v>276</v>
      </c>
      <c r="D509" s="1" t="s">
        <v>572</v>
      </c>
      <c r="E509" s="10" t="s">
        <v>354</v>
      </c>
      <c r="G509" s="2" t="str">
        <f>IFERROR(__xludf.DUMMYFUNCTION("""COMPUTED_VALUE"""),"What joke is the same in all european languages? USA")</f>
        <v>What joke is the same in all european languages? USA</v>
      </c>
    </row>
    <row r="510">
      <c r="C510" s="2">
        <f>IFERROR(__xludf.DUMMYFUNCTION("""COMPUTED_VALUE"""),279.0)</f>
        <v>279</v>
      </c>
      <c r="D510" s="1" t="s">
        <v>580</v>
      </c>
      <c r="E510" s="10" t="s">
        <v>354</v>
      </c>
      <c r="F510" s="1" t="s">
        <v>295</v>
      </c>
      <c r="G510" s="2" t="str">
        <f>IFERROR(__xludf.DUMMYFUNCTION("""COMPUTED_VALUE"""),"I asked a friend over for Netflix and Chill and put on Toy Story Within 30 minutes I had a friend in me")</f>
        <v>I asked a friend over for Netflix and Chill and put on Toy Story Within 30 minutes I had a friend in me</v>
      </c>
    </row>
    <row r="511">
      <c r="C511" s="2">
        <f>IFERROR(__xludf.DUMMYFUNCTION("""COMPUTED_VALUE"""),279.0)</f>
        <v>279</v>
      </c>
      <c r="D511" s="1" t="s">
        <v>572</v>
      </c>
      <c r="E511" s="10" t="s">
        <v>295</v>
      </c>
      <c r="G511" s="2" t="str">
        <f>IFERROR(__xludf.DUMMYFUNCTION("""COMPUTED_VALUE"""),"I asked a friend over for Netflix and Chill and put on Toy Story Within 30 minutes I had a friend in me")</f>
        <v>I asked a friend over for Netflix and Chill and put on Toy Story Within 30 minutes I had a friend in me</v>
      </c>
    </row>
    <row r="512">
      <c r="C512" s="2">
        <f>IFERROR(__xludf.DUMMYFUNCTION("""COMPUTED_VALUE"""),281.0)</f>
        <v>281</v>
      </c>
      <c r="D512" s="1" t="s">
        <v>580</v>
      </c>
      <c r="E512" s="10" t="s">
        <v>427</v>
      </c>
      <c r="F512" s="1" t="s">
        <v>427</v>
      </c>
      <c r="G512" s="2" t="str">
        <f>IFERROR(__xludf.DUMMYFUNCTION("""COMPUTED_VALUE"""),"I went to a really emotional wedding last week, even the cake was in tiers!")</f>
        <v>I went to a really emotional wedding last week, even the cake was in tiers!</v>
      </c>
    </row>
    <row r="513">
      <c r="C513" s="2">
        <f>IFERROR(__xludf.DUMMYFUNCTION("""COMPUTED_VALUE"""),281.0)</f>
        <v>281</v>
      </c>
      <c r="D513" s="1" t="s">
        <v>572</v>
      </c>
      <c r="E513" s="10" t="s">
        <v>427</v>
      </c>
      <c r="G513" s="2" t="str">
        <f>IFERROR(__xludf.DUMMYFUNCTION("""COMPUTED_VALUE"""),"I went to a really emotional wedding last week, even the cake was in tiers!")</f>
        <v>I went to a really emotional wedding last week, even the cake was in tiers!</v>
      </c>
    </row>
    <row r="514">
      <c r="C514" s="2">
        <f>IFERROR(__xludf.DUMMYFUNCTION("""COMPUTED_VALUE"""),282.0)</f>
        <v>282</v>
      </c>
      <c r="D514" s="1" t="s">
        <v>580</v>
      </c>
      <c r="E514" s="10" t="s">
        <v>427</v>
      </c>
      <c r="F514" s="1" t="s">
        <v>427</v>
      </c>
      <c r="G514" s="2" t="str">
        <f>IFERROR(__xludf.DUMMYFUNCTION("""COMPUTED_VALUE"""),"I thought about going on an all-almond diet. But that's just nuts.")</f>
        <v>I thought about going on an all-almond diet. But that's just nuts.</v>
      </c>
    </row>
    <row r="515">
      <c r="C515" s="2">
        <f>IFERROR(__xludf.DUMMYFUNCTION("""COMPUTED_VALUE"""),282.0)</f>
        <v>282</v>
      </c>
      <c r="D515" s="1" t="s">
        <v>572</v>
      </c>
      <c r="E515" s="10" t="s">
        <v>354</v>
      </c>
      <c r="G515" s="2" t="str">
        <f>IFERROR(__xludf.DUMMYFUNCTION("""COMPUTED_VALUE"""),"I thought about going on an all-almond diet. But that's just nuts.")</f>
        <v>I thought about going on an all-almond diet. But that's just nuts.</v>
      </c>
    </row>
    <row r="516">
      <c r="C516" s="2">
        <f>IFERROR(__xludf.DUMMYFUNCTION("""COMPUTED_VALUE"""),283.0)</f>
        <v>283</v>
      </c>
      <c r="D516" s="1" t="s">
        <v>580</v>
      </c>
      <c r="E516" s="10" t="s">
        <v>427</v>
      </c>
      <c r="F516" s="1" t="s">
        <v>427</v>
      </c>
      <c r="G516" s="2" t="str">
        <f>IFERROR(__xludf.DUMMYFUNCTION("""COMPUTED_VALUE"""),"What happens when it rains cats and dogs? You have to be careful not to step in a poodle.")</f>
        <v>What happens when it rains cats and dogs? You have to be careful not to step in a poodle.</v>
      </c>
    </row>
    <row r="517">
      <c r="C517" s="2">
        <f>IFERROR(__xludf.DUMMYFUNCTION("""COMPUTED_VALUE"""),283.0)</f>
        <v>283</v>
      </c>
      <c r="D517" s="1" t="s">
        <v>572</v>
      </c>
      <c r="E517" s="10" t="s">
        <v>427</v>
      </c>
      <c r="G517" s="2" t="str">
        <f>IFERROR(__xludf.DUMMYFUNCTION("""COMPUTED_VALUE"""),"What happens when it rains cats and dogs? You have to be careful not to step in a poodle.")</f>
        <v>What happens when it rains cats and dogs? You have to be careful not to step in a poodle.</v>
      </c>
    </row>
    <row r="518">
      <c r="C518" s="2">
        <f>IFERROR(__xludf.DUMMYFUNCTION("""COMPUTED_VALUE"""),284.0)</f>
        <v>284</v>
      </c>
      <c r="D518" s="1" t="s">
        <v>580</v>
      </c>
      <c r="E518" s="10" t="s">
        <v>427</v>
      </c>
      <c r="F518" s="1" t="s">
        <v>427</v>
      </c>
      <c r="G518" s="2" t="str">
        <f>IFERROR(__xludf.DUMMYFUNCTION("""COMPUTED_VALUE"""),"Which bear is the most condescending? A pan-duh.")</f>
        <v>Which bear is the most condescending? A pan-duh.</v>
      </c>
    </row>
    <row r="519">
      <c r="C519" s="2">
        <f>IFERROR(__xludf.DUMMYFUNCTION("""COMPUTED_VALUE"""),284.0)</f>
        <v>284</v>
      </c>
      <c r="D519" s="1" t="s">
        <v>572</v>
      </c>
      <c r="E519" s="10" t="s">
        <v>354</v>
      </c>
      <c r="G519" s="2" t="str">
        <f>IFERROR(__xludf.DUMMYFUNCTION("""COMPUTED_VALUE"""),"Which bear is the most condescending? A pan-duh.")</f>
        <v>Which bear is the most condescending? A pan-duh.</v>
      </c>
    </row>
    <row r="520">
      <c r="C520" s="2">
        <f>IFERROR(__xludf.DUMMYFUNCTION("""COMPUTED_VALUE"""),285.0)</f>
        <v>285</v>
      </c>
      <c r="D520" s="1" t="s">
        <v>580</v>
      </c>
      <c r="E520" s="10" t="s">
        <v>427</v>
      </c>
      <c r="F520" s="1" t="s">
        <v>427</v>
      </c>
      <c r="G520" s="2" t="str">
        <f>IFERROR(__xludf.DUMMYFUNCTION("""COMPUTED_VALUE"""),"I'm color blind and the other day I thought I could actually detect purple, but it was just a pigment of my imagination.")</f>
        <v>I'm color blind and the other day I thought I could actually detect purple, but it was just a pigment of my imagination.</v>
      </c>
    </row>
    <row r="521">
      <c r="C521" s="2">
        <f>IFERROR(__xludf.DUMMYFUNCTION("""COMPUTED_VALUE"""),285.0)</f>
        <v>285</v>
      </c>
      <c r="D521" s="1" t="s">
        <v>572</v>
      </c>
      <c r="E521" s="10" t="s">
        <v>427</v>
      </c>
      <c r="G521" s="2" t="str">
        <f>IFERROR(__xludf.DUMMYFUNCTION("""COMPUTED_VALUE"""),"I'm color blind and the other day I thought I could actually detect purple, but it was just a pigment of my imagination.")</f>
        <v>I'm color blind and the other day I thought I could actually detect purple, but it was just a pigment of my imagination.</v>
      </c>
    </row>
    <row r="522">
      <c r="C522" s="2">
        <f>IFERROR(__xludf.DUMMYFUNCTION("""COMPUTED_VALUE"""),286.0)</f>
        <v>286</v>
      </c>
      <c r="D522" s="1" t="s">
        <v>580</v>
      </c>
      <c r="E522" s="10" t="s">
        <v>427</v>
      </c>
      <c r="F522" s="1" t="s">
        <v>427</v>
      </c>
      <c r="G522" s="2" t="str">
        <f>IFERROR(__xludf.DUMMYFUNCTION("""COMPUTED_VALUE"""),"What kind of award did the dentist receive? A little plaque.")</f>
        <v>What kind of award did the dentist receive? A little plaque.</v>
      </c>
    </row>
    <row r="523">
      <c r="C523" s="2">
        <f>IFERROR(__xludf.DUMMYFUNCTION("""COMPUTED_VALUE"""),286.0)</f>
        <v>286</v>
      </c>
      <c r="D523" s="1" t="s">
        <v>572</v>
      </c>
      <c r="E523" s="10" t="s">
        <v>354</v>
      </c>
      <c r="G523" s="2" t="str">
        <f>IFERROR(__xludf.DUMMYFUNCTION("""COMPUTED_VALUE"""),"What kind of award did the dentist receive? A little plaque.")</f>
        <v>What kind of award did the dentist receive? A little plaque.</v>
      </c>
    </row>
    <row r="524">
      <c r="C524" s="2">
        <f>IFERROR(__xludf.DUMMYFUNCTION("""COMPUTED_VALUE"""),287.0)</f>
        <v>287</v>
      </c>
      <c r="D524" s="1" t="s">
        <v>580</v>
      </c>
      <c r="E524" s="10" t="s">
        <v>427</v>
      </c>
      <c r="F524" s="1" t="s">
        <v>427</v>
      </c>
      <c r="G524" s="2" t="str">
        <f>IFERROR(__xludf.DUMMYFUNCTION("""COMPUTED_VALUE"""),"What did the two pieces of bread say on their wedding day? It was loaf at first sight.")</f>
        <v>What did the two pieces of bread say on their wedding day? It was loaf at first sight.</v>
      </c>
    </row>
    <row r="525">
      <c r="C525" s="2">
        <f>IFERROR(__xludf.DUMMYFUNCTION("""COMPUTED_VALUE"""),287.0)</f>
        <v>287</v>
      </c>
      <c r="D525" s="1" t="s">
        <v>572</v>
      </c>
      <c r="E525" s="10" t="s">
        <v>354</v>
      </c>
      <c r="G525" s="2" t="str">
        <f>IFERROR(__xludf.DUMMYFUNCTION("""COMPUTED_VALUE"""),"What did the two pieces of bread say on their wedding day? It was loaf at first sight.")</f>
        <v>What did the two pieces of bread say on their wedding day? It was loaf at first sight.</v>
      </c>
    </row>
    <row r="526">
      <c r="C526" s="2">
        <f>IFERROR(__xludf.DUMMYFUNCTION("""COMPUTED_VALUE"""),288.0)</f>
        <v>288</v>
      </c>
      <c r="D526" s="1" t="s">
        <v>580</v>
      </c>
      <c r="E526" s="10" t="s">
        <v>354</v>
      </c>
      <c r="F526" s="1" t="s">
        <v>295</v>
      </c>
      <c r="G526" s="2" t="str">
        <f>IFERROR(__xludf.DUMMYFUNCTION("""COMPUTED_VALUE"""),"I asked my wife if I was the only one she slept with. She said yes—the others were 7’s and 8’s.")</f>
        <v>I asked my wife if I was the only one she slept with. She said yes—the others were 7’s and 8’s.</v>
      </c>
    </row>
    <row r="527">
      <c r="C527" s="2">
        <f>IFERROR(__xludf.DUMMYFUNCTION("""COMPUTED_VALUE"""),288.0)</f>
        <v>288</v>
      </c>
      <c r="D527" s="1" t="s">
        <v>572</v>
      </c>
      <c r="E527" s="10" t="s">
        <v>295</v>
      </c>
      <c r="G527" s="2" t="str">
        <f>IFERROR(__xludf.DUMMYFUNCTION("""COMPUTED_VALUE"""),"I asked my wife if I was the only one she slept with. She said yes—the others were 7’s and 8’s.")</f>
        <v>I asked my wife if I was the only one she slept with. She said yes—the others were 7’s and 8’s.</v>
      </c>
    </row>
    <row r="528">
      <c r="C528" s="2">
        <f>IFERROR(__xludf.DUMMYFUNCTION("""COMPUTED_VALUE"""),290.0)</f>
        <v>290</v>
      </c>
      <c r="D528" s="1" t="s">
        <v>580</v>
      </c>
      <c r="E528" s="10" t="s">
        <v>427</v>
      </c>
      <c r="F528" s="1" t="s">
        <v>427</v>
      </c>
      <c r="G528" s="2" t="str">
        <f>IFERROR(__xludf.DUMMYFUNCTION("""COMPUTED_VALUE"""),"“Today my son asked me, ‘Can I have a bookmark’? I burst into tears — he’s 12 years old and still doesn’t know my name!”")</f>
        <v>“Today my son asked me, ‘Can I have a bookmark’? I burst into tears — he’s 12 years old and still doesn’t know my name!”</v>
      </c>
    </row>
    <row r="529">
      <c r="C529" s="2">
        <f>IFERROR(__xludf.DUMMYFUNCTION("""COMPUTED_VALUE"""),290.0)</f>
        <v>290</v>
      </c>
      <c r="D529" s="1" t="s">
        <v>572</v>
      </c>
      <c r="E529" s="10" t="s">
        <v>354</v>
      </c>
      <c r="G529" s="2" t="str">
        <f>IFERROR(__xludf.DUMMYFUNCTION("""COMPUTED_VALUE"""),"“Today my son asked me, ‘Can I have a bookmark’? I burst into tears — he’s 12 years old and still doesn’t know my name!”")</f>
        <v>“Today my son asked me, ‘Can I have a bookmark’? I burst into tears — he’s 12 years old and still doesn’t know my name!”</v>
      </c>
    </row>
    <row r="530">
      <c r="C530" s="2">
        <f>IFERROR(__xludf.DUMMYFUNCTION("""COMPUTED_VALUE"""),291.0)</f>
        <v>291</v>
      </c>
      <c r="D530" s="1" t="s">
        <v>580</v>
      </c>
      <c r="E530" s="10" t="s">
        <v>427</v>
      </c>
      <c r="F530" s="1" t="s">
        <v>427</v>
      </c>
      <c r="G530" s="2" t="str">
        <f>IFERROR(__xludf.DUMMYFUNCTION("""COMPUTED_VALUE"""),"To the person stole my laptop with my copy of Microsoft Office on it: I will find you. You have my Word!")</f>
        <v>To the person stole my laptop with my copy of Microsoft Office on it: I will find you. You have my Word!</v>
      </c>
    </row>
    <row r="531">
      <c r="C531" s="2">
        <f>IFERROR(__xludf.DUMMYFUNCTION("""COMPUTED_VALUE"""),291.0)</f>
        <v>291</v>
      </c>
      <c r="D531" s="1" t="s">
        <v>572</v>
      </c>
      <c r="E531" s="10" t="s">
        <v>427</v>
      </c>
      <c r="G531" s="2" t="str">
        <f>IFERROR(__xludf.DUMMYFUNCTION("""COMPUTED_VALUE"""),"To the person stole my laptop with my copy of Microsoft Office on it: I will find you. You have my Word!")</f>
        <v>To the person stole my laptop with my copy of Microsoft Office on it: I will find you. You have my Word!</v>
      </c>
    </row>
    <row r="532">
      <c r="C532" s="2">
        <f>IFERROR(__xludf.DUMMYFUNCTION("""COMPUTED_VALUE"""),292.0)</f>
        <v>292</v>
      </c>
      <c r="D532" s="1" t="s">
        <v>580</v>
      </c>
      <c r="E532" s="10" t="s">
        <v>427</v>
      </c>
      <c r="F532" s="1" t="s">
        <v>295</v>
      </c>
      <c r="G532" s="2" t="str">
        <f>IFERROR(__xludf.DUMMYFUNCTION("""COMPUTED_VALUE"""),"Did you get a haircut? No, I got them all cut.")</f>
        <v>Did you get a haircut? No, I got them all cut.</v>
      </c>
    </row>
    <row r="533">
      <c r="C533" s="2">
        <f>IFERROR(__xludf.DUMMYFUNCTION("""COMPUTED_VALUE"""),292.0)</f>
        <v>292</v>
      </c>
      <c r="D533" s="1" t="s">
        <v>572</v>
      </c>
      <c r="E533" s="10" t="s">
        <v>295</v>
      </c>
      <c r="G533" s="2" t="str">
        <f>IFERROR(__xludf.DUMMYFUNCTION("""COMPUTED_VALUE"""),"Did you get a haircut? No, I got them all cut.")</f>
        <v>Did you get a haircut? No, I got them all cut.</v>
      </c>
    </row>
    <row r="534">
      <c r="C534" s="2">
        <f>IFERROR(__xludf.DUMMYFUNCTION("""COMPUTED_VALUE"""),293.0)</f>
        <v>293</v>
      </c>
      <c r="D534" s="1" t="s">
        <v>580</v>
      </c>
      <c r="E534" s="10" t="s">
        <v>427</v>
      </c>
      <c r="F534" s="1" t="s">
        <v>427</v>
      </c>
      <c r="G534" s="2" t="str">
        <f>IFERROR(__xludf.DUMMYFUNCTION("""COMPUTED_VALUE"""),"Saw a right angle resting under a tree this afternoon and thought.... Wow! 90 degrees in the shade!!")</f>
        <v>Saw a right angle resting under a tree this afternoon and thought.... Wow! 90 degrees in the shade!!</v>
      </c>
    </row>
    <row r="535">
      <c r="C535" s="2">
        <f>IFERROR(__xludf.DUMMYFUNCTION("""COMPUTED_VALUE"""),293.0)</f>
        <v>293</v>
      </c>
      <c r="D535" s="1" t="s">
        <v>572</v>
      </c>
      <c r="E535" s="10" t="s">
        <v>427</v>
      </c>
      <c r="G535" s="2" t="str">
        <f>IFERROR(__xludf.DUMMYFUNCTION("""COMPUTED_VALUE"""),"Saw a right angle resting under a tree this afternoon and thought.... Wow! 90 degrees in the shade!!")</f>
        <v>Saw a right angle resting under a tree this afternoon and thought.... Wow! 90 degrees in the shade!!</v>
      </c>
    </row>
    <row r="536">
      <c r="C536" s="2">
        <f>IFERROR(__xludf.DUMMYFUNCTION("""COMPUTED_VALUE"""),294.0)</f>
        <v>294</v>
      </c>
      <c r="D536" s="1" t="s">
        <v>580</v>
      </c>
      <c r="E536" s="10" t="s">
        <v>427</v>
      </c>
      <c r="F536" s="1" t="s">
        <v>427</v>
      </c>
      <c r="G536" s="2" t="str">
        <f>IFERROR(__xludf.DUMMYFUNCTION("""COMPUTED_VALUE"""),"How do you make holy water? You boil the hell out of it.")</f>
        <v>How do you make holy water? You boil the hell out of it.</v>
      </c>
    </row>
    <row r="537">
      <c r="C537" s="2">
        <f>IFERROR(__xludf.DUMMYFUNCTION("""COMPUTED_VALUE"""),294.0)</f>
        <v>294</v>
      </c>
      <c r="D537" s="1" t="s">
        <v>572</v>
      </c>
      <c r="E537" s="10" t="s">
        <v>427</v>
      </c>
      <c r="G537" s="2" t="str">
        <f>IFERROR(__xludf.DUMMYFUNCTION("""COMPUTED_VALUE"""),"How do you make holy water? You boil the hell out of it.")</f>
        <v>How do you make holy water? You boil the hell out of it.</v>
      </c>
    </row>
    <row r="538">
      <c r="C538" s="2">
        <f>IFERROR(__xludf.DUMMYFUNCTION("""COMPUTED_VALUE"""),296.0)</f>
        <v>296</v>
      </c>
      <c r="D538" s="1" t="s">
        <v>580</v>
      </c>
      <c r="E538" s="10" t="s">
        <v>427</v>
      </c>
      <c r="F538" s="1" t="s">
        <v>427</v>
      </c>
      <c r="G538" s="2" t="str">
        <f>IFERROR(__xludf.DUMMYFUNCTION("""COMPUTED_VALUE"""),"Did you hear the one about the kid who started a business tying shoelaces on the playground? It was a knot-for-profit.")</f>
        <v>Did you hear the one about the kid who started a business tying shoelaces on the playground? It was a knot-for-profit.</v>
      </c>
    </row>
    <row r="539">
      <c r="C539" s="2">
        <f>IFERROR(__xludf.DUMMYFUNCTION("""COMPUTED_VALUE"""),296.0)</f>
        <v>296</v>
      </c>
      <c r="D539" s="1" t="s">
        <v>572</v>
      </c>
      <c r="E539" s="10" t="s">
        <v>427</v>
      </c>
      <c r="G539" s="2" t="str">
        <f>IFERROR(__xludf.DUMMYFUNCTION("""COMPUTED_VALUE"""),"Did you hear the one about the kid who started a business tying shoelaces on the playground? It was a knot-for-profit.")</f>
        <v>Did you hear the one about the kid who started a business tying shoelaces on the playground? It was a knot-for-profit.</v>
      </c>
    </row>
    <row r="540">
      <c r="C540" s="2">
        <f>IFERROR(__xludf.DUMMYFUNCTION("""COMPUTED_VALUE"""),297.0)</f>
        <v>297</v>
      </c>
      <c r="D540" s="1" t="s">
        <v>580</v>
      </c>
      <c r="E540" s="10" t="s">
        <v>427</v>
      </c>
      <c r="F540" s="1" t="s">
        <v>427</v>
      </c>
      <c r="G540" s="2" t="str">
        <f>IFERROR(__xludf.DUMMYFUNCTION("""COMPUTED_VALUE"""),"Want to know why nurses like red crayons? Sometimes they have to draw blood.")</f>
        <v>Want to know why nurses like red crayons? Sometimes they have to draw blood.</v>
      </c>
    </row>
    <row r="541">
      <c r="C541" s="2">
        <f>IFERROR(__xludf.DUMMYFUNCTION("""COMPUTED_VALUE"""),297.0)</f>
        <v>297</v>
      </c>
      <c r="D541" s="1" t="s">
        <v>572</v>
      </c>
      <c r="E541" s="10" t="s">
        <v>427</v>
      </c>
      <c r="G541" s="2" t="str">
        <f>IFERROR(__xludf.DUMMYFUNCTION("""COMPUTED_VALUE"""),"Want to know why nurses like red crayons? Sometimes they have to draw blood.")</f>
        <v>Want to know why nurses like red crayons? Sometimes they have to draw blood.</v>
      </c>
    </row>
    <row r="542">
      <c r="C542" s="2">
        <f>IFERROR(__xludf.DUMMYFUNCTION("""COMPUTED_VALUE"""),298.0)</f>
        <v>298</v>
      </c>
      <c r="D542" s="1" t="s">
        <v>580</v>
      </c>
      <c r="E542" s="10" t="s">
        <v>427</v>
      </c>
      <c r="F542" s="1" t="s">
        <v>427</v>
      </c>
      <c r="G542" s="2" t="str">
        <f>IFERROR(__xludf.DUMMYFUNCTION("""COMPUTED_VALUE"""),"Why is it a bad idea to iron a four leaf clover? Because you shouldn’t press your luck!")</f>
        <v>Why is it a bad idea to iron a four leaf clover? Because you shouldn’t press your luck!</v>
      </c>
    </row>
    <row r="543">
      <c r="C543" s="2">
        <f>IFERROR(__xludf.DUMMYFUNCTION("""COMPUTED_VALUE"""),298.0)</f>
        <v>298</v>
      </c>
      <c r="D543" s="1" t="s">
        <v>572</v>
      </c>
      <c r="E543" s="10" t="s">
        <v>427</v>
      </c>
      <c r="G543" s="2" t="str">
        <f>IFERROR(__xludf.DUMMYFUNCTION("""COMPUTED_VALUE"""),"Why is it a bad idea to iron a four leaf clover? Because you shouldn’t press your luck!")</f>
        <v>Why is it a bad idea to iron a four leaf clover? Because you shouldn’t press your luck!</v>
      </c>
    </row>
    <row r="544">
      <c r="C544" s="2">
        <f>IFERROR(__xludf.DUMMYFUNCTION("""COMPUTED_VALUE"""),299.0)</f>
        <v>299</v>
      </c>
      <c r="D544" s="1" t="s">
        <v>580</v>
      </c>
      <c r="E544" s="10" t="s">
        <v>427</v>
      </c>
      <c r="F544" s="1" t="s">
        <v>427</v>
      </c>
      <c r="G544" s="2" t="str">
        <f>IFERROR(__xludf.DUMMYFUNCTION("""COMPUTED_VALUE"""),"What do you call an elephant that doesn't matter? An irrelephant.'")</f>
        <v>What do you call an elephant that doesn't matter? An irrelephant.'</v>
      </c>
    </row>
    <row r="545">
      <c r="C545" s="2">
        <f>IFERROR(__xludf.DUMMYFUNCTION("""COMPUTED_VALUE"""),299.0)</f>
        <v>299</v>
      </c>
      <c r="D545" s="1" t="s">
        <v>572</v>
      </c>
      <c r="E545" s="10" t="s">
        <v>427</v>
      </c>
      <c r="G545" s="2" t="str">
        <f>IFERROR(__xludf.DUMMYFUNCTION("""COMPUTED_VALUE"""),"What do you call an elephant that doesn't matter? An irrelephant.'")</f>
        <v>What do you call an elephant that doesn't matter? An irrelephant.'</v>
      </c>
    </row>
    <row r="546">
      <c r="C546" s="2"/>
      <c r="E546" s="11"/>
    </row>
    <row r="547">
      <c r="C547" s="2"/>
      <c r="E547" s="11"/>
    </row>
    <row r="548">
      <c r="C548" s="2"/>
      <c r="E548" s="11"/>
    </row>
    <row r="549">
      <c r="C549" s="2"/>
      <c r="E549" s="11"/>
    </row>
    <row r="550">
      <c r="C550" s="2"/>
      <c r="E550" s="11"/>
    </row>
    <row r="551">
      <c r="C551" s="2"/>
      <c r="E551" s="11"/>
    </row>
    <row r="552">
      <c r="C552" s="2"/>
      <c r="E552" s="11"/>
    </row>
    <row r="553">
      <c r="C553" s="2"/>
      <c r="E553" s="11"/>
    </row>
    <row r="554">
      <c r="C554" s="2"/>
      <c r="E554" s="11"/>
    </row>
    <row r="555">
      <c r="C555" s="2"/>
      <c r="E555" s="11"/>
    </row>
    <row r="556">
      <c r="C556" s="2"/>
      <c r="E556" s="11"/>
    </row>
    <row r="557">
      <c r="C557" s="2"/>
      <c r="E557" s="11"/>
    </row>
    <row r="558">
      <c r="C558" s="2"/>
      <c r="E558" s="11"/>
    </row>
    <row r="559">
      <c r="C559" s="2"/>
      <c r="E559" s="11"/>
    </row>
    <row r="560">
      <c r="C560" s="2"/>
      <c r="E560" s="11"/>
    </row>
    <row r="561">
      <c r="C561" s="2"/>
      <c r="E561" s="11"/>
    </row>
    <row r="562">
      <c r="C562" s="2"/>
      <c r="E562" s="11"/>
    </row>
    <row r="563">
      <c r="C563" s="2"/>
      <c r="E563" s="11"/>
    </row>
    <row r="564">
      <c r="C564" s="2"/>
      <c r="E564" s="11"/>
    </row>
    <row r="565">
      <c r="C565" s="2"/>
      <c r="E565" s="11"/>
    </row>
    <row r="566">
      <c r="C566" s="2"/>
      <c r="E566" s="11"/>
    </row>
    <row r="567">
      <c r="C567" s="2"/>
      <c r="E567" s="11"/>
    </row>
    <row r="568">
      <c r="C568" s="2"/>
      <c r="E568" s="11"/>
    </row>
    <row r="569">
      <c r="C569" s="2"/>
      <c r="E569" s="11"/>
    </row>
    <row r="570">
      <c r="C570" s="2"/>
      <c r="E570" s="11"/>
    </row>
    <row r="571">
      <c r="C571" s="2"/>
      <c r="E571" s="11"/>
    </row>
    <row r="572">
      <c r="C572" s="2"/>
      <c r="E572" s="11"/>
    </row>
    <row r="573">
      <c r="C573" s="2"/>
      <c r="E573" s="11"/>
    </row>
    <row r="574">
      <c r="C574" s="2"/>
      <c r="E574" s="11"/>
    </row>
    <row r="575">
      <c r="C575" s="2"/>
      <c r="E575" s="11"/>
    </row>
    <row r="576">
      <c r="C576" s="2"/>
      <c r="E576" s="11"/>
    </row>
    <row r="577">
      <c r="C577" s="2"/>
      <c r="E577" s="11"/>
    </row>
    <row r="578">
      <c r="C578" s="2"/>
      <c r="E578" s="11"/>
    </row>
    <row r="579">
      <c r="C579" s="2"/>
      <c r="E579" s="11"/>
    </row>
    <row r="580">
      <c r="C580" s="2"/>
      <c r="E580" s="11"/>
    </row>
    <row r="581">
      <c r="C581" s="2"/>
      <c r="E581" s="11"/>
    </row>
    <row r="582">
      <c r="C582" s="2"/>
      <c r="E582" s="11"/>
    </row>
    <row r="583">
      <c r="C583" s="2"/>
      <c r="E583" s="11"/>
    </row>
    <row r="584">
      <c r="C584" s="2"/>
      <c r="E584" s="11"/>
    </row>
    <row r="585">
      <c r="C585" s="2"/>
      <c r="E585" s="11"/>
    </row>
    <row r="586">
      <c r="C586" s="2"/>
      <c r="E586" s="11"/>
    </row>
    <row r="587">
      <c r="C587" s="2"/>
      <c r="E587" s="11"/>
    </row>
    <row r="588">
      <c r="C588" s="2"/>
      <c r="E588" s="11"/>
    </row>
    <row r="589">
      <c r="C589" s="2"/>
      <c r="E589" s="11"/>
    </row>
    <row r="590">
      <c r="C590" s="2"/>
      <c r="E590" s="11"/>
    </row>
    <row r="591">
      <c r="C591" s="2"/>
      <c r="E591" s="11"/>
    </row>
    <row r="592">
      <c r="C592" s="2"/>
      <c r="E592" s="11"/>
    </row>
    <row r="593">
      <c r="C593" s="2"/>
      <c r="E593" s="11"/>
    </row>
    <row r="594">
      <c r="C594" s="2"/>
      <c r="E594" s="11"/>
    </row>
    <row r="595">
      <c r="C595" s="2"/>
      <c r="E595" s="11"/>
    </row>
    <row r="596">
      <c r="C596" s="2"/>
      <c r="E596" s="11"/>
    </row>
    <row r="597">
      <c r="C597" s="2"/>
      <c r="E597" s="11"/>
    </row>
    <row r="598">
      <c r="C598" s="2"/>
      <c r="E598" s="11"/>
    </row>
    <row r="599">
      <c r="C599" s="2"/>
      <c r="E599" s="11"/>
    </row>
    <row r="600">
      <c r="C600" s="2"/>
      <c r="E600" s="11"/>
    </row>
    <row r="601">
      <c r="C601" s="2"/>
      <c r="E601" s="11"/>
    </row>
    <row r="602">
      <c r="E602" s="11"/>
    </row>
    <row r="603">
      <c r="E603" s="11"/>
    </row>
    <row r="604">
      <c r="E604" s="11"/>
    </row>
    <row r="605">
      <c r="E605" s="11"/>
    </row>
    <row r="606">
      <c r="E606" s="11"/>
    </row>
    <row r="607">
      <c r="E607" s="11"/>
    </row>
    <row r="608">
      <c r="E608" s="11"/>
    </row>
    <row r="609">
      <c r="E609" s="11"/>
    </row>
    <row r="610">
      <c r="E610" s="11"/>
    </row>
    <row r="611">
      <c r="E611" s="11"/>
    </row>
    <row r="612">
      <c r="E612" s="11"/>
    </row>
    <row r="613">
      <c r="E613" s="11"/>
    </row>
    <row r="614">
      <c r="E614" s="11"/>
    </row>
    <row r="615">
      <c r="E615" s="11"/>
    </row>
    <row r="616">
      <c r="E616" s="11"/>
    </row>
    <row r="617">
      <c r="E617" s="11"/>
    </row>
    <row r="618">
      <c r="E618" s="11"/>
    </row>
    <row r="619">
      <c r="E619" s="11"/>
    </row>
    <row r="620">
      <c r="E620" s="11"/>
    </row>
    <row r="621">
      <c r="E621" s="11"/>
    </row>
    <row r="622">
      <c r="E622" s="11"/>
    </row>
    <row r="623">
      <c r="E623" s="11"/>
    </row>
    <row r="624">
      <c r="E624" s="11"/>
    </row>
    <row r="625">
      <c r="E625" s="11"/>
    </row>
    <row r="626">
      <c r="E626" s="11"/>
    </row>
    <row r="627">
      <c r="E627" s="11"/>
    </row>
    <row r="628">
      <c r="E628" s="11"/>
    </row>
    <row r="629">
      <c r="E629" s="11"/>
    </row>
    <row r="630">
      <c r="E630" s="11"/>
    </row>
    <row r="631">
      <c r="E631" s="11"/>
    </row>
    <row r="632">
      <c r="E632" s="11"/>
    </row>
    <row r="633">
      <c r="E633" s="11"/>
    </row>
    <row r="634">
      <c r="E634" s="11"/>
    </row>
    <row r="635">
      <c r="E635" s="11"/>
    </row>
    <row r="636">
      <c r="E636" s="11"/>
    </row>
    <row r="637">
      <c r="E637" s="11"/>
    </row>
    <row r="638">
      <c r="E638" s="11"/>
    </row>
    <row r="639">
      <c r="E639" s="11"/>
    </row>
    <row r="640">
      <c r="E640" s="11"/>
    </row>
    <row r="641">
      <c r="E641" s="11"/>
    </row>
    <row r="642">
      <c r="E642" s="11"/>
    </row>
    <row r="643">
      <c r="E643" s="11"/>
    </row>
    <row r="644">
      <c r="E644" s="11"/>
    </row>
    <row r="645">
      <c r="E645" s="11"/>
    </row>
    <row r="646">
      <c r="E646" s="11"/>
    </row>
    <row r="647">
      <c r="E647" s="11"/>
    </row>
    <row r="648">
      <c r="E648" s="11"/>
    </row>
    <row r="649">
      <c r="E649" s="11"/>
    </row>
    <row r="650">
      <c r="E650" s="11"/>
    </row>
    <row r="651">
      <c r="E651" s="11"/>
    </row>
    <row r="652">
      <c r="E652" s="11"/>
    </row>
    <row r="653">
      <c r="E653" s="11"/>
    </row>
    <row r="654">
      <c r="E654" s="11"/>
    </row>
    <row r="655">
      <c r="E655" s="11"/>
    </row>
    <row r="656">
      <c r="E656" s="11"/>
    </row>
    <row r="657">
      <c r="E657" s="11"/>
    </row>
    <row r="658">
      <c r="E658" s="11"/>
    </row>
    <row r="659">
      <c r="E659" s="11"/>
    </row>
    <row r="660">
      <c r="E660" s="11"/>
    </row>
    <row r="661">
      <c r="E661" s="11"/>
    </row>
    <row r="662">
      <c r="E662" s="11"/>
    </row>
    <row r="663">
      <c r="E663" s="11"/>
    </row>
    <row r="664">
      <c r="E664" s="11"/>
    </row>
    <row r="665">
      <c r="E665" s="11"/>
    </row>
    <row r="666">
      <c r="E666" s="11"/>
    </row>
    <row r="667">
      <c r="E667" s="11"/>
    </row>
    <row r="668">
      <c r="E668" s="11"/>
    </row>
    <row r="669">
      <c r="E669" s="11"/>
    </row>
    <row r="670">
      <c r="E670" s="11"/>
    </row>
    <row r="671">
      <c r="E671" s="11"/>
    </row>
    <row r="672">
      <c r="E672" s="11"/>
    </row>
    <row r="673">
      <c r="E673" s="11"/>
    </row>
    <row r="674">
      <c r="E674" s="11"/>
    </row>
    <row r="675">
      <c r="E675" s="11"/>
    </row>
    <row r="676">
      <c r="E676" s="11"/>
    </row>
    <row r="677">
      <c r="E677" s="11"/>
    </row>
    <row r="678">
      <c r="E678" s="11"/>
    </row>
    <row r="679">
      <c r="E679" s="11"/>
    </row>
    <row r="680">
      <c r="E680" s="11"/>
    </row>
    <row r="681">
      <c r="E681" s="11"/>
    </row>
    <row r="682">
      <c r="E682" s="11"/>
    </row>
    <row r="683">
      <c r="E683" s="11"/>
    </row>
    <row r="684">
      <c r="E684" s="11"/>
    </row>
    <row r="685">
      <c r="E685" s="11"/>
    </row>
    <row r="686">
      <c r="E686" s="11"/>
    </row>
    <row r="687">
      <c r="E687" s="11"/>
    </row>
    <row r="688">
      <c r="E688" s="11"/>
    </row>
    <row r="689">
      <c r="E689" s="11"/>
    </row>
    <row r="690">
      <c r="E690" s="11"/>
    </row>
    <row r="691">
      <c r="E691" s="11"/>
    </row>
    <row r="692">
      <c r="E692" s="11"/>
    </row>
    <row r="693">
      <c r="E693" s="11"/>
    </row>
    <row r="694">
      <c r="E694" s="11"/>
    </row>
    <row r="695">
      <c r="E695" s="11"/>
    </row>
    <row r="696">
      <c r="E696" s="11"/>
    </row>
    <row r="697">
      <c r="E697" s="11"/>
    </row>
    <row r="698">
      <c r="E698" s="11"/>
    </row>
    <row r="699">
      <c r="E699" s="11"/>
    </row>
    <row r="700">
      <c r="E700" s="11"/>
    </row>
    <row r="701">
      <c r="E701" s="11"/>
    </row>
    <row r="702">
      <c r="E702" s="11"/>
    </row>
    <row r="703">
      <c r="E703" s="11"/>
    </row>
    <row r="704">
      <c r="E704" s="11"/>
    </row>
    <row r="705">
      <c r="E705" s="11"/>
    </row>
    <row r="706">
      <c r="E706" s="11"/>
    </row>
    <row r="707">
      <c r="E707" s="11"/>
    </row>
    <row r="708">
      <c r="E708" s="11"/>
    </row>
    <row r="709">
      <c r="E709" s="11"/>
    </row>
    <row r="710">
      <c r="E710" s="11"/>
    </row>
    <row r="711">
      <c r="E711" s="11"/>
    </row>
    <row r="712">
      <c r="E712" s="11"/>
    </row>
    <row r="713">
      <c r="E713" s="11"/>
    </row>
    <row r="714">
      <c r="E714" s="11"/>
    </row>
    <row r="715">
      <c r="E715" s="11"/>
    </row>
    <row r="716">
      <c r="E716" s="11"/>
    </row>
    <row r="717">
      <c r="E717" s="11"/>
    </row>
    <row r="718">
      <c r="E718" s="11"/>
    </row>
    <row r="719">
      <c r="E719" s="11"/>
    </row>
    <row r="720">
      <c r="E720" s="11"/>
    </row>
    <row r="721">
      <c r="E721" s="11"/>
    </row>
    <row r="722">
      <c r="E722" s="11"/>
    </row>
    <row r="723">
      <c r="E723" s="11"/>
    </row>
    <row r="724">
      <c r="E724" s="11"/>
    </row>
    <row r="725">
      <c r="E725" s="11"/>
    </row>
    <row r="726">
      <c r="E726" s="11"/>
    </row>
    <row r="727">
      <c r="E727" s="11"/>
    </row>
    <row r="728">
      <c r="E728" s="11"/>
    </row>
    <row r="729">
      <c r="E729" s="11"/>
    </row>
    <row r="730">
      <c r="E730" s="11"/>
    </row>
    <row r="731">
      <c r="E731" s="11"/>
    </row>
    <row r="732">
      <c r="E732" s="11"/>
    </row>
    <row r="733">
      <c r="E733" s="11"/>
    </row>
    <row r="734">
      <c r="E734" s="11"/>
    </row>
    <row r="735">
      <c r="E735" s="11"/>
    </row>
    <row r="736">
      <c r="E736" s="11"/>
    </row>
    <row r="737">
      <c r="E737" s="11"/>
    </row>
    <row r="738">
      <c r="E738" s="11"/>
    </row>
    <row r="739">
      <c r="E739" s="11"/>
    </row>
    <row r="740">
      <c r="E740" s="11"/>
    </row>
    <row r="741">
      <c r="E741" s="11"/>
    </row>
    <row r="742">
      <c r="E742" s="11"/>
    </row>
    <row r="743">
      <c r="E743" s="11"/>
    </row>
    <row r="744">
      <c r="E744" s="11"/>
    </row>
    <row r="745">
      <c r="E745" s="11"/>
    </row>
    <row r="746">
      <c r="E746" s="11"/>
    </row>
    <row r="747">
      <c r="E747" s="11"/>
    </row>
    <row r="748">
      <c r="E748" s="11"/>
    </row>
    <row r="749">
      <c r="E749" s="11"/>
    </row>
    <row r="750">
      <c r="E750" s="11"/>
    </row>
    <row r="751">
      <c r="E751" s="11"/>
    </row>
    <row r="752">
      <c r="E752" s="11"/>
    </row>
    <row r="753">
      <c r="E753" s="11"/>
    </row>
    <row r="754">
      <c r="E754" s="11"/>
    </row>
    <row r="755">
      <c r="E755" s="11"/>
    </row>
    <row r="756">
      <c r="E756" s="11"/>
    </row>
    <row r="757">
      <c r="E757" s="11"/>
    </row>
    <row r="758">
      <c r="E758" s="11"/>
    </row>
    <row r="759">
      <c r="E759" s="11"/>
    </row>
    <row r="760">
      <c r="E760" s="11"/>
    </row>
    <row r="761">
      <c r="E761" s="11"/>
    </row>
    <row r="762">
      <c r="E762" s="11"/>
    </row>
    <row r="763">
      <c r="E763" s="11"/>
    </row>
    <row r="764">
      <c r="E764" s="11"/>
    </row>
    <row r="765">
      <c r="E765" s="11"/>
    </row>
    <row r="766">
      <c r="E766" s="11"/>
    </row>
    <row r="767">
      <c r="E767" s="11"/>
    </row>
    <row r="768">
      <c r="E768" s="11"/>
    </row>
    <row r="769">
      <c r="E769" s="11"/>
    </row>
    <row r="770">
      <c r="E770" s="11"/>
    </row>
    <row r="771">
      <c r="E771" s="11"/>
    </row>
    <row r="772">
      <c r="E772" s="11"/>
    </row>
    <row r="773">
      <c r="E773" s="11"/>
    </row>
    <row r="774">
      <c r="E774" s="11"/>
    </row>
    <row r="775">
      <c r="E775" s="11"/>
    </row>
    <row r="776">
      <c r="E776" s="11"/>
    </row>
    <row r="777">
      <c r="E777" s="11"/>
    </row>
    <row r="778">
      <c r="E778" s="11"/>
    </row>
    <row r="779">
      <c r="E779" s="11"/>
    </row>
    <row r="780">
      <c r="E780" s="11"/>
    </row>
    <row r="781">
      <c r="E781" s="11"/>
    </row>
    <row r="782">
      <c r="E782" s="11"/>
    </row>
    <row r="783">
      <c r="E783" s="11"/>
    </row>
    <row r="784">
      <c r="E784" s="11"/>
    </row>
    <row r="785">
      <c r="E785" s="11"/>
    </row>
    <row r="786">
      <c r="E786" s="11"/>
    </row>
    <row r="787">
      <c r="E787" s="11"/>
    </row>
    <row r="788">
      <c r="E788" s="11"/>
    </row>
    <row r="789">
      <c r="E789" s="11"/>
    </row>
    <row r="790">
      <c r="E790" s="11"/>
    </row>
    <row r="791">
      <c r="E791" s="11"/>
    </row>
    <row r="792">
      <c r="E792" s="11"/>
    </row>
    <row r="793">
      <c r="E793" s="11"/>
    </row>
    <row r="794">
      <c r="E794" s="11"/>
    </row>
    <row r="795">
      <c r="E795" s="11"/>
    </row>
    <row r="796">
      <c r="E796" s="11"/>
    </row>
    <row r="797">
      <c r="E797" s="11"/>
    </row>
    <row r="798">
      <c r="E798" s="11"/>
    </row>
    <row r="799">
      <c r="E799" s="11"/>
    </row>
    <row r="800">
      <c r="E800" s="11"/>
    </row>
    <row r="801">
      <c r="E801" s="11"/>
    </row>
    <row r="802">
      <c r="E802" s="11"/>
    </row>
    <row r="803">
      <c r="E803" s="11"/>
    </row>
    <row r="804">
      <c r="E804" s="11"/>
    </row>
    <row r="805">
      <c r="E805" s="11"/>
    </row>
    <row r="806">
      <c r="E806" s="11"/>
    </row>
    <row r="807">
      <c r="E807" s="11"/>
    </row>
    <row r="808">
      <c r="E808" s="11"/>
    </row>
    <row r="809">
      <c r="E809" s="11"/>
    </row>
    <row r="810">
      <c r="E810" s="11"/>
    </row>
    <row r="811">
      <c r="E811" s="11"/>
    </row>
    <row r="812">
      <c r="E812" s="11"/>
    </row>
    <row r="813">
      <c r="E813" s="11"/>
    </row>
    <row r="814">
      <c r="E814" s="11"/>
    </row>
    <row r="815">
      <c r="E815" s="11"/>
    </row>
    <row r="816">
      <c r="E816" s="11"/>
    </row>
    <row r="817">
      <c r="E817" s="11"/>
    </row>
    <row r="818">
      <c r="E818" s="11"/>
    </row>
    <row r="819">
      <c r="E819" s="11"/>
    </row>
    <row r="820">
      <c r="E820" s="11"/>
    </row>
    <row r="821">
      <c r="E821" s="11"/>
    </row>
    <row r="822">
      <c r="E822" s="11"/>
    </row>
    <row r="823">
      <c r="E823" s="11"/>
    </row>
    <row r="824">
      <c r="E824" s="11"/>
    </row>
    <row r="825">
      <c r="E825" s="11"/>
    </row>
    <row r="826">
      <c r="E826" s="11"/>
    </row>
    <row r="827">
      <c r="E827" s="11"/>
    </row>
    <row r="828">
      <c r="E828" s="11"/>
    </row>
    <row r="829">
      <c r="E829" s="11"/>
    </row>
    <row r="830">
      <c r="E830" s="11"/>
    </row>
    <row r="831">
      <c r="E831" s="11"/>
    </row>
    <row r="832">
      <c r="E832" s="11"/>
    </row>
    <row r="833">
      <c r="E833" s="11"/>
    </row>
    <row r="834">
      <c r="E834" s="11"/>
    </row>
    <row r="835">
      <c r="E835" s="11"/>
    </row>
    <row r="836">
      <c r="E836" s="11"/>
    </row>
    <row r="837">
      <c r="E837" s="11"/>
    </row>
    <row r="838">
      <c r="E838" s="11"/>
    </row>
    <row r="839">
      <c r="E839" s="11"/>
    </row>
    <row r="840">
      <c r="E840" s="11"/>
    </row>
    <row r="841">
      <c r="E841" s="11"/>
    </row>
    <row r="842">
      <c r="E842" s="11"/>
    </row>
    <row r="843">
      <c r="E843" s="11"/>
    </row>
    <row r="844">
      <c r="E844" s="11"/>
    </row>
    <row r="845">
      <c r="E845" s="11"/>
    </row>
    <row r="846">
      <c r="E846" s="11"/>
    </row>
    <row r="847">
      <c r="E847" s="11"/>
    </row>
    <row r="848">
      <c r="E848" s="11"/>
    </row>
    <row r="849">
      <c r="E849" s="11"/>
    </row>
    <row r="850">
      <c r="E850" s="11"/>
    </row>
    <row r="851">
      <c r="E851" s="11"/>
    </row>
    <row r="852">
      <c r="E852" s="11"/>
    </row>
    <row r="853">
      <c r="E853" s="11"/>
    </row>
    <row r="854">
      <c r="E854" s="11"/>
    </row>
    <row r="855">
      <c r="E855" s="11"/>
    </row>
    <row r="856">
      <c r="E856" s="11"/>
    </row>
    <row r="857">
      <c r="E857" s="11"/>
    </row>
    <row r="858">
      <c r="E858" s="11"/>
    </row>
    <row r="859">
      <c r="E859" s="11"/>
    </row>
    <row r="860">
      <c r="E860" s="11"/>
    </row>
    <row r="861">
      <c r="E861" s="11"/>
    </row>
    <row r="862">
      <c r="E862" s="11"/>
    </row>
    <row r="863">
      <c r="E863" s="11"/>
    </row>
    <row r="864">
      <c r="E864" s="11"/>
    </row>
    <row r="865">
      <c r="E865" s="11"/>
    </row>
    <row r="866">
      <c r="E866" s="11"/>
    </row>
    <row r="867">
      <c r="E867" s="11"/>
    </row>
    <row r="868">
      <c r="E868" s="11"/>
    </row>
    <row r="869">
      <c r="E869" s="11"/>
    </row>
    <row r="870">
      <c r="E870" s="11"/>
    </row>
    <row r="871">
      <c r="E871" s="11"/>
    </row>
    <row r="872">
      <c r="E872" s="11"/>
    </row>
    <row r="873">
      <c r="E873" s="11"/>
    </row>
    <row r="874">
      <c r="E874" s="11"/>
    </row>
    <row r="875">
      <c r="E875" s="11"/>
    </row>
    <row r="876">
      <c r="E876" s="11"/>
    </row>
    <row r="877">
      <c r="E877" s="11"/>
    </row>
    <row r="878">
      <c r="E878" s="11"/>
    </row>
    <row r="879">
      <c r="E879" s="11"/>
    </row>
    <row r="880">
      <c r="E880" s="11"/>
    </row>
    <row r="881">
      <c r="E881" s="11"/>
    </row>
    <row r="882">
      <c r="E882" s="11"/>
    </row>
    <row r="883">
      <c r="E883" s="11"/>
    </row>
    <row r="884">
      <c r="E884" s="11"/>
    </row>
    <row r="885">
      <c r="E885" s="11"/>
    </row>
    <row r="886">
      <c r="E886" s="11"/>
    </row>
    <row r="887">
      <c r="E887" s="11"/>
    </row>
    <row r="888">
      <c r="E888" s="11"/>
    </row>
    <row r="889">
      <c r="E889" s="11"/>
    </row>
    <row r="890">
      <c r="E890" s="11"/>
    </row>
    <row r="891">
      <c r="E891" s="11"/>
    </row>
    <row r="892">
      <c r="E892" s="11"/>
    </row>
    <row r="893">
      <c r="E893" s="11"/>
    </row>
    <row r="894">
      <c r="E894" s="11"/>
    </row>
    <row r="895">
      <c r="E895" s="11"/>
    </row>
    <row r="896">
      <c r="E896" s="11"/>
    </row>
    <row r="897">
      <c r="E897" s="11"/>
    </row>
    <row r="898">
      <c r="E898" s="11"/>
    </row>
    <row r="899">
      <c r="E899" s="11"/>
    </row>
    <row r="900">
      <c r="E900" s="11"/>
    </row>
    <row r="901">
      <c r="E901" s="11"/>
    </row>
    <row r="902">
      <c r="E902" s="11"/>
    </row>
    <row r="903">
      <c r="E903" s="11"/>
    </row>
    <row r="904">
      <c r="E904" s="11"/>
    </row>
    <row r="905">
      <c r="E905" s="11"/>
    </row>
    <row r="906">
      <c r="E906" s="11"/>
    </row>
    <row r="907">
      <c r="E907" s="11"/>
    </row>
    <row r="908">
      <c r="E908" s="11"/>
    </row>
    <row r="909">
      <c r="E909" s="11"/>
    </row>
    <row r="910">
      <c r="E910" s="11"/>
    </row>
    <row r="911">
      <c r="E911" s="11"/>
    </row>
    <row r="912">
      <c r="E912" s="11"/>
    </row>
    <row r="913">
      <c r="E913" s="11"/>
    </row>
    <row r="914">
      <c r="E914" s="11"/>
    </row>
    <row r="915">
      <c r="E915" s="11"/>
    </row>
    <row r="916">
      <c r="E916" s="11"/>
    </row>
    <row r="917">
      <c r="E917" s="11"/>
    </row>
    <row r="918">
      <c r="E918" s="11"/>
    </row>
    <row r="919">
      <c r="E919" s="11"/>
    </row>
    <row r="920">
      <c r="E920" s="11"/>
    </row>
    <row r="921">
      <c r="E921" s="11"/>
    </row>
    <row r="922">
      <c r="E922" s="11"/>
    </row>
    <row r="923">
      <c r="E923" s="11"/>
    </row>
    <row r="924">
      <c r="E924" s="11"/>
    </row>
    <row r="925">
      <c r="E925" s="11"/>
    </row>
    <row r="926">
      <c r="E926" s="11"/>
    </row>
    <row r="927">
      <c r="E927" s="11"/>
    </row>
    <row r="928">
      <c r="E928" s="11"/>
    </row>
    <row r="929">
      <c r="E929" s="11"/>
    </row>
    <row r="930">
      <c r="E930" s="11"/>
    </row>
    <row r="931">
      <c r="E931" s="11"/>
    </row>
    <row r="932">
      <c r="E932" s="11"/>
    </row>
    <row r="933">
      <c r="E933" s="11"/>
    </row>
    <row r="934">
      <c r="E934" s="11"/>
    </row>
    <row r="935">
      <c r="E935" s="11"/>
    </row>
    <row r="936">
      <c r="E936" s="11"/>
    </row>
    <row r="937">
      <c r="E937" s="11"/>
    </row>
    <row r="938">
      <c r="E938" s="11"/>
    </row>
    <row r="939">
      <c r="E939" s="11"/>
    </row>
    <row r="940">
      <c r="E940" s="11"/>
    </row>
    <row r="941">
      <c r="E941" s="11"/>
    </row>
    <row r="942">
      <c r="E942" s="11"/>
    </row>
    <row r="943">
      <c r="E943" s="11"/>
    </row>
    <row r="944">
      <c r="E944" s="11"/>
    </row>
    <row r="945">
      <c r="E945" s="11"/>
    </row>
    <row r="946">
      <c r="E946" s="11"/>
    </row>
    <row r="947">
      <c r="E947" s="11"/>
    </row>
    <row r="948">
      <c r="E948" s="11"/>
    </row>
    <row r="949">
      <c r="E949" s="11"/>
    </row>
    <row r="950">
      <c r="E950" s="11"/>
    </row>
    <row r="951">
      <c r="E951" s="11"/>
    </row>
    <row r="952">
      <c r="E952" s="11"/>
    </row>
    <row r="953">
      <c r="E953" s="11"/>
    </row>
    <row r="954">
      <c r="E954" s="11"/>
    </row>
    <row r="955">
      <c r="E955" s="11"/>
    </row>
    <row r="956">
      <c r="E956" s="11"/>
    </row>
    <row r="957">
      <c r="E957" s="11"/>
    </row>
    <row r="958">
      <c r="E958" s="11"/>
    </row>
    <row r="959">
      <c r="E959" s="11"/>
    </row>
    <row r="960">
      <c r="E960" s="11"/>
    </row>
    <row r="961">
      <c r="E961" s="11"/>
    </row>
    <row r="962">
      <c r="E962" s="11"/>
    </row>
    <row r="963">
      <c r="E963" s="11"/>
    </row>
    <row r="964">
      <c r="E964" s="11"/>
    </row>
    <row r="965">
      <c r="E965" s="11"/>
    </row>
    <row r="966">
      <c r="E966" s="11"/>
    </row>
    <row r="967">
      <c r="E967" s="11"/>
    </row>
    <row r="968">
      <c r="E968" s="11"/>
    </row>
    <row r="969">
      <c r="E969" s="11"/>
    </row>
    <row r="970">
      <c r="E970" s="11"/>
    </row>
    <row r="971">
      <c r="E971" s="11"/>
    </row>
    <row r="972">
      <c r="E972" s="11"/>
    </row>
    <row r="973">
      <c r="E973" s="11"/>
    </row>
    <row r="974">
      <c r="E974" s="11"/>
    </row>
    <row r="975">
      <c r="E975" s="11"/>
    </row>
    <row r="976">
      <c r="E976" s="11"/>
    </row>
    <row r="977">
      <c r="E977" s="11"/>
    </row>
    <row r="978">
      <c r="E978" s="11"/>
    </row>
    <row r="979">
      <c r="E979" s="11"/>
    </row>
    <row r="980">
      <c r="E980" s="11"/>
    </row>
    <row r="981">
      <c r="E981" s="11"/>
    </row>
    <row r="982">
      <c r="E982" s="11"/>
    </row>
    <row r="983">
      <c r="E983" s="11"/>
    </row>
    <row r="984">
      <c r="E984" s="11"/>
    </row>
    <row r="985">
      <c r="E985" s="11"/>
    </row>
    <row r="986">
      <c r="E986" s="11"/>
    </row>
    <row r="987">
      <c r="E987" s="11"/>
    </row>
    <row r="988">
      <c r="E988" s="11"/>
    </row>
    <row r="989">
      <c r="E989" s="11"/>
    </row>
    <row r="990">
      <c r="E990" s="11"/>
    </row>
    <row r="991">
      <c r="E991" s="11"/>
    </row>
    <row r="992">
      <c r="E992" s="11"/>
    </row>
    <row r="993">
      <c r="E993" s="11"/>
    </row>
    <row r="994">
      <c r="E994" s="11"/>
    </row>
    <row r="995">
      <c r="E995" s="11"/>
    </row>
    <row r="996">
      <c r="E996" s="11"/>
    </row>
    <row r="997">
      <c r="E997" s="11"/>
    </row>
    <row r="998">
      <c r="E998" s="11"/>
    </row>
    <row r="999">
      <c r="E999" s="11"/>
    </row>
    <row r="1000">
      <c r="E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0</v>
      </c>
    </row>
    <row r="2">
      <c r="A2" s="5">
        <v>0.0</v>
      </c>
      <c r="B2" s="6" t="s">
        <v>4</v>
      </c>
    </row>
    <row r="3">
      <c r="A3" s="5">
        <v>1.0</v>
      </c>
      <c r="B3" s="6" t="s">
        <v>5</v>
      </c>
    </row>
    <row r="4">
      <c r="A4" s="5">
        <v>2.0</v>
      </c>
      <c r="B4" s="6" t="s">
        <v>6</v>
      </c>
    </row>
    <row r="5">
      <c r="A5" s="5">
        <v>3.0</v>
      </c>
      <c r="B5" s="6" t="s">
        <v>7</v>
      </c>
    </row>
    <row r="6">
      <c r="A6" s="5">
        <v>4.0</v>
      </c>
      <c r="B6" s="6" t="s">
        <v>8</v>
      </c>
    </row>
    <row r="7">
      <c r="A7" s="5">
        <v>5.0</v>
      </c>
      <c r="B7" s="6" t="s">
        <v>9</v>
      </c>
    </row>
    <row r="8">
      <c r="A8" s="5">
        <v>6.0</v>
      </c>
      <c r="B8" s="6" t="s">
        <v>10</v>
      </c>
    </row>
    <row r="9">
      <c r="A9" s="5">
        <v>7.0</v>
      </c>
      <c r="B9" s="6" t="s">
        <v>11</v>
      </c>
    </row>
    <row r="10">
      <c r="A10" s="5">
        <v>8.0</v>
      </c>
      <c r="B10" s="6" t="s">
        <v>12</v>
      </c>
    </row>
    <row r="11">
      <c r="A11" s="5">
        <v>9.0</v>
      </c>
      <c r="B11" s="6" t="s">
        <v>13</v>
      </c>
    </row>
    <row r="12">
      <c r="A12" s="5">
        <v>10.0</v>
      </c>
      <c r="B12" s="6" t="s">
        <v>14</v>
      </c>
    </row>
    <row r="13">
      <c r="A13" s="5">
        <v>11.0</v>
      </c>
      <c r="B13" s="6" t="s">
        <v>15</v>
      </c>
    </row>
    <row r="14">
      <c r="A14" s="5">
        <v>12.0</v>
      </c>
      <c r="B14" s="6" t="s">
        <v>16</v>
      </c>
    </row>
    <row r="15">
      <c r="A15" s="5">
        <v>13.0</v>
      </c>
      <c r="B15" s="6" t="s">
        <v>17</v>
      </c>
    </row>
    <row r="16">
      <c r="A16" s="5">
        <v>14.0</v>
      </c>
      <c r="B16" s="6" t="s">
        <v>18</v>
      </c>
    </row>
    <row r="17">
      <c r="A17" s="5">
        <v>15.0</v>
      </c>
      <c r="B17" s="6" t="s">
        <v>19</v>
      </c>
    </row>
    <row r="18">
      <c r="A18" s="5">
        <v>16.0</v>
      </c>
      <c r="B18" s="6" t="s">
        <v>20</v>
      </c>
    </row>
    <row r="19">
      <c r="A19" s="5">
        <v>17.0</v>
      </c>
      <c r="B19" s="6" t="s">
        <v>21</v>
      </c>
    </row>
    <row r="20">
      <c r="A20" s="5">
        <v>18.0</v>
      </c>
      <c r="B20" s="6" t="s">
        <v>22</v>
      </c>
    </row>
    <row r="21">
      <c r="A21" s="5">
        <v>19.0</v>
      </c>
      <c r="B21" s="6" t="s">
        <v>23</v>
      </c>
    </row>
    <row r="22">
      <c r="A22" s="5">
        <v>20.0</v>
      </c>
      <c r="B22" s="6" t="s">
        <v>24</v>
      </c>
    </row>
    <row r="23">
      <c r="A23" s="5">
        <v>21.0</v>
      </c>
      <c r="B23" s="6" t="s">
        <v>25</v>
      </c>
    </row>
    <row r="24">
      <c r="A24" s="5">
        <v>22.0</v>
      </c>
      <c r="B24" s="6" t="s">
        <v>26</v>
      </c>
    </row>
    <row r="25">
      <c r="A25" s="5">
        <v>23.0</v>
      </c>
      <c r="B25" s="6" t="s">
        <v>27</v>
      </c>
    </row>
    <row r="26">
      <c r="A26" s="5">
        <v>24.0</v>
      </c>
      <c r="B26" s="6" t="s">
        <v>28</v>
      </c>
    </row>
    <row r="27">
      <c r="A27" s="5">
        <v>25.0</v>
      </c>
      <c r="B27" s="6" t="s">
        <v>29</v>
      </c>
    </row>
    <row r="28">
      <c r="A28" s="5">
        <v>26.0</v>
      </c>
      <c r="B28" s="6" t="s">
        <v>30</v>
      </c>
    </row>
    <row r="29">
      <c r="A29" s="5">
        <v>27.0</v>
      </c>
      <c r="B29" s="6" t="s">
        <v>31</v>
      </c>
    </row>
    <row r="30">
      <c r="A30" s="5">
        <v>28.0</v>
      </c>
      <c r="B30" s="6" t="s">
        <v>32</v>
      </c>
    </row>
    <row r="31">
      <c r="A31" s="5">
        <v>29.0</v>
      </c>
      <c r="B31" s="6" t="s">
        <v>33</v>
      </c>
    </row>
    <row r="32">
      <c r="A32" s="5">
        <v>30.0</v>
      </c>
      <c r="B32" s="6" t="s">
        <v>34</v>
      </c>
    </row>
    <row r="33">
      <c r="A33" s="5">
        <v>31.0</v>
      </c>
      <c r="B33" s="6" t="s">
        <v>35</v>
      </c>
    </row>
    <row r="34">
      <c r="A34" s="5">
        <v>32.0</v>
      </c>
      <c r="B34" s="6" t="s">
        <v>36</v>
      </c>
    </row>
    <row r="35">
      <c r="A35" s="5">
        <v>33.0</v>
      </c>
      <c r="B35" s="6" t="s">
        <v>37</v>
      </c>
    </row>
    <row r="36">
      <c r="A36" s="5">
        <v>34.0</v>
      </c>
      <c r="B36" s="6" t="s">
        <v>38</v>
      </c>
    </row>
    <row r="37">
      <c r="A37" s="5">
        <v>35.0</v>
      </c>
      <c r="B37" s="6" t="s">
        <v>39</v>
      </c>
    </row>
    <row r="38">
      <c r="A38" s="5">
        <v>36.0</v>
      </c>
      <c r="B38" s="6" t="s">
        <v>40</v>
      </c>
    </row>
    <row r="39">
      <c r="A39" s="5">
        <v>37.0</v>
      </c>
      <c r="B39" s="6" t="s">
        <v>41</v>
      </c>
    </row>
    <row r="40">
      <c r="A40" s="5">
        <v>38.0</v>
      </c>
      <c r="B40" s="6" t="s">
        <v>42</v>
      </c>
    </row>
    <row r="41">
      <c r="A41" s="5">
        <v>39.0</v>
      </c>
      <c r="B41" s="6" t="s">
        <v>43</v>
      </c>
    </row>
    <row r="42">
      <c r="A42" s="5">
        <v>40.0</v>
      </c>
      <c r="B42" s="6" t="s">
        <v>44</v>
      </c>
    </row>
    <row r="43">
      <c r="A43" s="5">
        <v>41.0</v>
      </c>
      <c r="B43" s="6" t="s">
        <v>45</v>
      </c>
    </row>
    <row r="44">
      <c r="A44" s="5">
        <v>42.0</v>
      </c>
      <c r="B44" s="6" t="s">
        <v>46</v>
      </c>
    </row>
    <row r="45">
      <c r="A45" s="5">
        <v>43.0</v>
      </c>
      <c r="B45" s="6" t="s">
        <v>47</v>
      </c>
    </row>
    <row r="46">
      <c r="A46" s="5">
        <v>44.0</v>
      </c>
      <c r="B46" s="6" t="s">
        <v>48</v>
      </c>
    </row>
    <row r="47">
      <c r="A47" s="5">
        <v>45.0</v>
      </c>
      <c r="B47" s="6" t="s">
        <v>49</v>
      </c>
    </row>
    <row r="48">
      <c r="A48" s="5">
        <v>46.0</v>
      </c>
      <c r="B48" s="6" t="s">
        <v>50</v>
      </c>
    </row>
    <row r="49">
      <c r="A49" s="5">
        <v>47.0</v>
      </c>
      <c r="B49" s="6" t="s">
        <v>51</v>
      </c>
    </row>
    <row r="50">
      <c r="A50" s="5">
        <v>48.0</v>
      </c>
      <c r="B50" s="6" t="s">
        <v>52</v>
      </c>
    </row>
    <row r="51">
      <c r="A51" s="5">
        <v>49.0</v>
      </c>
      <c r="B51" s="6" t="s">
        <v>53</v>
      </c>
    </row>
    <row r="52">
      <c r="A52" s="5">
        <v>50.0</v>
      </c>
      <c r="B52" s="6" t="s">
        <v>54</v>
      </c>
    </row>
    <row r="53">
      <c r="A53" s="5">
        <v>51.0</v>
      </c>
      <c r="B53" s="6" t="s">
        <v>55</v>
      </c>
    </row>
    <row r="54">
      <c r="A54" s="5">
        <v>52.0</v>
      </c>
      <c r="B54" s="6" t="s">
        <v>56</v>
      </c>
    </row>
    <row r="55">
      <c r="A55" s="5">
        <v>53.0</v>
      </c>
      <c r="B55" s="6" t="s">
        <v>57</v>
      </c>
    </row>
    <row r="56">
      <c r="A56" s="5">
        <v>54.0</v>
      </c>
      <c r="B56" s="6" t="s">
        <v>58</v>
      </c>
    </row>
    <row r="57">
      <c r="A57" s="5">
        <v>55.0</v>
      </c>
      <c r="B57" s="6" t="s">
        <v>59</v>
      </c>
    </row>
    <row r="58">
      <c r="A58" s="5">
        <v>56.0</v>
      </c>
      <c r="B58" s="6" t="s">
        <v>60</v>
      </c>
    </row>
    <row r="59">
      <c r="A59" s="5">
        <v>57.0</v>
      </c>
      <c r="B59" s="6" t="s">
        <v>61</v>
      </c>
    </row>
    <row r="60">
      <c r="A60" s="5">
        <v>58.0</v>
      </c>
      <c r="B60" s="6" t="s">
        <v>62</v>
      </c>
    </row>
    <row r="61">
      <c r="A61" s="5">
        <v>60.0</v>
      </c>
      <c r="B61" s="6" t="s">
        <v>63</v>
      </c>
    </row>
    <row r="62">
      <c r="A62" s="5">
        <v>61.0</v>
      </c>
      <c r="B62" s="6" t="s">
        <v>64</v>
      </c>
    </row>
    <row r="63">
      <c r="A63" s="5">
        <v>62.0</v>
      </c>
      <c r="B63" s="6" t="s">
        <v>65</v>
      </c>
    </row>
    <row r="64">
      <c r="A64" s="5">
        <v>63.0</v>
      </c>
      <c r="B64" s="6" t="s">
        <v>66</v>
      </c>
    </row>
    <row r="65">
      <c r="A65" s="5">
        <v>64.0</v>
      </c>
      <c r="B65" s="6" t="s">
        <v>67</v>
      </c>
    </row>
    <row r="66">
      <c r="A66" s="5">
        <v>65.0</v>
      </c>
      <c r="B66" s="6" t="s">
        <v>68</v>
      </c>
    </row>
    <row r="67">
      <c r="A67" s="5">
        <v>66.0</v>
      </c>
      <c r="B67" s="6" t="s">
        <v>69</v>
      </c>
    </row>
    <row r="68">
      <c r="A68" s="5">
        <v>67.0</v>
      </c>
      <c r="B68" s="6" t="s">
        <v>70</v>
      </c>
    </row>
    <row r="69">
      <c r="A69" s="5">
        <v>68.0</v>
      </c>
      <c r="B69" s="6" t="s">
        <v>71</v>
      </c>
    </row>
    <row r="70">
      <c r="A70" s="5">
        <v>69.0</v>
      </c>
      <c r="B70" s="6" t="s">
        <v>72</v>
      </c>
    </row>
    <row r="71">
      <c r="A71" s="5">
        <v>70.0</v>
      </c>
      <c r="B71" s="6" t="s">
        <v>73</v>
      </c>
    </row>
    <row r="72">
      <c r="A72" s="5">
        <v>71.0</v>
      </c>
      <c r="B72" s="6" t="s">
        <v>74</v>
      </c>
    </row>
    <row r="73">
      <c r="A73" s="5">
        <v>72.0</v>
      </c>
      <c r="B73" s="6" t="s">
        <v>75</v>
      </c>
    </row>
    <row r="74">
      <c r="A74" s="5">
        <v>73.0</v>
      </c>
      <c r="B74" s="6" t="s">
        <v>428</v>
      </c>
    </row>
    <row r="75">
      <c r="A75" s="5">
        <v>74.0</v>
      </c>
      <c r="B75" s="6" t="s">
        <v>77</v>
      </c>
    </row>
    <row r="76">
      <c r="A76" s="5">
        <v>75.0</v>
      </c>
      <c r="B76" s="6" t="s">
        <v>78</v>
      </c>
    </row>
    <row r="77">
      <c r="A77" s="5">
        <v>76.0</v>
      </c>
      <c r="B77" s="6" t="s">
        <v>79</v>
      </c>
    </row>
    <row r="78">
      <c r="A78" s="5">
        <v>77.0</v>
      </c>
      <c r="B78" s="6" t="s">
        <v>80</v>
      </c>
    </row>
    <row r="79">
      <c r="A79" s="5">
        <v>78.0</v>
      </c>
      <c r="B79" s="6" t="s">
        <v>81</v>
      </c>
    </row>
    <row r="80">
      <c r="A80" s="5">
        <v>80.0</v>
      </c>
      <c r="B80" s="6" t="s">
        <v>83</v>
      </c>
    </row>
    <row r="81">
      <c r="A81" s="5">
        <v>81.0</v>
      </c>
      <c r="B81" s="6" t="s">
        <v>84</v>
      </c>
    </row>
    <row r="82">
      <c r="A82" s="5">
        <v>82.0</v>
      </c>
      <c r="B82" s="6" t="s">
        <v>85</v>
      </c>
    </row>
    <row r="83">
      <c r="A83" s="5">
        <v>83.0</v>
      </c>
      <c r="B83" s="6" t="s">
        <v>86</v>
      </c>
    </row>
    <row r="84">
      <c r="A84" s="5">
        <v>84.0</v>
      </c>
      <c r="B84" s="6" t="s">
        <v>87</v>
      </c>
    </row>
    <row r="85">
      <c r="A85" s="5">
        <v>85.0</v>
      </c>
      <c r="B85" s="6" t="s">
        <v>88</v>
      </c>
    </row>
    <row r="86">
      <c r="A86" s="5">
        <v>86.0</v>
      </c>
      <c r="B86" s="6" t="s">
        <v>89</v>
      </c>
    </row>
    <row r="87">
      <c r="A87" s="5">
        <v>87.0</v>
      </c>
      <c r="B87" s="6" t="s">
        <v>90</v>
      </c>
    </row>
    <row r="88">
      <c r="A88" s="5">
        <v>88.0</v>
      </c>
      <c r="B88" s="6" t="s">
        <v>91</v>
      </c>
    </row>
    <row r="89">
      <c r="A89" s="5">
        <v>89.0</v>
      </c>
      <c r="B89" s="6" t="s">
        <v>92</v>
      </c>
    </row>
    <row r="90">
      <c r="A90" s="5">
        <v>90.0</v>
      </c>
      <c r="B90" s="6" t="s">
        <v>93</v>
      </c>
    </row>
    <row r="91">
      <c r="A91" s="5">
        <v>91.0</v>
      </c>
      <c r="B91" s="6" t="s">
        <v>94</v>
      </c>
    </row>
    <row r="92">
      <c r="A92" s="5">
        <v>92.0</v>
      </c>
      <c r="B92" s="6" t="s">
        <v>95</v>
      </c>
    </row>
    <row r="93">
      <c r="A93" s="5">
        <v>93.0</v>
      </c>
      <c r="B93" s="6" t="s">
        <v>96</v>
      </c>
    </row>
    <row r="94">
      <c r="A94" s="5">
        <v>94.0</v>
      </c>
      <c r="B94" s="6" t="s">
        <v>97</v>
      </c>
    </row>
    <row r="95">
      <c r="A95" s="5">
        <v>95.0</v>
      </c>
      <c r="B95" s="6" t="s">
        <v>98</v>
      </c>
    </row>
    <row r="96">
      <c r="A96" s="5">
        <v>96.0</v>
      </c>
      <c r="B96" s="6" t="s">
        <v>99</v>
      </c>
    </row>
    <row r="97">
      <c r="A97" s="5">
        <v>97.0</v>
      </c>
      <c r="B97" s="6" t="s">
        <v>100</v>
      </c>
    </row>
    <row r="98">
      <c r="A98" s="5">
        <v>98.0</v>
      </c>
      <c r="B98" s="6" t="s">
        <v>101</v>
      </c>
    </row>
    <row r="99">
      <c r="A99" s="5">
        <v>99.0</v>
      </c>
      <c r="B99" s="6" t="s">
        <v>102</v>
      </c>
    </row>
    <row r="100">
      <c r="A100" s="5">
        <v>100.0</v>
      </c>
      <c r="B100" s="6" t="s">
        <v>103</v>
      </c>
    </row>
    <row r="101">
      <c r="A101" s="5">
        <v>101.0</v>
      </c>
      <c r="B101" s="6" t="s">
        <v>104</v>
      </c>
    </row>
    <row r="102">
      <c r="A102" s="5">
        <v>102.0</v>
      </c>
      <c r="B102" s="6" t="s">
        <v>105</v>
      </c>
    </row>
    <row r="103">
      <c r="A103" s="5">
        <v>103.0</v>
      </c>
      <c r="B103" s="6" t="s">
        <v>106</v>
      </c>
    </row>
    <row r="104">
      <c r="A104" s="5">
        <v>104.0</v>
      </c>
      <c r="B104" s="6" t="s">
        <v>107</v>
      </c>
    </row>
    <row r="105">
      <c r="A105" s="5">
        <v>105.0</v>
      </c>
      <c r="B105" s="6" t="s">
        <v>108</v>
      </c>
    </row>
    <row r="106">
      <c r="A106" s="5">
        <v>106.0</v>
      </c>
      <c r="B106" s="6" t="s">
        <v>109</v>
      </c>
    </row>
    <row r="107">
      <c r="A107" s="5">
        <v>107.0</v>
      </c>
      <c r="B107" s="6" t="s">
        <v>110</v>
      </c>
    </row>
    <row r="108">
      <c r="A108" s="5">
        <v>108.0</v>
      </c>
      <c r="B108" s="6" t="s">
        <v>111</v>
      </c>
    </row>
    <row r="109">
      <c r="A109" s="5">
        <v>109.0</v>
      </c>
      <c r="B109" s="6" t="s">
        <v>112</v>
      </c>
    </row>
    <row r="110">
      <c r="A110" s="5">
        <v>110.0</v>
      </c>
      <c r="B110" s="6" t="s">
        <v>113</v>
      </c>
    </row>
    <row r="111">
      <c r="A111" s="5">
        <v>111.0</v>
      </c>
      <c r="B111" s="6" t="s">
        <v>114</v>
      </c>
    </row>
    <row r="112">
      <c r="A112" s="5">
        <v>112.0</v>
      </c>
      <c r="B112" s="6" t="s">
        <v>115</v>
      </c>
    </row>
    <row r="113">
      <c r="A113" s="5">
        <v>113.0</v>
      </c>
      <c r="B113" s="6" t="s">
        <v>116</v>
      </c>
    </row>
    <row r="114">
      <c r="A114" s="5">
        <v>114.0</v>
      </c>
      <c r="B114" s="6" t="s">
        <v>117</v>
      </c>
    </row>
    <row r="115">
      <c r="A115" s="5">
        <v>115.0</v>
      </c>
      <c r="B115" s="6" t="s">
        <v>118</v>
      </c>
    </row>
    <row r="116">
      <c r="A116" s="5">
        <v>116.0</v>
      </c>
      <c r="B116" s="6" t="s">
        <v>119</v>
      </c>
    </row>
    <row r="117">
      <c r="A117" s="5">
        <v>117.0</v>
      </c>
      <c r="B117" s="6" t="s">
        <v>120</v>
      </c>
    </row>
    <row r="118">
      <c r="A118" s="5">
        <v>118.0</v>
      </c>
      <c r="B118" s="6" t="s">
        <v>121</v>
      </c>
    </row>
    <row r="119">
      <c r="A119" s="5">
        <v>119.0</v>
      </c>
      <c r="B119" s="6" t="s">
        <v>122</v>
      </c>
    </row>
    <row r="120">
      <c r="A120" s="5">
        <v>120.0</v>
      </c>
      <c r="B120" s="6" t="s">
        <v>123</v>
      </c>
    </row>
    <row r="121">
      <c r="A121" s="5">
        <v>121.0</v>
      </c>
      <c r="B121" s="6" t="s">
        <v>124</v>
      </c>
    </row>
    <row r="122">
      <c r="A122" s="5">
        <v>122.0</v>
      </c>
      <c r="B122" s="6" t="s">
        <v>125</v>
      </c>
    </row>
    <row r="123">
      <c r="A123" s="5">
        <v>123.0</v>
      </c>
      <c r="B123" s="6" t="s">
        <v>126</v>
      </c>
    </row>
    <row r="124">
      <c r="A124" s="5">
        <v>124.0</v>
      </c>
      <c r="B124" s="6" t="s">
        <v>127</v>
      </c>
    </row>
    <row r="125">
      <c r="A125" s="5">
        <v>125.0</v>
      </c>
      <c r="B125" s="6" t="s">
        <v>128</v>
      </c>
    </row>
    <row r="126">
      <c r="A126" s="5">
        <v>126.0</v>
      </c>
      <c r="B126" s="6" t="s">
        <v>129</v>
      </c>
    </row>
    <row r="127">
      <c r="A127" s="5">
        <v>127.0</v>
      </c>
      <c r="B127" s="6" t="s">
        <v>130</v>
      </c>
    </row>
    <row r="128">
      <c r="A128" s="5">
        <v>128.0</v>
      </c>
      <c r="B128" s="6" t="s">
        <v>131</v>
      </c>
    </row>
    <row r="129">
      <c r="A129" s="5">
        <v>129.0</v>
      </c>
      <c r="B129" s="6" t="s">
        <v>132</v>
      </c>
    </row>
    <row r="130">
      <c r="A130" s="5">
        <v>130.0</v>
      </c>
      <c r="B130" s="6" t="s">
        <v>133</v>
      </c>
    </row>
    <row r="131">
      <c r="A131" s="5">
        <v>131.0</v>
      </c>
      <c r="B131" s="6" t="s">
        <v>134</v>
      </c>
    </row>
    <row r="132">
      <c r="A132" s="5">
        <v>132.0</v>
      </c>
      <c r="B132" s="6" t="s">
        <v>135</v>
      </c>
    </row>
    <row r="133">
      <c r="A133" s="5">
        <v>133.0</v>
      </c>
      <c r="B133" s="6" t="s">
        <v>136</v>
      </c>
    </row>
    <row r="134">
      <c r="A134" s="5">
        <v>134.0</v>
      </c>
      <c r="B134" s="6" t="s">
        <v>137</v>
      </c>
    </row>
    <row r="135">
      <c r="A135" s="5">
        <v>135.0</v>
      </c>
      <c r="B135" s="6" t="s">
        <v>138</v>
      </c>
    </row>
    <row r="136">
      <c r="A136" s="5">
        <v>136.0</v>
      </c>
      <c r="B136" s="6" t="s">
        <v>139</v>
      </c>
    </row>
    <row r="137">
      <c r="A137" s="5">
        <v>137.0</v>
      </c>
      <c r="B137" s="6" t="s">
        <v>140</v>
      </c>
    </row>
    <row r="138">
      <c r="A138" s="5">
        <v>138.0</v>
      </c>
      <c r="B138" s="6" t="s">
        <v>141</v>
      </c>
    </row>
    <row r="139">
      <c r="A139" s="5">
        <v>140.0</v>
      </c>
      <c r="B139" s="6" t="s">
        <v>143</v>
      </c>
    </row>
    <row r="140">
      <c r="A140" s="5">
        <v>141.0</v>
      </c>
      <c r="B140" s="6" t="s">
        <v>144</v>
      </c>
    </row>
    <row r="141">
      <c r="A141" s="5">
        <v>142.0</v>
      </c>
      <c r="B141" s="6" t="s">
        <v>145</v>
      </c>
    </row>
    <row r="142">
      <c r="A142" s="5">
        <v>143.0</v>
      </c>
      <c r="B142" s="6" t="s">
        <v>146</v>
      </c>
    </row>
    <row r="143">
      <c r="A143" s="5">
        <v>144.0</v>
      </c>
      <c r="B143" s="6" t="s">
        <v>147</v>
      </c>
    </row>
    <row r="144">
      <c r="A144" s="5">
        <v>145.0</v>
      </c>
      <c r="B144" s="6" t="s">
        <v>148</v>
      </c>
    </row>
    <row r="145">
      <c r="A145" s="5">
        <v>146.0</v>
      </c>
      <c r="B145" s="6" t="s">
        <v>149</v>
      </c>
    </row>
    <row r="146">
      <c r="A146" s="5">
        <v>147.0</v>
      </c>
      <c r="B146" s="6" t="s">
        <v>150</v>
      </c>
    </row>
    <row r="147">
      <c r="A147" s="5">
        <v>148.0</v>
      </c>
      <c r="B147" s="6" t="s">
        <v>151</v>
      </c>
    </row>
    <row r="148">
      <c r="A148" s="5">
        <v>149.0</v>
      </c>
      <c r="B148" s="6" t="s">
        <v>152</v>
      </c>
    </row>
    <row r="149">
      <c r="A149" s="5">
        <v>150.0</v>
      </c>
      <c r="B149" s="6" t="s">
        <v>153</v>
      </c>
    </row>
    <row r="150">
      <c r="A150" s="5">
        <v>151.0</v>
      </c>
      <c r="B150" s="6" t="s">
        <v>154</v>
      </c>
    </row>
    <row r="151">
      <c r="A151" s="5">
        <v>152.0</v>
      </c>
      <c r="B151" s="6" t="s">
        <v>155</v>
      </c>
    </row>
    <row r="152">
      <c r="A152" s="5">
        <v>153.0</v>
      </c>
      <c r="B152" s="6" t="s">
        <v>156</v>
      </c>
    </row>
    <row r="153">
      <c r="A153" s="5">
        <v>154.0</v>
      </c>
      <c r="B153" s="6" t="s">
        <v>157</v>
      </c>
    </row>
    <row r="154">
      <c r="A154" s="5">
        <v>155.0</v>
      </c>
      <c r="B154" s="6" t="s">
        <v>158</v>
      </c>
    </row>
    <row r="155">
      <c r="A155" s="5">
        <v>156.0</v>
      </c>
      <c r="B155" s="6" t="s">
        <v>159</v>
      </c>
    </row>
    <row r="156">
      <c r="A156" s="5">
        <v>157.0</v>
      </c>
      <c r="B156" s="6" t="s">
        <v>160</v>
      </c>
    </row>
    <row r="157">
      <c r="A157" s="5">
        <v>158.0</v>
      </c>
      <c r="B157" s="6" t="s">
        <v>161</v>
      </c>
    </row>
    <row r="158">
      <c r="A158" s="5">
        <v>159.0</v>
      </c>
      <c r="B158" s="6" t="s">
        <v>162</v>
      </c>
    </row>
    <row r="159">
      <c r="A159" s="5">
        <v>160.0</v>
      </c>
      <c r="B159" s="6" t="s">
        <v>163</v>
      </c>
    </row>
    <row r="160">
      <c r="A160" s="5">
        <v>162.0</v>
      </c>
      <c r="B160" s="6" t="s">
        <v>165</v>
      </c>
    </row>
    <row r="161">
      <c r="A161" s="5">
        <v>163.0</v>
      </c>
      <c r="B161" s="6" t="s">
        <v>166</v>
      </c>
    </row>
    <row r="162">
      <c r="A162" s="5">
        <v>164.0</v>
      </c>
      <c r="B162" s="6" t="s">
        <v>167</v>
      </c>
    </row>
    <row r="163">
      <c r="A163" s="5">
        <v>165.0</v>
      </c>
      <c r="B163" s="6" t="s">
        <v>168</v>
      </c>
    </row>
    <row r="164">
      <c r="A164" s="5">
        <v>166.0</v>
      </c>
      <c r="B164" s="6" t="s">
        <v>169</v>
      </c>
    </row>
    <row r="165">
      <c r="A165" s="5">
        <v>167.0</v>
      </c>
      <c r="B165" s="6" t="s">
        <v>170</v>
      </c>
    </row>
    <row r="166">
      <c r="A166" s="5">
        <v>168.0</v>
      </c>
      <c r="B166" s="6" t="s">
        <v>171</v>
      </c>
    </row>
    <row r="167">
      <c r="A167" s="5">
        <v>169.0</v>
      </c>
      <c r="B167" s="6" t="s">
        <v>172</v>
      </c>
    </row>
    <row r="168">
      <c r="A168" s="5">
        <v>170.0</v>
      </c>
      <c r="B168" s="6" t="s">
        <v>173</v>
      </c>
    </row>
    <row r="169">
      <c r="A169" s="5">
        <v>171.0</v>
      </c>
      <c r="B169" s="6" t="s">
        <v>174</v>
      </c>
    </row>
    <row r="170">
      <c r="A170" s="5">
        <v>172.0</v>
      </c>
      <c r="B170" s="6" t="s">
        <v>175</v>
      </c>
    </row>
    <row r="171">
      <c r="A171" s="5">
        <v>173.0</v>
      </c>
      <c r="B171" s="6" t="s">
        <v>176</v>
      </c>
    </row>
    <row r="172">
      <c r="A172" s="5">
        <v>174.0</v>
      </c>
      <c r="B172" s="6" t="s">
        <v>177</v>
      </c>
    </row>
    <row r="173">
      <c r="A173" s="5">
        <v>175.0</v>
      </c>
      <c r="B173" s="6" t="s">
        <v>178</v>
      </c>
    </row>
    <row r="174">
      <c r="A174" s="5">
        <v>176.0</v>
      </c>
      <c r="B174" s="6" t="s">
        <v>179</v>
      </c>
    </row>
    <row r="175">
      <c r="A175" s="5">
        <v>177.0</v>
      </c>
      <c r="B175" s="6" t="s">
        <v>180</v>
      </c>
    </row>
    <row r="176">
      <c r="A176" s="5">
        <v>178.0</v>
      </c>
      <c r="B176" s="6" t="s">
        <v>181</v>
      </c>
    </row>
    <row r="177">
      <c r="A177" s="5">
        <v>179.0</v>
      </c>
      <c r="B177" s="6" t="s">
        <v>182</v>
      </c>
    </row>
    <row r="178">
      <c r="A178" s="5">
        <v>180.0</v>
      </c>
      <c r="B178" s="6" t="s">
        <v>183</v>
      </c>
    </row>
    <row r="179">
      <c r="A179" s="5">
        <v>181.0</v>
      </c>
      <c r="B179" s="6" t="s">
        <v>184</v>
      </c>
    </row>
    <row r="180">
      <c r="A180" s="5">
        <v>182.0</v>
      </c>
      <c r="B180" s="6" t="s">
        <v>185</v>
      </c>
    </row>
    <row r="181">
      <c r="A181" s="5">
        <v>184.0</v>
      </c>
      <c r="B181" s="6" t="s">
        <v>186</v>
      </c>
    </row>
    <row r="182">
      <c r="A182" s="5">
        <v>185.0</v>
      </c>
      <c r="B182" s="6" t="s">
        <v>187</v>
      </c>
    </row>
    <row r="183">
      <c r="A183" s="5">
        <v>186.0</v>
      </c>
      <c r="B183" s="6" t="s">
        <v>188</v>
      </c>
    </row>
    <row r="184">
      <c r="A184" s="5">
        <v>187.0</v>
      </c>
      <c r="B184" s="6" t="s">
        <v>189</v>
      </c>
    </row>
    <row r="185">
      <c r="A185" s="5">
        <v>189.0</v>
      </c>
      <c r="B185" s="6" t="s">
        <v>191</v>
      </c>
    </row>
    <row r="186">
      <c r="A186" s="5">
        <v>190.0</v>
      </c>
      <c r="B186" s="6" t="s">
        <v>192</v>
      </c>
    </row>
    <row r="187">
      <c r="A187" s="5">
        <v>191.0</v>
      </c>
      <c r="B187" s="6" t="s">
        <v>193</v>
      </c>
    </row>
    <row r="188">
      <c r="A188" s="5">
        <v>192.0</v>
      </c>
      <c r="B188" s="6" t="s">
        <v>194</v>
      </c>
    </row>
    <row r="189">
      <c r="A189" s="5">
        <v>193.0</v>
      </c>
      <c r="B189" s="6" t="s">
        <v>195</v>
      </c>
    </row>
    <row r="190">
      <c r="A190" s="5">
        <v>194.0</v>
      </c>
      <c r="B190" s="6" t="s">
        <v>196</v>
      </c>
    </row>
    <row r="191">
      <c r="A191" s="5">
        <v>197.0</v>
      </c>
      <c r="B191" s="6" t="s">
        <v>198</v>
      </c>
    </row>
    <row r="192">
      <c r="A192" s="5">
        <v>198.0</v>
      </c>
      <c r="B192" s="6" t="s">
        <v>199</v>
      </c>
    </row>
    <row r="193">
      <c r="A193" s="5">
        <v>199.0</v>
      </c>
      <c r="B193" s="6" t="s">
        <v>200</v>
      </c>
    </row>
    <row r="194">
      <c r="A194" s="5">
        <v>200.0</v>
      </c>
      <c r="B194" s="6" t="s">
        <v>201</v>
      </c>
    </row>
    <row r="195">
      <c r="A195" s="5">
        <v>201.0</v>
      </c>
      <c r="B195" s="6" t="s">
        <v>202</v>
      </c>
    </row>
    <row r="196">
      <c r="A196" s="5">
        <v>202.0</v>
      </c>
      <c r="B196" s="6" t="s">
        <v>203</v>
      </c>
    </row>
    <row r="197">
      <c r="A197" s="5">
        <v>204.0</v>
      </c>
      <c r="B197" s="6" t="s">
        <v>205</v>
      </c>
    </row>
    <row r="198">
      <c r="A198" s="5">
        <v>205.0</v>
      </c>
      <c r="B198" s="6" t="s">
        <v>206</v>
      </c>
    </row>
    <row r="199">
      <c r="A199" s="5">
        <v>206.0</v>
      </c>
      <c r="B199" s="6" t="s">
        <v>207</v>
      </c>
    </row>
    <row r="200">
      <c r="A200" s="5">
        <v>208.0</v>
      </c>
      <c r="B200" s="6" t="s">
        <v>209</v>
      </c>
    </row>
    <row r="201">
      <c r="A201" s="5">
        <v>210.0</v>
      </c>
      <c r="B201" s="6" t="s">
        <v>211</v>
      </c>
    </row>
    <row r="202">
      <c r="A202" s="5">
        <v>212.0</v>
      </c>
      <c r="B202" s="6" t="s">
        <v>212</v>
      </c>
    </row>
    <row r="203">
      <c r="A203" s="5">
        <v>214.0</v>
      </c>
      <c r="B203" s="6" t="s">
        <v>429</v>
      </c>
    </row>
    <row r="204">
      <c r="A204" s="5">
        <v>215.0</v>
      </c>
      <c r="B204" s="6" t="s">
        <v>215</v>
      </c>
    </row>
    <row r="205">
      <c r="A205" s="5">
        <v>216.0</v>
      </c>
      <c r="B205" s="6" t="s">
        <v>216</v>
      </c>
    </row>
    <row r="206">
      <c r="A206" s="5">
        <v>217.0</v>
      </c>
      <c r="B206" s="6" t="s">
        <v>217</v>
      </c>
    </row>
    <row r="207">
      <c r="A207" s="5">
        <v>219.0</v>
      </c>
      <c r="B207" s="6" t="s">
        <v>218</v>
      </c>
    </row>
    <row r="208">
      <c r="A208" s="5">
        <v>220.0</v>
      </c>
      <c r="B208" s="6" t="s">
        <v>219</v>
      </c>
    </row>
    <row r="209">
      <c r="A209" s="5">
        <v>221.0</v>
      </c>
      <c r="B209" s="6" t="s">
        <v>220</v>
      </c>
    </row>
    <row r="210">
      <c r="A210" s="5">
        <v>222.0</v>
      </c>
      <c r="B210" s="6" t="s">
        <v>221</v>
      </c>
    </row>
    <row r="211">
      <c r="A211" s="5">
        <v>223.0</v>
      </c>
      <c r="B211" s="6" t="s">
        <v>222</v>
      </c>
    </row>
    <row r="212">
      <c r="A212" s="5">
        <v>224.0</v>
      </c>
      <c r="B212" s="6" t="s">
        <v>223</v>
      </c>
    </row>
    <row r="213">
      <c r="A213" s="5">
        <v>225.0</v>
      </c>
      <c r="B213" s="6" t="s">
        <v>224</v>
      </c>
    </row>
    <row r="214">
      <c r="A214" s="5">
        <v>226.0</v>
      </c>
      <c r="B214" s="6" t="s">
        <v>225</v>
      </c>
    </row>
    <row r="215">
      <c r="A215" s="5">
        <v>227.0</v>
      </c>
      <c r="B215" s="6" t="s">
        <v>226</v>
      </c>
    </row>
    <row r="216">
      <c r="A216" s="5">
        <v>228.0</v>
      </c>
      <c r="B216" s="6" t="s">
        <v>227</v>
      </c>
    </row>
    <row r="217">
      <c r="A217" s="5">
        <v>229.0</v>
      </c>
      <c r="B217" s="6" t="s">
        <v>228</v>
      </c>
    </row>
    <row r="218">
      <c r="A218" s="5">
        <v>230.0</v>
      </c>
      <c r="B218" s="6" t="s">
        <v>229</v>
      </c>
    </row>
    <row r="219">
      <c r="A219" s="5">
        <v>232.0</v>
      </c>
      <c r="B219" s="6" t="s">
        <v>231</v>
      </c>
    </row>
    <row r="220">
      <c r="A220" s="5">
        <v>233.0</v>
      </c>
      <c r="B220" s="6" t="s">
        <v>232</v>
      </c>
    </row>
    <row r="221">
      <c r="A221" s="5">
        <v>234.0</v>
      </c>
      <c r="B221" s="6" t="s">
        <v>233</v>
      </c>
    </row>
    <row r="222">
      <c r="A222" s="5">
        <v>235.0</v>
      </c>
      <c r="B222" s="6" t="s">
        <v>234</v>
      </c>
    </row>
    <row r="223">
      <c r="A223" s="5">
        <v>236.0</v>
      </c>
      <c r="B223" s="6" t="s">
        <v>235</v>
      </c>
    </row>
    <row r="224">
      <c r="A224" s="5">
        <v>237.0</v>
      </c>
      <c r="B224" s="6" t="s">
        <v>236</v>
      </c>
    </row>
    <row r="225">
      <c r="A225" s="5">
        <v>238.0</v>
      </c>
      <c r="B225" s="6" t="s">
        <v>237</v>
      </c>
    </row>
    <row r="226">
      <c r="A226" s="5">
        <v>239.0</v>
      </c>
      <c r="B226" s="6" t="s">
        <v>238</v>
      </c>
    </row>
    <row r="227">
      <c r="A227" s="5">
        <v>240.0</v>
      </c>
      <c r="B227" s="6" t="s">
        <v>239</v>
      </c>
    </row>
    <row r="228">
      <c r="A228" s="5">
        <v>241.0</v>
      </c>
      <c r="B228" s="6" t="s">
        <v>240</v>
      </c>
    </row>
    <row r="229">
      <c r="A229" s="5">
        <v>242.0</v>
      </c>
      <c r="B229" s="6" t="s">
        <v>241</v>
      </c>
    </row>
    <row r="230">
      <c r="A230" s="5">
        <v>243.0</v>
      </c>
      <c r="B230" s="6" t="s">
        <v>242</v>
      </c>
    </row>
    <row r="231">
      <c r="A231" s="5">
        <v>244.0</v>
      </c>
      <c r="B231" s="6" t="s">
        <v>243</v>
      </c>
    </row>
    <row r="232">
      <c r="A232" s="5">
        <v>245.0</v>
      </c>
      <c r="B232" s="6" t="s">
        <v>244</v>
      </c>
    </row>
    <row r="233">
      <c r="A233" s="5">
        <v>246.0</v>
      </c>
      <c r="B233" s="6" t="s">
        <v>245</v>
      </c>
    </row>
    <row r="234">
      <c r="A234" s="5">
        <v>247.0</v>
      </c>
      <c r="B234" s="6" t="s">
        <v>246</v>
      </c>
    </row>
    <row r="235">
      <c r="A235" s="5">
        <v>248.0</v>
      </c>
      <c r="B235" s="6" t="s">
        <v>247</v>
      </c>
    </row>
    <row r="236">
      <c r="A236" s="5">
        <v>249.0</v>
      </c>
      <c r="B236" s="6" t="s">
        <v>248</v>
      </c>
    </row>
    <row r="237">
      <c r="A237" s="5">
        <v>252.0</v>
      </c>
      <c r="B237" s="6" t="s">
        <v>249</v>
      </c>
    </row>
    <row r="238">
      <c r="A238" s="5">
        <v>253.0</v>
      </c>
      <c r="B238" s="6" t="s">
        <v>250</v>
      </c>
    </row>
    <row r="239">
      <c r="A239" s="5">
        <v>254.0</v>
      </c>
      <c r="B239" s="6" t="s">
        <v>251</v>
      </c>
    </row>
    <row r="240">
      <c r="A240" s="5">
        <v>255.0</v>
      </c>
      <c r="B240" s="6" t="s">
        <v>252</v>
      </c>
    </row>
    <row r="241">
      <c r="A241" s="5">
        <v>257.0</v>
      </c>
      <c r="B241" s="6" t="s">
        <v>253</v>
      </c>
    </row>
    <row r="242">
      <c r="A242" s="5">
        <v>258.0</v>
      </c>
      <c r="B242" s="6" t="s">
        <v>254</v>
      </c>
    </row>
    <row r="243">
      <c r="A243" s="5">
        <v>259.0</v>
      </c>
      <c r="B243" s="6" t="s">
        <v>255</v>
      </c>
    </row>
    <row r="244">
      <c r="A244" s="5">
        <v>260.0</v>
      </c>
      <c r="B244" s="6" t="s">
        <v>256</v>
      </c>
    </row>
    <row r="245">
      <c r="A245" s="5">
        <v>261.0</v>
      </c>
      <c r="B245" s="6" t="s">
        <v>257</v>
      </c>
    </row>
    <row r="246">
      <c r="A246" s="5">
        <v>263.0</v>
      </c>
      <c r="B246" s="6" t="s">
        <v>259</v>
      </c>
    </row>
    <row r="247">
      <c r="A247" s="5">
        <v>265.0</v>
      </c>
      <c r="B247" s="6" t="s">
        <v>261</v>
      </c>
    </row>
    <row r="248">
      <c r="A248" s="5">
        <v>267.0</v>
      </c>
      <c r="B248" s="6" t="s">
        <v>263</v>
      </c>
    </row>
    <row r="249">
      <c r="A249" s="5">
        <v>268.0</v>
      </c>
      <c r="B249" s="6" t="s">
        <v>264</v>
      </c>
    </row>
    <row r="250">
      <c r="A250" s="5">
        <v>269.0</v>
      </c>
      <c r="B250" s="6" t="s">
        <v>265</v>
      </c>
    </row>
    <row r="251">
      <c r="A251" s="5">
        <v>271.0</v>
      </c>
      <c r="B251" s="6" t="s">
        <v>267</v>
      </c>
    </row>
    <row r="252">
      <c r="A252" s="5">
        <v>273.0</v>
      </c>
      <c r="B252" s="6" t="s">
        <v>268</v>
      </c>
    </row>
    <row r="253">
      <c r="A253" s="5">
        <v>274.0</v>
      </c>
      <c r="B253" s="6" t="s">
        <v>269</v>
      </c>
    </row>
    <row r="254">
      <c r="A254" s="5">
        <v>275.0</v>
      </c>
      <c r="B254" s="6" t="s">
        <v>270</v>
      </c>
    </row>
    <row r="255">
      <c r="A255" s="5">
        <v>276.0</v>
      </c>
      <c r="B255" s="6" t="s">
        <v>271</v>
      </c>
    </row>
    <row r="256">
      <c r="A256" s="5">
        <v>279.0</v>
      </c>
      <c r="B256" s="6" t="s">
        <v>296</v>
      </c>
    </row>
    <row r="257">
      <c r="A257" s="5">
        <v>281.0</v>
      </c>
      <c r="B257" s="6" t="s">
        <v>274</v>
      </c>
    </row>
    <row r="258">
      <c r="A258" s="5">
        <v>282.0</v>
      </c>
      <c r="B258" s="6" t="s">
        <v>275</v>
      </c>
    </row>
    <row r="259">
      <c r="A259" s="5">
        <v>283.0</v>
      </c>
      <c r="B259" s="6" t="s">
        <v>276</v>
      </c>
    </row>
    <row r="260">
      <c r="A260" s="5">
        <v>284.0</v>
      </c>
      <c r="B260" s="6" t="s">
        <v>277</v>
      </c>
    </row>
    <row r="261">
      <c r="A261" s="5">
        <v>285.0</v>
      </c>
      <c r="B261" s="6" t="s">
        <v>278</v>
      </c>
    </row>
    <row r="262">
      <c r="A262" s="5">
        <v>286.0</v>
      </c>
      <c r="B262" s="6" t="s">
        <v>279</v>
      </c>
    </row>
    <row r="263">
      <c r="A263" s="5">
        <v>287.0</v>
      </c>
      <c r="B263" s="6" t="s">
        <v>280</v>
      </c>
    </row>
    <row r="264">
      <c r="A264" s="5">
        <v>288.0</v>
      </c>
      <c r="B264" s="6" t="s">
        <v>281</v>
      </c>
    </row>
    <row r="265">
      <c r="A265" s="5">
        <v>290.0</v>
      </c>
      <c r="B265" s="6" t="s">
        <v>283</v>
      </c>
    </row>
    <row r="266">
      <c r="A266" s="5">
        <v>291.0</v>
      </c>
      <c r="B266" s="6" t="s">
        <v>284</v>
      </c>
    </row>
    <row r="267">
      <c r="A267" s="5">
        <v>292.0</v>
      </c>
      <c r="B267" s="6" t="s">
        <v>285</v>
      </c>
    </row>
    <row r="268">
      <c r="A268" s="5">
        <v>293.0</v>
      </c>
      <c r="B268" s="6" t="s">
        <v>286</v>
      </c>
    </row>
    <row r="269">
      <c r="A269" s="5">
        <v>294.0</v>
      </c>
      <c r="B269" s="6" t="s">
        <v>287</v>
      </c>
    </row>
    <row r="270">
      <c r="A270" s="5">
        <v>296.0</v>
      </c>
      <c r="B270" s="6" t="s">
        <v>288</v>
      </c>
    </row>
    <row r="271">
      <c r="A271" s="5">
        <v>297.0</v>
      </c>
      <c r="B271" s="6" t="s">
        <v>289</v>
      </c>
    </row>
    <row r="272">
      <c r="A272" s="5">
        <v>298.0</v>
      </c>
      <c r="B272" s="6" t="s">
        <v>290</v>
      </c>
    </row>
    <row r="273">
      <c r="A273" s="5">
        <v>299.0</v>
      </c>
      <c r="B273" s="6" t="s">
        <v>291</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v>300.0</v>
      </c>
      <c r="B1" s="1" t="s">
        <v>572</v>
      </c>
      <c r="C1" s="12" t="s">
        <v>354</v>
      </c>
      <c r="D1" s="6" t="s">
        <v>430</v>
      </c>
    </row>
    <row r="2">
      <c r="A2" s="5">
        <v>300.0</v>
      </c>
      <c r="B2" s="1" t="s">
        <v>573</v>
      </c>
      <c r="C2" s="12" t="s">
        <v>295</v>
      </c>
      <c r="D2" s="6" t="s">
        <v>430</v>
      </c>
    </row>
    <row r="3">
      <c r="A3" s="5">
        <v>301.0</v>
      </c>
      <c r="B3" s="1" t="s">
        <v>572</v>
      </c>
      <c r="C3" s="12" t="s">
        <v>427</v>
      </c>
      <c r="D3" s="6" t="s">
        <v>431</v>
      </c>
    </row>
    <row r="4">
      <c r="A4" s="5">
        <v>301.0</v>
      </c>
      <c r="B4" s="1" t="s">
        <v>573</v>
      </c>
      <c r="C4" s="12" t="s">
        <v>427</v>
      </c>
      <c r="D4" s="6" t="s">
        <v>431</v>
      </c>
    </row>
    <row r="5">
      <c r="A5" s="5">
        <v>302.0</v>
      </c>
      <c r="B5" s="1" t="s">
        <v>572</v>
      </c>
      <c r="C5" s="12" t="s">
        <v>354</v>
      </c>
      <c r="D5" s="6" t="s">
        <v>432</v>
      </c>
    </row>
    <row r="6">
      <c r="A6" s="5">
        <v>302.0</v>
      </c>
      <c r="B6" s="1" t="s">
        <v>573</v>
      </c>
      <c r="C6" s="12" t="s">
        <v>427</v>
      </c>
      <c r="D6" s="6" t="s">
        <v>432</v>
      </c>
    </row>
    <row r="7">
      <c r="A7" s="5">
        <v>303.0</v>
      </c>
      <c r="B7" s="1" t="s">
        <v>572</v>
      </c>
      <c r="C7" s="12" t="s">
        <v>295</v>
      </c>
      <c r="D7" s="6" t="s">
        <v>433</v>
      </c>
    </row>
    <row r="8">
      <c r="A8" s="5">
        <v>303.0</v>
      </c>
      <c r="B8" s="1" t="s">
        <v>573</v>
      </c>
      <c r="C8" s="12" t="s">
        <v>295</v>
      </c>
      <c r="D8" s="6" t="s">
        <v>433</v>
      </c>
    </row>
    <row r="9">
      <c r="A9" s="5">
        <v>304.0</v>
      </c>
      <c r="B9" s="1" t="s">
        <v>572</v>
      </c>
      <c r="C9" s="12" t="s">
        <v>354</v>
      </c>
      <c r="D9" s="6" t="s">
        <v>297</v>
      </c>
    </row>
    <row r="10">
      <c r="A10" s="5">
        <v>304.0</v>
      </c>
      <c r="B10" s="1" t="s">
        <v>573</v>
      </c>
      <c r="C10" s="12" t="s">
        <v>295</v>
      </c>
      <c r="D10" s="6" t="s">
        <v>297</v>
      </c>
    </row>
    <row r="11">
      <c r="A11" s="5">
        <v>305.0</v>
      </c>
      <c r="B11" s="1" t="s">
        <v>572</v>
      </c>
      <c r="C11" s="12" t="s">
        <v>354</v>
      </c>
      <c r="D11" s="6" t="s">
        <v>355</v>
      </c>
    </row>
    <row r="12">
      <c r="A12" s="5">
        <v>305.0</v>
      </c>
      <c r="B12" s="1" t="s">
        <v>573</v>
      </c>
      <c r="C12" s="12" t="s">
        <v>354</v>
      </c>
      <c r="D12" s="6" t="s">
        <v>355</v>
      </c>
    </row>
    <row r="13">
      <c r="A13" s="5">
        <v>306.0</v>
      </c>
      <c r="B13" s="1" t="s">
        <v>572</v>
      </c>
      <c r="C13" s="12" t="s">
        <v>427</v>
      </c>
      <c r="D13" s="6" t="s">
        <v>356</v>
      </c>
    </row>
    <row r="14">
      <c r="A14" s="5">
        <v>306.0</v>
      </c>
      <c r="B14" s="1" t="s">
        <v>573</v>
      </c>
      <c r="C14" s="12" t="s">
        <v>354</v>
      </c>
      <c r="D14" s="6" t="s">
        <v>356</v>
      </c>
    </row>
    <row r="15">
      <c r="A15" s="5">
        <v>307.0</v>
      </c>
      <c r="B15" s="1" t="s">
        <v>572</v>
      </c>
      <c r="C15" s="12" t="s">
        <v>427</v>
      </c>
      <c r="D15" s="6" t="s">
        <v>434</v>
      </c>
    </row>
    <row r="16">
      <c r="A16" s="5">
        <v>307.0</v>
      </c>
      <c r="B16" s="1" t="s">
        <v>573</v>
      </c>
      <c r="C16" s="12" t="s">
        <v>427</v>
      </c>
      <c r="D16" s="6" t="s">
        <v>434</v>
      </c>
    </row>
    <row r="17">
      <c r="A17" s="5">
        <v>308.0</v>
      </c>
      <c r="B17" s="1" t="s">
        <v>572</v>
      </c>
      <c r="C17" s="12" t="s">
        <v>354</v>
      </c>
      <c r="D17" s="6" t="s">
        <v>357</v>
      </c>
    </row>
    <row r="18">
      <c r="A18" s="5">
        <v>308.0</v>
      </c>
      <c r="B18" s="1" t="s">
        <v>573</v>
      </c>
      <c r="C18" s="12" t="s">
        <v>354</v>
      </c>
      <c r="D18" s="6" t="s">
        <v>357</v>
      </c>
    </row>
    <row r="19">
      <c r="A19" s="5">
        <v>309.0</v>
      </c>
      <c r="B19" s="1" t="s">
        <v>572</v>
      </c>
      <c r="C19" s="12" t="s">
        <v>427</v>
      </c>
      <c r="D19" s="6" t="s">
        <v>435</v>
      </c>
    </row>
    <row r="20">
      <c r="A20" s="5">
        <v>309.0</v>
      </c>
      <c r="B20" s="1" t="s">
        <v>573</v>
      </c>
      <c r="C20" s="12" t="s">
        <v>354</v>
      </c>
      <c r="D20" s="6" t="s">
        <v>435</v>
      </c>
    </row>
    <row r="21">
      <c r="A21" s="5">
        <v>311.0</v>
      </c>
      <c r="B21" s="1" t="s">
        <v>572</v>
      </c>
      <c r="C21" s="12" t="s">
        <v>427</v>
      </c>
      <c r="D21" s="6" t="s">
        <v>436</v>
      </c>
    </row>
    <row r="22">
      <c r="A22" s="5">
        <v>311.0</v>
      </c>
      <c r="B22" s="1" t="s">
        <v>573</v>
      </c>
      <c r="C22" s="12" t="s">
        <v>354</v>
      </c>
      <c r="D22" s="6" t="s">
        <v>436</v>
      </c>
    </row>
    <row r="23">
      <c r="A23" s="5">
        <v>312.0</v>
      </c>
      <c r="B23" s="1" t="s">
        <v>572</v>
      </c>
      <c r="C23" s="12" t="s">
        <v>354</v>
      </c>
      <c r="D23" s="6" t="s">
        <v>358</v>
      </c>
    </row>
    <row r="24">
      <c r="A24" s="5">
        <v>312.0</v>
      </c>
      <c r="B24" s="1" t="s">
        <v>573</v>
      </c>
      <c r="C24" s="12" t="s">
        <v>354</v>
      </c>
      <c r="D24" s="6" t="s">
        <v>358</v>
      </c>
    </row>
    <row r="25">
      <c r="A25" s="5">
        <v>313.0</v>
      </c>
      <c r="B25" s="1" t="s">
        <v>572</v>
      </c>
      <c r="C25" s="12" t="s">
        <v>354</v>
      </c>
      <c r="D25" s="6" t="s">
        <v>437</v>
      </c>
    </row>
    <row r="26">
      <c r="A26" s="5">
        <v>313.0</v>
      </c>
      <c r="B26" s="1" t="s">
        <v>573</v>
      </c>
      <c r="C26" s="12" t="s">
        <v>354</v>
      </c>
      <c r="D26" s="6" t="s">
        <v>437</v>
      </c>
    </row>
    <row r="27">
      <c r="A27" s="5">
        <v>315.0</v>
      </c>
      <c r="B27" s="1" t="s">
        <v>572</v>
      </c>
      <c r="C27" s="12" t="s">
        <v>295</v>
      </c>
      <c r="D27" s="6" t="s">
        <v>359</v>
      </c>
    </row>
    <row r="28">
      <c r="A28" s="5">
        <v>315.0</v>
      </c>
      <c r="B28" s="1" t="s">
        <v>573</v>
      </c>
      <c r="C28" s="12" t="s">
        <v>354</v>
      </c>
      <c r="D28" s="6" t="s">
        <v>359</v>
      </c>
    </row>
    <row r="29">
      <c r="A29" s="5">
        <v>316.0</v>
      </c>
      <c r="B29" s="1" t="s">
        <v>572</v>
      </c>
      <c r="C29" s="12" t="s">
        <v>354</v>
      </c>
      <c r="D29" s="6" t="s">
        <v>438</v>
      </c>
    </row>
    <row r="30">
      <c r="A30" s="5">
        <v>316.0</v>
      </c>
      <c r="B30" s="1" t="s">
        <v>573</v>
      </c>
      <c r="C30" s="12" t="s">
        <v>427</v>
      </c>
      <c r="D30" s="6" t="s">
        <v>438</v>
      </c>
    </row>
    <row r="31">
      <c r="A31" s="5">
        <v>317.0</v>
      </c>
      <c r="B31" s="1" t="s">
        <v>572</v>
      </c>
      <c r="C31" s="12" t="s">
        <v>295</v>
      </c>
      <c r="D31" s="6" t="s">
        <v>298</v>
      </c>
    </row>
    <row r="32">
      <c r="A32" s="5">
        <v>317.0</v>
      </c>
      <c r="B32" s="1" t="s">
        <v>573</v>
      </c>
      <c r="C32" s="12" t="s">
        <v>354</v>
      </c>
      <c r="D32" s="6" t="s">
        <v>298</v>
      </c>
    </row>
    <row r="33">
      <c r="A33" s="5">
        <v>318.0</v>
      </c>
      <c r="B33" s="1" t="s">
        <v>572</v>
      </c>
      <c r="C33" s="12" t="s">
        <v>354</v>
      </c>
      <c r="D33" s="8" t="s">
        <v>360</v>
      </c>
    </row>
    <row r="34">
      <c r="A34" s="5">
        <v>318.0</v>
      </c>
      <c r="B34" s="1" t="s">
        <v>573</v>
      </c>
      <c r="C34" s="12" t="s">
        <v>354</v>
      </c>
      <c r="D34" s="8" t="s">
        <v>360</v>
      </c>
    </row>
    <row r="35">
      <c r="A35" s="5">
        <v>321.0</v>
      </c>
      <c r="B35" s="1" t="s">
        <v>572</v>
      </c>
      <c r="C35" s="12" t="s">
        <v>354</v>
      </c>
      <c r="D35" s="6" t="s">
        <v>439</v>
      </c>
    </row>
    <row r="36">
      <c r="A36" s="5">
        <v>321.0</v>
      </c>
      <c r="B36" s="1" t="s">
        <v>573</v>
      </c>
      <c r="C36" s="12" t="s">
        <v>354</v>
      </c>
      <c r="D36" s="6" t="s">
        <v>439</v>
      </c>
    </row>
    <row r="37">
      <c r="A37" s="5">
        <v>322.0</v>
      </c>
      <c r="B37" s="1" t="s">
        <v>572</v>
      </c>
      <c r="C37" s="12" t="s">
        <v>354</v>
      </c>
      <c r="D37" s="6" t="s">
        <v>361</v>
      </c>
    </row>
    <row r="38">
      <c r="A38" s="5">
        <v>322.0</v>
      </c>
      <c r="B38" s="1" t="s">
        <v>573</v>
      </c>
      <c r="C38" s="12" t="s">
        <v>427</v>
      </c>
      <c r="D38" s="6" t="s">
        <v>361</v>
      </c>
    </row>
    <row r="39">
      <c r="A39" s="5">
        <v>323.0</v>
      </c>
      <c r="B39" s="1" t="s">
        <v>572</v>
      </c>
      <c r="C39" s="12" t="s">
        <v>427</v>
      </c>
      <c r="D39" s="6" t="s">
        <v>440</v>
      </c>
    </row>
    <row r="40">
      <c r="A40" s="5">
        <v>323.0</v>
      </c>
      <c r="B40" s="1" t="s">
        <v>573</v>
      </c>
      <c r="C40" s="12" t="s">
        <v>354</v>
      </c>
      <c r="D40" s="6" t="s">
        <v>440</v>
      </c>
    </row>
    <row r="41">
      <c r="A41" s="5">
        <v>325.0</v>
      </c>
      <c r="B41" s="1" t="s">
        <v>572</v>
      </c>
      <c r="C41" s="12" t="s">
        <v>295</v>
      </c>
      <c r="D41" s="6" t="s">
        <v>299</v>
      </c>
    </row>
    <row r="42">
      <c r="A42" s="5">
        <v>325.0</v>
      </c>
      <c r="B42" s="1" t="s">
        <v>573</v>
      </c>
      <c r="C42" s="12" t="s">
        <v>354</v>
      </c>
      <c r="D42" s="6" t="s">
        <v>299</v>
      </c>
    </row>
    <row r="43">
      <c r="A43" s="5">
        <v>326.0</v>
      </c>
      <c r="B43" s="1" t="s">
        <v>572</v>
      </c>
      <c r="C43" s="12" t="s">
        <v>427</v>
      </c>
      <c r="D43" s="6" t="s">
        <v>300</v>
      </c>
    </row>
    <row r="44">
      <c r="A44" s="5">
        <v>326.0</v>
      </c>
      <c r="B44" s="1" t="s">
        <v>573</v>
      </c>
      <c r="C44" s="12" t="s">
        <v>295</v>
      </c>
      <c r="D44" s="6" t="s">
        <v>300</v>
      </c>
    </row>
    <row r="45">
      <c r="A45" s="5">
        <v>328.0</v>
      </c>
      <c r="B45" s="1" t="s">
        <v>572</v>
      </c>
      <c r="C45" s="12" t="s">
        <v>427</v>
      </c>
      <c r="D45" s="6" t="s">
        <v>362</v>
      </c>
    </row>
    <row r="46">
      <c r="A46" s="5">
        <v>328.0</v>
      </c>
      <c r="B46" s="1" t="s">
        <v>573</v>
      </c>
      <c r="C46" s="12" t="s">
        <v>354</v>
      </c>
      <c r="D46" s="6" t="s">
        <v>362</v>
      </c>
    </row>
    <row r="47">
      <c r="A47" s="5">
        <v>329.0</v>
      </c>
      <c r="B47" s="1" t="s">
        <v>572</v>
      </c>
      <c r="C47" s="12" t="s">
        <v>295</v>
      </c>
      <c r="D47" s="6" t="s">
        <v>301</v>
      </c>
    </row>
    <row r="48">
      <c r="A48" s="5">
        <v>329.0</v>
      </c>
      <c r="B48" s="1" t="s">
        <v>573</v>
      </c>
      <c r="C48" s="12" t="s">
        <v>295</v>
      </c>
      <c r="D48" s="6" t="s">
        <v>301</v>
      </c>
    </row>
    <row r="49">
      <c r="A49" s="5">
        <v>330.0</v>
      </c>
      <c r="B49" s="1" t="s">
        <v>572</v>
      </c>
      <c r="C49" s="12" t="s">
        <v>427</v>
      </c>
      <c r="D49" s="6" t="s">
        <v>302</v>
      </c>
    </row>
    <row r="50">
      <c r="A50" s="5">
        <v>330.0</v>
      </c>
      <c r="B50" s="1" t="s">
        <v>573</v>
      </c>
      <c r="C50" s="12" t="s">
        <v>295</v>
      </c>
      <c r="D50" s="6" t="s">
        <v>302</v>
      </c>
    </row>
    <row r="51">
      <c r="A51" s="5">
        <v>331.0</v>
      </c>
      <c r="B51" s="1" t="s">
        <v>572</v>
      </c>
      <c r="C51" s="12" t="s">
        <v>354</v>
      </c>
      <c r="D51" s="6" t="s">
        <v>441</v>
      </c>
    </row>
    <row r="52">
      <c r="A52" s="5">
        <v>331.0</v>
      </c>
      <c r="B52" s="1" t="s">
        <v>573</v>
      </c>
      <c r="C52" s="12" t="s">
        <v>427</v>
      </c>
      <c r="D52" s="6" t="s">
        <v>441</v>
      </c>
    </row>
    <row r="53">
      <c r="A53" s="5">
        <v>332.0</v>
      </c>
      <c r="B53" s="1" t="s">
        <v>572</v>
      </c>
      <c r="C53" s="12" t="s">
        <v>354</v>
      </c>
      <c r="D53" s="6" t="s">
        <v>442</v>
      </c>
    </row>
    <row r="54">
      <c r="A54" s="5">
        <v>332.0</v>
      </c>
      <c r="B54" s="1" t="s">
        <v>573</v>
      </c>
      <c r="C54" s="12" t="s">
        <v>427</v>
      </c>
      <c r="D54" s="6" t="s">
        <v>442</v>
      </c>
    </row>
    <row r="55">
      <c r="A55" s="5">
        <v>334.0</v>
      </c>
      <c r="B55" s="1" t="s">
        <v>572</v>
      </c>
      <c r="C55" s="12" t="s">
        <v>354</v>
      </c>
      <c r="D55" s="6" t="s">
        <v>363</v>
      </c>
    </row>
    <row r="56">
      <c r="A56" s="5">
        <v>334.0</v>
      </c>
      <c r="B56" s="1" t="s">
        <v>573</v>
      </c>
      <c r="C56" s="12" t="s">
        <v>354</v>
      </c>
      <c r="D56" s="6" t="s">
        <v>363</v>
      </c>
    </row>
    <row r="57">
      <c r="A57" s="5">
        <v>335.0</v>
      </c>
      <c r="B57" s="1" t="s">
        <v>572</v>
      </c>
      <c r="C57" s="12" t="s">
        <v>354</v>
      </c>
      <c r="D57" s="6" t="s">
        <v>364</v>
      </c>
    </row>
    <row r="58">
      <c r="A58" s="5">
        <v>335.0</v>
      </c>
      <c r="B58" s="1" t="s">
        <v>573</v>
      </c>
      <c r="C58" s="12" t="s">
        <v>427</v>
      </c>
      <c r="D58" s="6" t="s">
        <v>364</v>
      </c>
    </row>
    <row r="59">
      <c r="A59" s="5">
        <v>337.0</v>
      </c>
      <c r="B59" s="1" t="s">
        <v>572</v>
      </c>
      <c r="C59" s="12" t="s">
        <v>354</v>
      </c>
      <c r="D59" s="6" t="s">
        <v>365</v>
      </c>
    </row>
    <row r="60">
      <c r="A60" s="5">
        <v>337.0</v>
      </c>
      <c r="B60" s="1" t="s">
        <v>573</v>
      </c>
      <c r="C60" s="12" t="s">
        <v>354</v>
      </c>
      <c r="D60" s="6" t="s">
        <v>365</v>
      </c>
    </row>
    <row r="61">
      <c r="A61" s="5">
        <v>339.0</v>
      </c>
      <c r="B61" s="1" t="s">
        <v>572</v>
      </c>
      <c r="C61" s="12" t="s">
        <v>295</v>
      </c>
      <c r="D61" s="6" t="s">
        <v>303</v>
      </c>
    </row>
    <row r="62">
      <c r="A62" s="5">
        <v>339.0</v>
      </c>
      <c r="B62" s="1" t="s">
        <v>573</v>
      </c>
      <c r="C62" s="12" t="s">
        <v>427</v>
      </c>
      <c r="D62" s="6" t="s">
        <v>303</v>
      </c>
    </row>
    <row r="63">
      <c r="A63" s="5">
        <v>341.0</v>
      </c>
      <c r="B63" s="1" t="s">
        <v>572</v>
      </c>
      <c r="C63" s="12" t="s">
        <v>427</v>
      </c>
      <c r="D63" s="6" t="s">
        <v>443</v>
      </c>
    </row>
    <row r="64">
      <c r="A64" s="5">
        <v>341.0</v>
      </c>
      <c r="B64" s="1" t="s">
        <v>573</v>
      </c>
      <c r="C64" s="12" t="s">
        <v>427</v>
      </c>
      <c r="D64" s="6" t="s">
        <v>443</v>
      </c>
    </row>
    <row r="65">
      <c r="A65" s="5">
        <v>343.0</v>
      </c>
      <c r="B65" s="1" t="s">
        <v>572</v>
      </c>
      <c r="C65" s="12" t="s">
        <v>295</v>
      </c>
      <c r="D65" s="6" t="s">
        <v>304</v>
      </c>
    </row>
    <row r="66">
      <c r="A66" s="5">
        <v>343.0</v>
      </c>
      <c r="B66" s="1" t="s">
        <v>573</v>
      </c>
      <c r="C66" s="12" t="s">
        <v>295</v>
      </c>
      <c r="D66" s="6" t="s">
        <v>304</v>
      </c>
    </row>
    <row r="67">
      <c r="A67" s="5">
        <v>345.0</v>
      </c>
      <c r="B67" s="1" t="s">
        <v>572</v>
      </c>
      <c r="C67" s="12" t="s">
        <v>427</v>
      </c>
      <c r="D67" s="6" t="s">
        <v>444</v>
      </c>
    </row>
    <row r="68">
      <c r="A68" s="5">
        <v>345.0</v>
      </c>
      <c r="B68" s="1" t="s">
        <v>573</v>
      </c>
      <c r="C68" s="12" t="s">
        <v>427</v>
      </c>
      <c r="D68" s="6" t="s">
        <v>444</v>
      </c>
    </row>
    <row r="69">
      <c r="A69" s="5">
        <v>347.0</v>
      </c>
      <c r="B69" s="1" t="s">
        <v>572</v>
      </c>
      <c r="C69" s="12" t="s">
        <v>354</v>
      </c>
      <c r="D69" s="6" t="s">
        <v>445</v>
      </c>
    </row>
    <row r="70">
      <c r="A70" s="5">
        <v>347.0</v>
      </c>
      <c r="B70" s="1" t="s">
        <v>573</v>
      </c>
      <c r="C70" s="12" t="s">
        <v>427</v>
      </c>
      <c r="D70" s="6" t="s">
        <v>445</v>
      </c>
    </row>
    <row r="71">
      <c r="A71" s="5">
        <v>349.0</v>
      </c>
      <c r="B71" s="1" t="s">
        <v>572</v>
      </c>
      <c r="C71" s="12" t="s">
        <v>295</v>
      </c>
      <c r="D71" s="6" t="s">
        <v>305</v>
      </c>
    </row>
    <row r="72">
      <c r="A72" s="5">
        <v>349.0</v>
      </c>
      <c r="B72" s="1" t="s">
        <v>573</v>
      </c>
      <c r="C72" s="12" t="s">
        <v>427</v>
      </c>
      <c r="D72" s="6" t="s">
        <v>305</v>
      </c>
    </row>
    <row r="73">
      <c r="A73" s="5">
        <v>350.0</v>
      </c>
      <c r="B73" s="1" t="s">
        <v>572</v>
      </c>
      <c r="C73" s="12" t="s">
        <v>427</v>
      </c>
      <c r="D73" s="6" t="s">
        <v>446</v>
      </c>
    </row>
    <row r="74">
      <c r="A74" s="5">
        <v>350.0</v>
      </c>
      <c r="B74" s="1" t="s">
        <v>573</v>
      </c>
      <c r="C74" s="12" t="s">
        <v>295</v>
      </c>
      <c r="D74" s="6" t="s">
        <v>446</v>
      </c>
    </row>
    <row r="75">
      <c r="A75" s="5">
        <v>352.0</v>
      </c>
      <c r="B75" s="1" t="s">
        <v>572</v>
      </c>
      <c r="C75" s="12" t="s">
        <v>295</v>
      </c>
      <c r="D75" s="6" t="s">
        <v>306</v>
      </c>
    </row>
    <row r="76">
      <c r="A76" s="5">
        <v>352.0</v>
      </c>
      <c r="B76" s="1" t="s">
        <v>573</v>
      </c>
      <c r="C76" s="12" t="s">
        <v>295</v>
      </c>
      <c r="D76" s="6" t="s">
        <v>306</v>
      </c>
    </row>
    <row r="77">
      <c r="A77" s="5">
        <v>353.0</v>
      </c>
      <c r="B77" s="1" t="s">
        <v>572</v>
      </c>
      <c r="C77" s="12" t="s">
        <v>354</v>
      </c>
      <c r="D77" s="6" t="s">
        <v>366</v>
      </c>
    </row>
    <row r="78">
      <c r="A78" s="5">
        <v>353.0</v>
      </c>
      <c r="B78" s="1" t="s">
        <v>573</v>
      </c>
      <c r="C78" s="12" t="s">
        <v>354</v>
      </c>
      <c r="D78" s="6" t="s">
        <v>366</v>
      </c>
    </row>
    <row r="79">
      <c r="A79" s="5">
        <v>354.0</v>
      </c>
      <c r="B79" s="1" t="s">
        <v>572</v>
      </c>
      <c r="C79" s="12" t="s">
        <v>354</v>
      </c>
      <c r="D79" s="6" t="s">
        <v>367</v>
      </c>
    </row>
    <row r="80">
      <c r="A80" s="5">
        <v>354.0</v>
      </c>
      <c r="B80" s="1" t="s">
        <v>573</v>
      </c>
      <c r="C80" s="12" t="s">
        <v>354</v>
      </c>
      <c r="D80" s="6" t="s">
        <v>367</v>
      </c>
    </row>
    <row r="81">
      <c r="A81" s="5">
        <v>355.0</v>
      </c>
      <c r="B81" s="1" t="s">
        <v>572</v>
      </c>
      <c r="C81" s="12" t="s">
        <v>427</v>
      </c>
      <c r="D81" s="6" t="s">
        <v>447</v>
      </c>
    </row>
    <row r="82">
      <c r="A82" s="5">
        <v>355.0</v>
      </c>
      <c r="B82" s="1" t="s">
        <v>573</v>
      </c>
      <c r="C82" s="12" t="s">
        <v>427</v>
      </c>
      <c r="D82" s="6" t="s">
        <v>447</v>
      </c>
    </row>
    <row r="83">
      <c r="A83" s="5">
        <v>356.0</v>
      </c>
      <c r="B83" s="1" t="s">
        <v>572</v>
      </c>
      <c r="C83" s="12" t="s">
        <v>427</v>
      </c>
      <c r="D83" s="6" t="s">
        <v>448</v>
      </c>
    </row>
    <row r="84">
      <c r="A84" s="5">
        <v>356.0</v>
      </c>
      <c r="B84" s="1" t="s">
        <v>573</v>
      </c>
      <c r="C84" s="12" t="s">
        <v>295</v>
      </c>
      <c r="D84" s="6" t="s">
        <v>448</v>
      </c>
    </row>
    <row r="85">
      <c r="A85" s="5">
        <v>357.0</v>
      </c>
      <c r="B85" s="1" t="s">
        <v>572</v>
      </c>
      <c r="C85" s="12" t="s">
        <v>295</v>
      </c>
      <c r="D85" s="6" t="s">
        <v>307</v>
      </c>
    </row>
    <row r="86">
      <c r="A86" s="5">
        <v>357.0</v>
      </c>
      <c r="B86" s="1" t="s">
        <v>573</v>
      </c>
      <c r="C86" s="12" t="s">
        <v>295</v>
      </c>
      <c r="D86" s="6" t="s">
        <v>307</v>
      </c>
    </row>
    <row r="87">
      <c r="A87" s="5">
        <v>358.0</v>
      </c>
      <c r="B87" s="1" t="s">
        <v>572</v>
      </c>
      <c r="C87" s="12" t="s">
        <v>427</v>
      </c>
      <c r="D87" s="6" t="s">
        <v>449</v>
      </c>
    </row>
    <row r="88">
      <c r="A88" s="5">
        <v>358.0</v>
      </c>
      <c r="B88" s="1" t="s">
        <v>573</v>
      </c>
      <c r="C88" s="12" t="s">
        <v>427</v>
      </c>
      <c r="D88" s="6" t="s">
        <v>449</v>
      </c>
    </row>
    <row r="89">
      <c r="A89" s="5">
        <v>359.0</v>
      </c>
      <c r="B89" s="1" t="s">
        <v>572</v>
      </c>
      <c r="C89" s="12" t="s">
        <v>295</v>
      </c>
      <c r="D89" s="6" t="s">
        <v>450</v>
      </c>
    </row>
    <row r="90">
      <c r="A90" s="5">
        <v>359.0</v>
      </c>
      <c r="B90" s="1" t="s">
        <v>573</v>
      </c>
      <c r="C90" s="12" t="s">
        <v>427</v>
      </c>
      <c r="D90" s="6" t="s">
        <v>450</v>
      </c>
    </row>
    <row r="91">
      <c r="A91" s="5">
        <v>360.0</v>
      </c>
      <c r="B91" s="1" t="s">
        <v>572</v>
      </c>
      <c r="C91" s="12" t="s">
        <v>295</v>
      </c>
      <c r="D91" s="6" t="s">
        <v>308</v>
      </c>
    </row>
    <row r="92">
      <c r="A92" s="5">
        <v>360.0</v>
      </c>
      <c r="B92" s="1" t="s">
        <v>573</v>
      </c>
      <c r="C92" s="12" t="s">
        <v>295</v>
      </c>
      <c r="D92" s="6" t="s">
        <v>308</v>
      </c>
    </row>
    <row r="93">
      <c r="A93" s="5">
        <v>361.0</v>
      </c>
      <c r="B93" s="1" t="s">
        <v>572</v>
      </c>
      <c r="C93" s="12" t="s">
        <v>427</v>
      </c>
      <c r="D93" s="6" t="s">
        <v>451</v>
      </c>
    </row>
    <row r="94">
      <c r="A94" s="5">
        <v>361.0</v>
      </c>
      <c r="B94" s="1" t="s">
        <v>573</v>
      </c>
      <c r="C94" s="12" t="s">
        <v>427</v>
      </c>
      <c r="D94" s="6" t="s">
        <v>451</v>
      </c>
    </row>
    <row r="95">
      <c r="A95" s="5">
        <v>362.0</v>
      </c>
      <c r="B95" s="1" t="s">
        <v>572</v>
      </c>
      <c r="C95" s="12" t="s">
        <v>427</v>
      </c>
      <c r="D95" s="6" t="s">
        <v>452</v>
      </c>
    </row>
    <row r="96">
      <c r="A96" s="5">
        <v>362.0</v>
      </c>
      <c r="B96" s="1" t="s">
        <v>573</v>
      </c>
      <c r="C96" s="12" t="s">
        <v>427</v>
      </c>
      <c r="D96" s="6" t="s">
        <v>452</v>
      </c>
    </row>
    <row r="97">
      <c r="A97" s="5">
        <v>363.0</v>
      </c>
      <c r="B97" s="1" t="s">
        <v>572</v>
      </c>
      <c r="C97" s="12" t="s">
        <v>354</v>
      </c>
      <c r="D97" s="6" t="s">
        <v>368</v>
      </c>
    </row>
    <row r="98">
      <c r="A98" s="5">
        <v>363.0</v>
      </c>
      <c r="B98" s="1" t="s">
        <v>573</v>
      </c>
      <c r="C98" s="12" t="s">
        <v>354</v>
      </c>
      <c r="D98" s="6" t="s">
        <v>368</v>
      </c>
    </row>
    <row r="99">
      <c r="A99" s="5">
        <v>364.0</v>
      </c>
      <c r="B99" s="1" t="s">
        <v>572</v>
      </c>
      <c r="C99" s="12" t="s">
        <v>295</v>
      </c>
      <c r="D99" s="6" t="s">
        <v>309</v>
      </c>
    </row>
    <row r="100">
      <c r="A100" s="5">
        <v>364.0</v>
      </c>
      <c r="B100" s="1" t="s">
        <v>573</v>
      </c>
      <c r="C100" s="12" t="s">
        <v>295</v>
      </c>
      <c r="D100" s="6" t="s">
        <v>309</v>
      </c>
    </row>
    <row r="101">
      <c r="A101" s="5">
        <v>365.0</v>
      </c>
      <c r="B101" s="1" t="s">
        <v>572</v>
      </c>
      <c r="C101" s="12" t="s">
        <v>295</v>
      </c>
      <c r="D101" s="6" t="s">
        <v>453</v>
      </c>
    </row>
    <row r="102">
      <c r="A102" s="5">
        <v>365.0</v>
      </c>
      <c r="B102" s="1" t="s">
        <v>573</v>
      </c>
      <c r="C102" s="12" t="s">
        <v>427</v>
      </c>
      <c r="D102" s="6" t="s">
        <v>453</v>
      </c>
    </row>
    <row r="103">
      <c r="A103" s="5">
        <v>366.0</v>
      </c>
      <c r="B103" s="1" t="s">
        <v>572</v>
      </c>
      <c r="C103" s="12" t="s">
        <v>295</v>
      </c>
      <c r="D103" s="6" t="s">
        <v>369</v>
      </c>
    </row>
    <row r="104">
      <c r="A104" s="5">
        <v>366.0</v>
      </c>
      <c r="B104" s="1" t="s">
        <v>573</v>
      </c>
      <c r="C104" s="12" t="s">
        <v>354</v>
      </c>
      <c r="D104" s="6" t="s">
        <v>369</v>
      </c>
    </row>
    <row r="105">
      <c r="A105" s="5">
        <v>367.0</v>
      </c>
      <c r="B105" s="1" t="s">
        <v>572</v>
      </c>
      <c r="C105" s="12" t="s">
        <v>354</v>
      </c>
      <c r="D105" s="6" t="s">
        <v>370</v>
      </c>
    </row>
    <row r="106">
      <c r="A106" s="5">
        <v>367.0</v>
      </c>
      <c r="B106" s="1" t="s">
        <v>573</v>
      </c>
      <c r="C106" s="12" t="s">
        <v>354</v>
      </c>
      <c r="D106" s="6" t="s">
        <v>370</v>
      </c>
    </row>
    <row r="107">
      <c r="A107" s="5">
        <v>369.0</v>
      </c>
      <c r="B107" s="1" t="s">
        <v>572</v>
      </c>
      <c r="C107" s="12" t="s">
        <v>354</v>
      </c>
      <c r="D107" s="6" t="s">
        <v>371</v>
      </c>
    </row>
    <row r="108">
      <c r="A108" s="5">
        <v>369.0</v>
      </c>
      <c r="B108" s="1" t="s">
        <v>573</v>
      </c>
      <c r="C108" s="12" t="s">
        <v>427</v>
      </c>
      <c r="D108" s="6" t="s">
        <v>371</v>
      </c>
    </row>
    <row r="109">
      <c r="A109" s="5">
        <v>370.0</v>
      </c>
      <c r="B109" s="1" t="s">
        <v>572</v>
      </c>
      <c r="C109" s="12" t="s">
        <v>354</v>
      </c>
      <c r="D109" s="6" t="s">
        <v>454</v>
      </c>
    </row>
    <row r="110">
      <c r="A110" s="5">
        <v>370.0</v>
      </c>
      <c r="B110" s="1" t="s">
        <v>573</v>
      </c>
      <c r="C110" s="12" t="s">
        <v>427</v>
      </c>
      <c r="D110" s="6" t="s">
        <v>454</v>
      </c>
    </row>
    <row r="111">
      <c r="A111" s="5">
        <v>371.0</v>
      </c>
      <c r="B111" s="1" t="s">
        <v>572</v>
      </c>
      <c r="C111" s="12" t="s">
        <v>427</v>
      </c>
      <c r="D111" s="6" t="s">
        <v>455</v>
      </c>
    </row>
    <row r="112">
      <c r="A112" s="5">
        <v>371.0</v>
      </c>
      <c r="B112" s="1" t="s">
        <v>573</v>
      </c>
      <c r="C112" s="12" t="s">
        <v>427</v>
      </c>
      <c r="D112" s="6" t="s">
        <v>455</v>
      </c>
    </row>
    <row r="113">
      <c r="A113" s="5">
        <v>372.0</v>
      </c>
      <c r="B113" s="1" t="s">
        <v>572</v>
      </c>
      <c r="C113" s="12" t="s">
        <v>427</v>
      </c>
      <c r="D113" s="6" t="s">
        <v>456</v>
      </c>
    </row>
    <row r="114">
      <c r="A114" s="5">
        <v>372.0</v>
      </c>
      <c r="B114" s="1" t="s">
        <v>573</v>
      </c>
      <c r="C114" s="12" t="s">
        <v>427</v>
      </c>
      <c r="D114" s="6" t="s">
        <v>456</v>
      </c>
    </row>
    <row r="115">
      <c r="A115" s="5">
        <v>373.0</v>
      </c>
      <c r="B115" s="1" t="s">
        <v>572</v>
      </c>
      <c r="C115" s="12" t="s">
        <v>295</v>
      </c>
      <c r="D115" s="6" t="s">
        <v>310</v>
      </c>
    </row>
    <row r="116">
      <c r="A116" s="5">
        <v>373.0</v>
      </c>
      <c r="B116" s="1" t="s">
        <v>573</v>
      </c>
      <c r="C116" s="12" t="s">
        <v>295</v>
      </c>
      <c r="D116" s="6" t="s">
        <v>310</v>
      </c>
    </row>
    <row r="117">
      <c r="A117" s="5">
        <v>374.0</v>
      </c>
      <c r="B117" s="1" t="s">
        <v>572</v>
      </c>
      <c r="C117" s="12" t="s">
        <v>427</v>
      </c>
      <c r="D117" s="6" t="s">
        <v>457</v>
      </c>
    </row>
    <row r="118">
      <c r="A118" s="5">
        <v>374.0</v>
      </c>
      <c r="B118" s="1" t="s">
        <v>573</v>
      </c>
      <c r="C118" s="12" t="s">
        <v>295</v>
      </c>
      <c r="D118" s="6" t="s">
        <v>457</v>
      </c>
    </row>
    <row r="119">
      <c r="A119" s="5">
        <v>375.0</v>
      </c>
      <c r="B119" s="1" t="s">
        <v>572</v>
      </c>
      <c r="C119" s="12" t="s">
        <v>354</v>
      </c>
      <c r="D119" s="6" t="s">
        <v>458</v>
      </c>
    </row>
    <row r="120">
      <c r="A120" s="5">
        <v>375.0</v>
      </c>
      <c r="B120" s="1" t="s">
        <v>573</v>
      </c>
      <c r="C120" s="12" t="s">
        <v>427</v>
      </c>
      <c r="D120" s="6" t="s">
        <v>458</v>
      </c>
    </row>
    <row r="121">
      <c r="A121" s="5">
        <v>376.0</v>
      </c>
      <c r="B121" s="1" t="s">
        <v>572</v>
      </c>
      <c r="C121" s="12" t="s">
        <v>354</v>
      </c>
      <c r="D121" s="6" t="s">
        <v>459</v>
      </c>
    </row>
    <row r="122">
      <c r="A122" s="5">
        <v>376.0</v>
      </c>
      <c r="B122" s="1" t="s">
        <v>573</v>
      </c>
      <c r="C122" s="12" t="s">
        <v>427</v>
      </c>
      <c r="D122" s="6" t="s">
        <v>459</v>
      </c>
    </row>
    <row r="123">
      <c r="A123" s="5">
        <v>377.0</v>
      </c>
      <c r="B123" s="1" t="s">
        <v>572</v>
      </c>
      <c r="C123" s="12" t="s">
        <v>354</v>
      </c>
      <c r="D123" s="6" t="s">
        <v>372</v>
      </c>
    </row>
    <row r="124">
      <c r="A124" s="5">
        <v>377.0</v>
      </c>
      <c r="B124" s="1" t="s">
        <v>573</v>
      </c>
      <c r="C124" s="12" t="s">
        <v>427</v>
      </c>
      <c r="D124" s="6" t="s">
        <v>372</v>
      </c>
    </row>
    <row r="125">
      <c r="A125" s="5">
        <v>378.0</v>
      </c>
      <c r="B125" s="1" t="s">
        <v>572</v>
      </c>
      <c r="C125" s="12" t="s">
        <v>427</v>
      </c>
      <c r="D125" s="6" t="s">
        <v>460</v>
      </c>
    </row>
    <row r="126">
      <c r="A126" s="5">
        <v>378.0</v>
      </c>
      <c r="B126" s="1" t="s">
        <v>573</v>
      </c>
      <c r="C126" s="12" t="s">
        <v>427</v>
      </c>
      <c r="D126" s="6" t="s">
        <v>460</v>
      </c>
    </row>
    <row r="127">
      <c r="A127" s="5">
        <v>379.0</v>
      </c>
      <c r="B127" s="1" t="s">
        <v>572</v>
      </c>
      <c r="C127" s="12" t="s">
        <v>295</v>
      </c>
      <c r="D127" s="6" t="s">
        <v>311</v>
      </c>
    </row>
    <row r="128">
      <c r="A128" s="5">
        <v>379.0</v>
      </c>
      <c r="B128" s="1" t="s">
        <v>573</v>
      </c>
      <c r="C128" s="12" t="s">
        <v>295</v>
      </c>
      <c r="D128" s="6" t="s">
        <v>311</v>
      </c>
    </row>
    <row r="129">
      <c r="A129" s="5">
        <v>381.0</v>
      </c>
      <c r="B129" s="1" t="s">
        <v>572</v>
      </c>
      <c r="C129" s="12" t="s">
        <v>427</v>
      </c>
      <c r="D129" s="6" t="s">
        <v>461</v>
      </c>
    </row>
    <row r="130">
      <c r="A130" s="5">
        <v>381.0</v>
      </c>
      <c r="B130" s="1" t="s">
        <v>573</v>
      </c>
      <c r="C130" s="12" t="s">
        <v>427</v>
      </c>
      <c r="D130" s="6" t="s">
        <v>461</v>
      </c>
    </row>
    <row r="131">
      <c r="A131" s="5">
        <v>382.0</v>
      </c>
      <c r="B131" s="1" t="s">
        <v>572</v>
      </c>
      <c r="C131" s="12" t="s">
        <v>354</v>
      </c>
      <c r="D131" s="6" t="s">
        <v>373</v>
      </c>
    </row>
    <row r="132">
      <c r="A132" s="5">
        <v>382.0</v>
      </c>
      <c r="B132" s="1" t="s">
        <v>573</v>
      </c>
      <c r="C132" s="12" t="s">
        <v>427</v>
      </c>
      <c r="D132" s="6" t="s">
        <v>373</v>
      </c>
    </row>
    <row r="133">
      <c r="A133" s="5">
        <v>383.0</v>
      </c>
      <c r="B133" s="1" t="s">
        <v>572</v>
      </c>
      <c r="C133" s="12" t="s">
        <v>427</v>
      </c>
      <c r="D133" s="6" t="s">
        <v>462</v>
      </c>
    </row>
    <row r="134">
      <c r="A134" s="5">
        <v>383.0</v>
      </c>
      <c r="B134" s="1" t="s">
        <v>573</v>
      </c>
      <c r="C134" s="12" t="s">
        <v>427</v>
      </c>
      <c r="D134" s="6" t="s">
        <v>462</v>
      </c>
    </row>
    <row r="135">
      <c r="A135" s="5">
        <v>384.0</v>
      </c>
      <c r="B135" s="1" t="s">
        <v>572</v>
      </c>
      <c r="C135" s="12" t="s">
        <v>354</v>
      </c>
      <c r="D135" s="6" t="s">
        <v>374</v>
      </c>
    </row>
    <row r="136">
      <c r="A136" s="5">
        <v>384.0</v>
      </c>
      <c r="B136" s="1" t="s">
        <v>573</v>
      </c>
      <c r="C136" s="12" t="s">
        <v>354</v>
      </c>
      <c r="D136" s="6" t="s">
        <v>374</v>
      </c>
    </row>
    <row r="137">
      <c r="A137" s="5">
        <v>386.0</v>
      </c>
      <c r="B137" s="1" t="s">
        <v>572</v>
      </c>
      <c r="C137" s="12" t="s">
        <v>427</v>
      </c>
      <c r="D137" s="6" t="s">
        <v>463</v>
      </c>
    </row>
    <row r="138">
      <c r="A138" s="5">
        <v>386.0</v>
      </c>
      <c r="B138" s="1" t="s">
        <v>573</v>
      </c>
      <c r="C138" s="12" t="s">
        <v>295</v>
      </c>
      <c r="D138" s="6" t="s">
        <v>463</v>
      </c>
    </row>
    <row r="139">
      <c r="A139" s="5">
        <v>387.0</v>
      </c>
      <c r="B139" s="1" t="s">
        <v>572</v>
      </c>
      <c r="C139" s="12" t="s">
        <v>427</v>
      </c>
      <c r="D139" s="6" t="s">
        <v>464</v>
      </c>
    </row>
    <row r="140">
      <c r="A140" s="5">
        <v>387.0</v>
      </c>
      <c r="B140" s="1" t="s">
        <v>573</v>
      </c>
      <c r="C140" s="12" t="s">
        <v>427</v>
      </c>
      <c r="D140" s="6" t="s">
        <v>464</v>
      </c>
    </row>
    <row r="141">
      <c r="A141" s="5">
        <v>388.0</v>
      </c>
      <c r="B141" s="1" t="s">
        <v>572</v>
      </c>
      <c r="C141" s="12" t="s">
        <v>295</v>
      </c>
      <c r="D141" s="6" t="s">
        <v>312</v>
      </c>
    </row>
    <row r="142">
      <c r="A142" s="5">
        <v>388.0</v>
      </c>
      <c r="B142" s="1" t="s">
        <v>573</v>
      </c>
      <c r="C142" s="12" t="s">
        <v>295</v>
      </c>
      <c r="D142" s="6" t="s">
        <v>312</v>
      </c>
    </row>
    <row r="143">
      <c r="A143" s="5">
        <v>389.0</v>
      </c>
      <c r="B143" s="1" t="s">
        <v>572</v>
      </c>
      <c r="C143" s="12" t="s">
        <v>427</v>
      </c>
      <c r="D143" s="6" t="s">
        <v>465</v>
      </c>
    </row>
    <row r="144">
      <c r="A144" s="5">
        <v>389.0</v>
      </c>
      <c r="B144" s="1" t="s">
        <v>573</v>
      </c>
      <c r="C144" s="12" t="s">
        <v>295</v>
      </c>
      <c r="D144" s="6" t="s">
        <v>465</v>
      </c>
    </row>
    <row r="145">
      <c r="A145" s="5">
        <v>390.0</v>
      </c>
      <c r="B145" s="1" t="s">
        <v>572</v>
      </c>
      <c r="C145" s="12" t="s">
        <v>427</v>
      </c>
      <c r="D145" s="6" t="s">
        <v>313</v>
      </c>
    </row>
    <row r="146">
      <c r="A146" s="5">
        <v>390.0</v>
      </c>
      <c r="B146" s="1" t="s">
        <v>573</v>
      </c>
      <c r="C146" s="12" t="s">
        <v>295</v>
      </c>
      <c r="D146" s="6" t="s">
        <v>313</v>
      </c>
    </row>
    <row r="147">
      <c r="A147" s="5">
        <v>391.0</v>
      </c>
      <c r="B147" s="1" t="s">
        <v>572</v>
      </c>
      <c r="C147" s="12" t="s">
        <v>295</v>
      </c>
      <c r="D147" s="6" t="s">
        <v>466</v>
      </c>
    </row>
    <row r="148">
      <c r="A148" s="5">
        <v>391.0</v>
      </c>
      <c r="B148" s="1" t="s">
        <v>573</v>
      </c>
      <c r="C148" s="12" t="s">
        <v>427</v>
      </c>
      <c r="D148" s="6" t="s">
        <v>466</v>
      </c>
    </row>
    <row r="149">
      <c r="A149" s="5">
        <v>392.0</v>
      </c>
      <c r="B149" s="1" t="s">
        <v>572</v>
      </c>
      <c r="C149" s="12" t="s">
        <v>354</v>
      </c>
      <c r="D149" s="6" t="s">
        <v>467</v>
      </c>
    </row>
    <row r="150">
      <c r="A150" s="5">
        <v>392.0</v>
      </c>
      <c r="B150" s="1" t="s">
        <v>573</v>
      </c>
      <c r="C150" s="12" t="s">
        <v>427</v>
      </c>
      <c r="D150" s="6" t="s">
        <v>467</v>
      </c>
    </row>
    <row r="151">
      <c r="A151" s="5">
        <v>396.0</v>
      </c>
      <c r="B151" s="1" t="s">
        <v>572</v>
      </c>
      <c r="C151" s="12" t="s">
        <v>354</v>
      </c>
      <c r="D151" s="6" t="s">
        <v>375</v>
      </c>
    </row>
    <row r="152">
      <c r="A152" s="5">
        <v>396.0</v>
      </c>
      <c r="B152" s="1" t="s">
        <v>573</v>
      </c>
      <c r="C152" s="12" t="s">
        <v>354</v>
      </c>
      <c r="D152" s="6" t="s">
        <v>375</v>
      </c>
    </row>
    <row r="153">
      <c r="A153" s="5">
        <v>397.0</v>
      </c>
      <c r="B153" s="1" t="s">
        <v>572</v>
      </c>
      <c r="C153" s="12" t="s">
        <v>427</v>
      </c>
      <c r="D153" s="6" t="s">
        <v>468</v>
      </c>
    </row>
    <row r="154">
      <c r="A154" s="5">
        <v>397.0</v>
      </c>
      <c r="B154" s="1" t="s">
        <v>573</v>
      </c>
      <c r="C154" s="12" t="s">
        <v>427</v>
      </c>
      <c r="D154" s="6" t="s">
        <v>468</v>
      </c>
    </row>
    <row r="155">
      <c r="A155" s="5">
        <v>399.0</v>
      </c>
      <c r="B155" s="1" t="s">
        <v>572</v>
      </c>
      <c r="C155" s="12" t="s">
        <v>354</v>
      </c>
      <c r="D155" s="6" t="s">
        <v>376</v>
      </c>
    </row>
    <row r="156">
      <c r="A156" s="5">
        <v>399.0</v>
      </c>
      <c r="B156" s="1" t="s">
        <v>573</v>
      </c>
      <c r="C156" s="12" t="s">
        <v>354</v>
      </c>
      <c r="D156" s="6" t="s">
        <v>376</v>
      </c>
    </row>
    <row r="157">
      <c r="A157" s="5">
        <v>400.0</v>
      </c>
      <c r="B157" s="1" t="s">
        <v>572</v>
      </c>
      <c r="C157" s="12" t="s">
        <v>427</v>
      </c>
      <c r="D157" s="6" t="s">
        <v>469</v>
      </c>
    </row>
    <row r="158">
      <c r="A158" s="5">
        <v>400.0</v>
      </c>
      <c r="B158" s="1" t="s">
        <v>573</v>
      </c>
      <c r="C158" s="12" t="s">
        <v>427</v>
      </c>
      <c r="D158" s="6" t="s">
        <v>469</v>
      </c>
    </row>
    <row r="159">
      <c r="A159" s="5">
        <v>403.0</v>
      </c>
      <c r="B159" s="1" t="s">
        <v>572</v>
      </c>
      <c r="C159" s="12" t="s">
        <v>354</v>
      </c>
      <c r="D159" s="6" t="s">
        <v>377</v>
      </c>
    </row>
    <row r="160">
      <c r="A160" s="5">
        <v>403.0</v>
      </c>
      <c r="B160" s="1" t="s">
        <v>573</v>
      </c>
      <c r="C160" s="12" t="s">
        <v>354</v>
      </c>
      <c r="D160" s="6" t="s">
        <v>377</v>
      </c>
    </row>
    <row r="161">
      <c r="A161" s="5">
        <v>405.0</v>
      </c>
      <c r="B161" s="1" t="s">
        <v>572</v>
      </c>
      <c r="C161" s="12" t="s">
        <v>427</v>
      </c>
      <c r="D161" s="6" t="s">
        <v>378</v>
      </c>
    </row>
    <row r="162">
      <c r="A162" s="5">
        <v>405.0</v>
      </c>
      <c r="B162" s="1" t="s">
        <v>573</v>
      </c>
      <c r="C162" s="12" t="s">
        <v>295</v>
      </c>
      <c r="D162" s="6" t="s">
        <v>378</v>
      </c>
    </row>
    <row r="163">
      <c r="A163" s="5">
        <v>406.0</v>
      </c>
      <c r="B163" s="1" t="s">
        <v>572</v>
      </c>
      <c r="C163" s="12" t="s">
        <v>295</v>
      </c>
      <c r="D163" s="6" t="s">
        <v>314</v>
      </c>
    </row>
    <row r="164">
      <c r="A164" s="5">
        <v>406.0</v>
      </c>
      <c r="B164" s="1" t="s">
        <v>573</v>
      </c>
      <c r="C164" s="12" t="s">
        <v>295</v>
      </c>
      <c r="D164" s="6" t="s">
        <v>314</v>
      </c>
    </row>
    <row r="165">
      <c r="A165" s="5">
        <v>407.0</v>
      </c>
      <c r="B165" s="1" t="s">
        <v>572</v>
      </c>
      <c r="C165" s="12" t="s">
        <v>295</v>
      </c>
      <c r="D165" s="6" t="s">
        <v>315</v>
      </c>
    </row>
    <row r="166">
      <c r="A166" s="5">
        <v>407.0</v>
      </c>
      <c r="B166" s="1" t="s">
        <v>573</v>
      </c>
      <c r="C166" s="12" t="s">
        <v>295</v>
      </c>
      <c r="D166" s="6" t="s">
        <v>315</v>
      </c>
    </row>
    <row r="167">
      <c r="A167" s="5">
        <v>408.0</v>
      </c>
      <c r="B167" s="1" t="s">
        <v>572</v>
      </c>
      <c r="C167" s="12" t="s">
        <v>427</v>
      </c>
      <c r="D167" s="6" t="s">
        <v>470</v>
      </c>
    </row>
    <row r="168">
      <c r="A168" s="5">
        <v>408.0</v>
      </c>
      <c r="B168" s="1" t="s">
        <v>573</v>
      </c>
      <c r="C168" s="12" t="s">
        <v>427</v>
      </c>
      <c r="D168" s="6" t="s">
        <v>470</v>
      </c>
    </row>
    <row r="169">
      <c r="A169" s="5">
        <v>409.0</v>
      </c>
      <c r="B169" s="1" t="s">
        <v>572</v>
      </c>
      <c r="C169" s="12" t="s">
        <v>295</v>
      </c>
      <c r="D169" s="6" t="s">
        <v>316</v>
      </c>
    </row>
    <row r="170">
      <c r="A170" s="5">
        <v>409.0</v>
      </c>
      <c r="B170" s="1" t="s">
        <v>573</v>
      </c>
      <c r="C170" s="12" t="s">
        <v>295</v>
      </c>
      <c r="D170" s="6" t="s">
        <v>316</v>
      </c>
    </row>
    <row r="171">
      <c r="A171" s="5">
        <v>410.0</v>
      </c>
      <c r="B171" s="1" t="s">
        <v>572</v>
      </c>
      <c r="C171" s="12" t="s">
        <v>354</v>
      </c>
      <c r="D171" s="6" t="s">
        <v>471</v>
      </c>
    </row>
    <row r="172">
      <c r="A172" s="5">
        <v>410.0</v>
      </c>
      <c r="B172" s="1" t="s">
        <v>573</v>
      </c>
      <c r="C172" s="12" t="s">
        <v>295</v>
      </c>
      <c r="D172" s="6" t="s">
        <v>471</v>
      </c>
    </row>
    <row r="173">
      <c r="A173" s="5">
        <v>411.0</v>
      </c>
      <c r="B173" s="1" t="s">
        <v>572</v>
      </c>
      <c r="C173" s="12" t="s">
        <v>354</v>
      </c>
      <c r="D173" s="6" t="s">
        <v>379</v>
      </c>
    </row>
    <row r="174">
      <c r="A174" s="5">
        <v>411.0</v>
      </c>
      <c r="B174" s="1" t="s">
        <v>573</v>
      </c>
      <c r="C174" s="12" t="s">
        <v>354</v>
      </c>
      <c r="D174" s="6" t="s">
        <v>379</v>
      </c>
    </row>
    <row r="175">
      <c r="A175" s="5">
        <v>413.0</v>
      </c>
      <c r="B175" s="1" t="s">
        <v>572</v>
      </c>
      <c r="C175" s="12" t="s">
        <v>427</v>
      </c>
      <c r="D175" s="6" t="s">
        <v>472</v>
      </c>
    </row>
    <row r="176">
      <c r="A176" s="5">
        <v>413.0</v>
      </c>
      <c r="B176" s="1" t="s">
        <v>573</v>
      </c>
      <c r="C176" s="12" t="s">
        <v>295</v>
      </c>
      <c r="D176" s="6" t="s">
        <v>472</v>
      </c>
    </row>
    <row r="177">
      <c r="A177" s="5">
        <v>415.0</v>
      </c>
      <c r="B177" s="1" t="s">
        <v>572</v>
      </c>
      <c r="C177" s="12" t="s">
        <v>354</v>
      </c>
      <c r="D177" s="6" t="s">
        <v>380</v>
      </c>
    </row>
    <row r="178">
      <c r="A178" s="5">
        <v>415.0</v>
      </c>
      <c r="B178" s="1" t="s">
        <v>573</v>
      </c>
      <c r="C178" s="12" t="s">
        <v>354</v>
      </c>
      <c r="D178" s="6" t="s">
        <v>380</v>
      </c>
    </row>
    <row r="179">
      <c r="A179" s="5">
        <v>416.0</v>
      </c>
      <c r="B179" s="1" t="s">
        <v>572</v>
      </c>
      <c r="C179" s="12" t="s">
        <v>427</v>
      </c>
      <c r="D179" s="6" t="s">
        <v>473</v>
      </c>
    </row>
    <row r="180">
      <c r="A180" s="5">
        <v>416.0</v>
      </c>
      <c r="B180" s="1" t="s">
        <v>573</v>
      </c>
      <c r="C180" s="12" t="s">
        <v>427</v>
      </c>
      <c r="D180" s="6" t="s">
        <v>473</v>
      </c>
    </row>
    <row r="181">
      <c r="A181" s="5">
        <v>417.0</v>
      </c>
      <c r="B181" s="1" t="s">
        <v>572</v>
      </c>
      <c r="C181" s="12" t="s">
        <v>354</v>
      </c>
      <c r="D181" s="6" t="s">
        <v>317</v>
      </c>
    </row>
    <row r="182">
      <c r="A182" s="5">
        <v>417.0</v>
      </c>
      <c r="B182" s="1" t="s">
        <v>573</v>
      </c>
      <c r="C182" s="12" t="s">
        <v>295</v>
      </c>
      <c r="D182" s="6" t="s">
        <v>317</v>
      </c>
    </row>
    <row r="183">
      <c r="A183" s="5">
        <v>418.0</v>
      </c>
      <c r="B183" s="1" t="s">
        <v>572</v>
      </c>
      <c r="C183" s="12" t="s">
        <v>427</v>
      </c>
      <c r="D183" s="6" t="s">
        <v>474</v>
      </c>
    </row>
    <row r="184">
      <c r="A184" s="5">
        <v>418.0</v>
      </c>
      <c r="B184" s="1" t="s">
        <v>573</v>
      </c>
      <c r="C184" s="12" t="s">
        <v>427</v>
      </c>
      <c r="D184" s="6" t="s">
        <v>474</v>
      </c>
    </row>
    <row r="185">
      <c r="A185" s="5">
        <v>419.0</v>
      </c>
      <c r="B185" s="1" t="s">
        <v>572</v>
      </c>
      <c r="C185" s="12" t="s">
        <v>295</v>
      </c>
      <c r="D185" s="6" t="s">
        <v>475</v>
      </c>
    </row>
    <row r="186">
      <c r="A186" s="5">
        <v>419.0</v>
      </c>
      <c r="B186" s="1" t="s">
        <v>573</v>
      </c>
      <c r="C186" s="12" t="s">
        <v>427</v>
      </c>
      <c r="D186" s="6" t="s">
        <v>475</v>
      </c>
    </row>
    <row r="187">
      <c r="A187" s="5">
        <v>420.0</v>
      </c>
      <c r="B187" s="1" t="s">
        <v>572</v>
      </c>
      <c r="C187" s="12" t="s">
        <v>427</v>
      </c>
      <c r="D187" s="6" t="s">
        <v>476</v>
      </c>
    </row>
    <row r="188">
      <c r="A188" s="5">
        <v>420.0</v>
      </c>
      <c r="B188" s="1" t="s">
        <v>573</v>
      </c>
      <c r="C188" s="12" t="s">
        <v>295</v>
      </c>
      <c r="D188" s="6" t="s">
        <v>476</v>
      </c>
    </row>
    <row r="189">
      <c r="A189" s="5">
        <v>421.0</v>
      </c>
      <c r="B189" s="1" t="s">
        <v>572</v>
      </c>
      <c r="C189" s="12" t="s">
        <v>354</v>
      </c>
      <c r="D189" s="6" t="s">
        <v>381</v>
      </c>
    </row>
    <row r="190">
      <c r="A190" s="5">
        <v>421.0</v>
      </c>
      <c r="B190" s="1" t="s">
        <v>573</v>
      </c>
      <c r="C190" s="12" t="s">
        <v>427</v>
      </c>
      <c r="D190" s="6" t="s">
        <v>381</v>
      </c>
    </row>
    <row r="191">
      <c r="A191" s="5">
        <v>422.0</v>
      </c>
      <c r="B191" s="1" t="s">
        <v>572</v>
      </c>
      <c r="C191" s="12" t="s">
        <v>427</v>
      </c>
      <c r="D191" s="6" t="s">
        <v>477</v>
      </c>
    </row>
    <row r="192">
      <c r="A192" s="5">
        <v>422.0</v>
      </c>
      <c r="B192" s="1" t="s">
        <v>573</v>
      </c>
      <c r="C192" s="12" t="s">
        <v>354</v>
      </c>
      <c r="D192" s="6" t="s">
        <v>477</v>
      </c>
    </row>
    <row r="193">
      <c r="A193" s="5">
        <v>423.0</v>
      </c>
      <c r="B193" s="1" t="s">
        <v>572</v>
      </c>
      <c r="C193" s="12" t="s">
        <v>427</v>
      </c>
      <c r="D193" s="6" t="s">
        <v>478</v>
      </c>
    </row>
    <row r="194">
      <c r="A194" s="5">
        <v>423.0</v>
      </c>
      <c r="B194" s="1" t="s">
        <v>573</v>
      </c>
      <c r="C194" s="12" t="s">
        <v>295</v>
      </c>
      <c r="D194" s="6" t="s">
        <v>478</v>
      </c>
    </row>
    <row r="195">
      <c r="A195" s="5">
        <v>425.0</v>
      </c>
      <c r="B195" s="1" t="s">
        <v>572</v>
      </c>
      <c r="C195" s="12" t="s">
        <v>427</v>
      </c>
      <c r="D195" s="6" t="s">
        <v>479</v>
      </c>
    </row>
    <row r="196">
      <c r="A196" s="5">
        <v>425.0</v>
      </c>
      <c r="B196" s="1" t="s">
        <v>573</v>
      </c>
      <c r="C196" s="12" t="s">
        <v>427</v>
      </c>
      <c r="D196" s="6" t="s">
        <v>479</v>
      </c>
    </row>
    <row r="197">
      <c r="A197" s="5">
        <v>427.0</v>
      </c>
      <c r="B197" s="1" t="s">
        <v>573</v>
      </c>
      <c r="C197" s="12" t="s">
        <v>354</v>
      </c>
      <c r="D197" s="6" t="s">
        <v>480</v>
      </c>
    </row>
    <row r="198">
      <c r="A198" s="5">
        <v>427.0</v>
      </c>
      <c r="B198" s="1" t="s">
        <v>580</v>
      </c>
      <c r="C198" s="12" t="s">
        <v>427</v>
      </c>
      <c r="D198" s="6" t="s">
        <v>480</v>
      </c>
    </row>
    <row r="199">
      <c r="A199" s="5">
        <v>428.0</v>
      </c>
      <c r="B199" s="1" t="s">
        <v>573</v>
      </c>
      <c r="C199" s="12" t="s">
        <v>295</v>
      </c>
      <c r="D199" s="6" t="s">
        <v>318</v>
      </c>
    </row>
    <row r="200">
      <c r="A200" s="5">
        <v>428.0</v>
      </c>
      <c r="B200" s="1" t="s">
        <v>580</v>
      </c>
      <c r="C200" s="12" t="s">
        <v>295</v>
      </c>
      <c r="D200" s="6" t="s">
        <v>318</v>
      </c>
    </row>
    <row r="201">
      <c r="A201" s="5">
        <v>429.0</v>
      </c>
      <c r="B201" s="1" t="s">
        <v>573</v>
      </c>
      <c r="C201" s="12" t="s">
        <v>295</v>
      </c>
      <c r="D201" s="6" t="s">
        <v>319</v>
      </c>
    </row>
    <row r="202">
      <c r="A202" s="5">
        <v>429.0</v>
      </c>
      <c r="B202" s="1" t="s">
        <v>580</v>
      </c>
      <c r="C202" s="12" t="s">
        <v>295</v>
      </c>
      <c r="D202" s="6" t="s">
        <v>319</v>
      </c>
    </row>
    <row r="203">
      <c r="A203" s="5">
        <v>430.0</v>
      </c>
      <c r="B203" s="1" t="s">
        <v>573</v>
      </c>
      <c r="C203" s="12" t="s">
        <v>354</v>
      </c>
      <c r="D203" s="6" t="s">
        <v>481</v>
      </c>
    </row>
    <row r="204">
      <c r="A204" s="5">
        <v>430.0</v>
      </c>
      <c r="B204" s="1" t="s">
        <v>580</v>
      </c>
      <c r="C204" s="12" t="s">
        <v>427</v>
      </c>
      <c r="D204" s="6" t="s">
        <v>481</v>
      </c>
    </row>
    <row r="205">
      <c r="A205" s="5">
        <v>431.0</v>
      </c>
      <c r="B205" s="1" t="s">
        <v>573</v>
      </c>
      <c r="C205" s="12" t="s">
        <v>354</v>
      </c>
      <c r="D205" s="6" t="s">
        <v>382</v>
      </c>
    </row>
    <row r="206">
      <c r="A206" s="5">
        <v>431.0</v>
      </c>
      <c r="B206" s="1" t="s">
        <v>580</v>
      </c>
      <c r="C206" s="12" t="s">
        <v>354</v>
      </c>
      <c r="D206" s="6" t="s">
        <v>382</v>
      </c>
    </row>
    <row r="207">
      <c r="A207" s="5">
        <v>433.0</v>
      </c>
      <c r="B207" s="1" t="s">
        <v>573</v>
      </c>
      <c r="C207" s="12" t="s">
        <v>427</v>
      </c>
      <c r="D207" s="6" t="s">
        <v>482</v>
      </c>
    </row>
    <row r="208">
      <c r="A208" s="5">
        <v>433.0</v>
      </c>
      <c r="B208" s="1" t="s">
        <v>580</v>
      </c>
      <c r="C208" s="12" t="s">
        <v>427</v>
      </c>
      <c r="D208" s="6" t="s">
        <v>482</v>
      </c>
    </row>
    <row r="209">
      <c r="A209" s="5">
        <v>434.0</v>
      </c>
      <c r="B209" s="1" t="s">
        <v>573</v>
      </c>
      <c r="C209" s="12" t="s">
        <v>354</v>
      </c>
      <c r="D209" s="6" t="s">
        <v>383</v>
      </c>
    </row>
    <row r="210">
      <c r="A210" s="5">
        <v>434.0</v>
      </c>
      <c r="B210" s="1" t="s">
        <v>580</v>
      </c>
      <c r="C210" s="12" t="s">
        <v>354</v>
      </c>
      <c r="D210" s="6" t="s">
        <v>383</v>
      </c>
    </row>
    <row r="211">
      <c r="A211" s="5">
        <v>435.0</v>
      </c>
      <c r="B211" s="1" t="s">
        <v>573</v>
      </c>
      <c r="C211" s="12" t="s">
        <v>295</v>
      </c>
      <c r="D211" s="6" t="s">
        <v>320</v>
      </c>
    </row>
    <row r="212">
      <c r="A212" s="5">
        <v>435.0</v>
      </c>
      <c r="B212" s="1" t="s">
        <v>580</v>
      </c>
      <c r="C212" s="12" t="s">
        <v>427</v>
      </c>
      <c r="D212" s="6" t="s">
        <v>320</v>
      </c>
    </row>
    <row r="213">
      <c r="A213" s="5">
        <v>439.0</v>
      </c>
      <c r="B213" s="1" t="s">
        <v>573</v>
      </c>
      <c r="C213" s="12" t="s">
        <v>295</v>
      </c>
      <c r="D213" s="6" t="s">
        <v>483</v>
      </c>
    </row>
    <row r="214">
      <c r="A214" s="5">
        <v>439.0</v>
      </c>
      <c r="B214" s="1" t="s">
        <v>580</v>
      </c>
      <c r="C214" s="12" t="s">
        <v>427</v>
      </c>
      <c r="D214" s="6" t="s">
        <v>483</v>
      </c>
    </row>
    <row r="215">
      <c r="A215" s="5">
        <v>440.0</v>
      </c>
      <c r="B215" s="1" t="s">
        <v>573</v>
      </c>
      <c r="C215" s="12" t="s">
        <v>295</v>
      </c>
      <c r="D215" s="6" t="s">
        <v>484</v>
      </c>
    </row>
    <row r="216">
      <c r="A216" s="5">
        <v>440.0</v>
      </c>
      <c r="B216" s="1" t="s">
        <v>580</v>
      </c>
      <c r="C216" s="12" t="s">
        <v>427</v>
      </c>
      <c r="D216" s="6" t="s">
        <v>484</v>
      </c>
    </row>
    <row r="217">
      <c r="A217" s="5">
        <v>441.0</v>
      </c>
      <c r="B217" s="1" t="s">
        <v>573</v>
      </c>
      <c r="C217" s="12" t="s">
        <v>427</v>
      </c>
      <c r="D217" s="6" t="s">
        <v>485</v>
      </c>
    </row>
    <row r="218">
      <c r="A218" s="5">
        <v>441.0</v>
      </c>
      <c r="B218" s="1" t="s">
        <v>580</v>
      </c>
      <c r="C218" s="12" t="s">
        <v>427</v>
      </c>
      <c r="D218" s="6" t="s">
        <v>485</v>
      </c>
    </row>
    <row r="219">
      <c r="A219" s="5">
        <v>444.0</v>
      </c>
      <c r="B219" s="1" t="s">
        <v>573</v>
      </c>
      <c r="C219" s="12" t="s">
        <v>295</v>
      </c>
      <c r="D219" s="6" t="s">
        <v>321</v>
      </c>
    </row>
    <row r="220">
      <c r="A220" s="5">
        <v>444.0</v>
      </c>
      <c r="B220" s="1" t="s">
        <v>580</v>
      </c>
      <c r="C220" s="12" t="s">
        <v>427</v>
      </c>
      <c r="D220" s="6" t="s">
        <v>321</v>
      </c>
    </row>
    <row r="221">
      <c r="A221" s="5">
        <v>446.0</v>
      </c>
      <c r="B221" s="1" t="s">
        <v>573</v>
      </c>
      <c r="C221" s="12" t="s">
        <v>354</v>
      </c>
      <c r="D221" s="6" t="s">
        <v>384</v>
      </c>
    </row>
    <row r="222">
      <c r="A222" s="5">
        <v>446.0</v>
      </c>
      <c r="B222" s="1" t="s">
        <v>580</v>
      </c>
      <c r="C222" s="12" t="s">
        <v>427</v>
      </c>
      <c r="D222" s="6" t="s">
        <v>384</v>
      </c>
    </row>
    <row r="223">
      <c r="A223" s="5">
        <v>447.0</v>
      </c>
      <c r="B223" s="1" t="s">
        <v>573</v>
      </c>
      <c r="C223" s="12" t="s">
        <v>295</v>
      </c>
      <c r="D223" s="6" t="s">
        <v>486</v>
      </c>
    </row>
    <row r="224">
      <c r="A224" s="5">
        <v>447.0</v>
      </c>
      <c r="B224" s="1" t="s">
        <v>580</v>
      </c>
      <c r="C224" s="12" t="s">
        <v>427</v>
      </c>
      <c r="D224" s="6" t="s">
        <v>486</v>
      </c>
    </row>
    <row r="225">
      <c r="A225" s="5">
        <v>448.0</v>
      </c>
      <c r="B225" s="1" t="s">
        <v>573</v>
      </c>
      <c r="C225" s="12" t="s">
        <v>295</v>
      </c>
      <c r="D225" s="6" t="s">
        <v>322</v>
      </c>
    </row>
    <row r="226">
      <c r="A226" s="5">
        <v>448.0</v>
      </c>
      <c r="B226" s="1" t="s">
        <v>580</v>
      </c>
      <c r="C226" s="12" t="s">
        <v>354</v>
      </c>
      <c r="D226" s="6" t="s">
        <v>322</v>
      </c>
    </row>
    <row r="227">
      <c r="A227" s="5">
        <v>449.0</v>
      </c>
      <c r="B227" s="1" t="s">
        <v>573</v>
      </c>
      <c r="C227" s="12" t="s">
        <v>354</v>
      </c>
      <c r="D227" s="6" t="s">
        <v>385</v>
      </c>
    </row>
    <row r="228">
      <c r="A228" s="5">
        <v>449.0</v>
      </c>
      <c r="B228" s="1" t="s">
        <v>580</v>
      </c>
      <c r="C228" s="12" t="s">
        <v>354</v>
      </c>
      <c r="D228" s="6" t="s">
        <v>385</v>
      </c>
    </row>
    <row r="229">
      <c r="A229" s="5">
        <v>450.0</v>
      </c>
      <c r="B229" s="1" t="s">
        <v>573</v>
      </c>
      <c r="C229" s="12" t="s">
        <v>295</v>
      </c>
      <c r="D229" s="6" t="s">
        <v>487</v>
      </c>
    </row>
    <row r="230">
      <c r="A230" s="5">
        <v>450.0</v>
      </c>
      <c r="B230" s="1" t="s">
        <v>580</v>
      </c>
      <c r="C230" s="12" t="s">
        <v>427</v>
      </c>
      <c r="D230" s="6" t="s">
        <v>487</v>
      </c>
    </row>
    <row r="231">
      <c r="A231" s="5">
        <v>452.0</v>
      </c>
      <c r="B231" s="1" t="s">
        <v>573</v>
      </c>
      <c r="C231" s="12" t="s">
        <v>295</v>
      </c>
      <c r="D231" s="6" t="s">
        <v>323</v>
      </c>
    </row>
    <row r="232">
      <c r="A232" s="5">
        <v>452.0</v>
      </c>
      <c r="B232" s="1" t="s">
        <v>580</v>
      </c>
      <c r="C232" s="12" t="s">
        <v>295</v>
      </c>
      <c r="D232" s="6" t="s">
        <v>323</v>
      </c>
    </row>
    <row r="233">
      <c r="A233" s="5">
        <v>453.0</v>
      </c>
      <c r="B233" s="1" t="s">
        <v>573</v>
      </c>
      <c r="C233" s="12" t="s">
        <v>295</v>
      </c>
      <c r="D233" s="6" t="s">
        <v>324</v>
      </c>
    </row>
    <row r="234">
      <c r="A234" s="5">
        <v>453.0</v>
      </c>
      <c r="B234" s="1" t="s">
        <v>580</v>
      </c>
      <c r="C234" s="12" t="s">
        <v>427</v>
      </c>
      <c r="D234" s="6" t="s">
        <v>324</v>
      </c>
    </row>
    <row r="235">
      <c r="A235" s="5">
        <v>454.0</v>
      </c>
      <c r="B235" s="1" t="s">
        <v>573</v>
      </c>
      <c r="C235" s="12" t="s">
        <v>295</v>
      </c>
      <c r="D235" s="6" t="s">
        <v>325</v>
      </c>
    </row>
    <row r="236">
      <c r="A236" s="5">
        <v>454.0</v>
      </c>
      <c r="B236" s="1" t="s">
        <v>580</v>
      </c>
      <c r="C236" s="12" t="s">
        <v>354</v>
      </c>
      <c r="D236" s="6" t="s">
        <v>325</v>
      </c>
    </row>
    <row r="237">
      <c r="A237" s="5">
        <v>455.0</v>
      </c>
      <c r="B237" s="1" t="s">
        <v>573</v>
      </c>
      <c r="C237" s="12" t="s">
        <v>295</v>
      </c>
      <c r="D237" s="6" t="s">
        <v>488</v>
      </c>
    </row>
    <row r="238">
      <c r="A238" s="5">
        <v>455.0</v>
      </c>
      <c r="B238" s="1" t="s">
        <v>580</v>
      </c>
      <c r="C238" s="12" t="s">
        <v>427</v>
      </c>
      <c r="D238" s="6" t="s">
        <v>488</v>
      </c>
    </row>
    <row r="239">
      <c r="A239" s="5">
        <v>456.0</v>
      </c>
      <c r="B239" s="1" t="s">
        <v>573</v>
      </c>
      <c r="C239" s="12" t="s">
        <v>427</v>
      </c>
      <c r="D239" s="6" t="s">
        <v>386</v>
      </c>
    </row>
    <row r="240">
      <c r="A240" s="5">
        <v>456.0</v>
      </c>
      <c r="B240" s="1" t="s">
        <v>580</v>
      </c>
      <c r="C240" s="12" t="s">
        <v>354</v>
      </c>
      <c r="D240" s="6" t="s">
        <v>386</v>
      </c>
    </row>
    <row r="241">
      <c r="A241" s="5">
        <v>457.0</v>
      </c>
      <c r="B241" s="1" t="s">
        <v>573</v>
      </c>
      <c r="C241" s="12" t="s">
        <v>427</v>
      </c>
      <c r="D241" s="6" t="s">
        <v>489</v>
      </c>
    </row>
    <row r="242">
      <c r="A242" s="5">
        <v>457.0</v>
      </c>
      <c r="B242" s="1" t="s">
        <v>580</v>
      </c>
      <c r="C242" s="12" t="s">
        <v>427</v>
      </c>
      <c r="D242" s="6" t="s">
        <v>489</v>
      </c>
    </row>
    <row r="243">
      <c r="A243" s="5">
        <v>459.0</v>
      </c>
      <c r="B243" s="1" t="s">
        <v>573</v>
      </c>
      <c r="C243" s="12" t="s">
        <v>427</v>
      </c>
      <c r="D243" s="6" t="s">
        <v>490</v>
      </c>
    </row>
    <row r="244">
      <c r="A244" s="5">
        <v>459.0</v>
      </c>
      <c r="B244" s="1" t="s">
        <v>580</v>
      </c>
      <c r="C244" s="12" t="s">
        <v>427</v>
      </c>
      <c r="D244" s="6" t="s">
        <v>490</v>
      </c>
    </row>
    <row r="245">
      <c r="A245" s="5">
        <v>460.0</v>
      </c>
      <c r="B245" s="1" t="s">
        <v>573</v>
      </c>
      <c r="C245" s="12" t="s">
        <v>295</v>
      </c>
      <c r="D245" s="6" t="s">
        <v>326</v>
      </c>
    </row>
    <row r="246">
      <c r="A246" s="5">
        <v>460.0</v>
      </c>
      <c r="B246" s="1" t="s">
        <v>580</v>
      </c>
      <c r="C246" s="12" t="s">
        <v>427</v>
      </c>
      <c r="D246" s="6" t="s">
        <v>326</v>
      </c>
    </row>
    <row r="247">
      <c r="A247" s="5">
        <v>463.0</v>
      </c>
      <c r="B247" s="1" t="s">
        <v>573</v>
      </c>
      <c r="C247" s="12" t="s">
        <v>427</v>
      </c>
      <c r="D247" s="6" t="s">
        <v>491</v>
      </c>
    </row>
    <row r="248">
      <c r="A248" s="5">
        <v>463.0</v>
      </c>
      <c r="B248" s="1" t="s">
        <v>580</v>
      </c>
      <c r="C248" s="12" t="s">
        <v>427</v>
      </c>
      <c r="D248" s="6" t="s">
        <v>491</v>
      </c>
    </row>
    <row r="249">
      <c r="A249" s="5">
        <v>464.0</v>
      </c>
      <c r="B249" s="1" t="s">
        <v>580</v>
      </c>
      <c r="C249" s="12" t="s">
        <v>427</v>
      </c>
      <c r="D249" s="6" t="s">
        <v>492</v>
      </c>
    </row>
    <row r="250">
      <c r="A250" s="5">
        <v>464.0</v>
      </c>
      <c r="B250" s="1" t="s">
        <v>573</v>
      </c>
      <c r="C250" s="12" t="s">
        <v>427</v>
      </c>
      <c r="D250" s="6" t="s">
        <v>492</v>
      </c>
    </row>
    <row r="251">
      <c r="A251" s="5">
        <v>465.0</v>
      </c>
      <c r="B251" s="1" t="s">
        <v>580</v>
      </c>
      <c r="C251" s="12" t="s">
        <v>427</v>
      </c>
      <c r="D251" s="6" t="s">
        <v>387</v>
      </c>
    </row>
    <row r="252">
      <c r="A252" s="5">
        <v>465.0</v>
      </c>
      <c r="B252" s="1" t="s">
        <v>573</v>
      </c>
      <c r="C252" s="12" t="s">
        <v>354</v>
      </c>
      <c r="D252" s="6" t="s">
        <v>387</v>
      </c>
    </row>
    <row r="253">
      <c r="A253" s="5">
        <v>471.0</v>
      </c>
      <c r="B253" s="1" t="s">
        <v>580</v>
      </c>
      <c r="C253" s="12" t="s">
        <v>427</v>
      </c>
      <c r="D253" s="6" t="s">
        <v>493</v>
      </c>
    </row>
    <row r="254">
      <c r="A254" s="5">
        <v>471.0</v>
      </c>
      <c r="B254" s="1" t="s">
        <v>573</v>
      </c>
      <c r="C254" s="12" t="s">
        <v>295</v>
      </c>
      <c r="D254" s="6" t="s">
        <v>493</v>
      </c>
    </row>
    <row r="255">
      <c r="A255" s="5">
        <v>472.0</v>
      </c>
      <c r="B255" s="1" t="s">
        <v>580</v>
      </c>
      <c r="C255" s="12" t="s">
        <v>354</v>
      </c>
      <c r="D255" s="6" t="s">
        <v>388</v>
      </c>
    </row>
    <row r="256">
      <c r="A256" s="5">
        <v>472.0</v>
      </c>
      <c r="B256" s="1" t="s">
        <v>573</v>
      </c>
      <c r="C256" s="12" t="s">
        <v>354</v>
      </c>
      <c r="D256" s="6" t="s">
        <v>388</v>
      </c>
    </row>
    <row r="257">
      <c r="A257" s="5">
        <v>473.0</v>
      </c>
      <c r="B257" s="1" t="s">
        <v>580</v>
      </c>
      <c r="C257" s="12" t="s">
        <v>427</v>
      </c>
      <c r="D257" s="6" t="s">
        <v>494</v>
      </c>
    </row>
    <row r="258">
      <c r="A258" s="5">
        <v>473.0</v>
      </c>
      <c r="B258" s="1" t="s">
        <v>573</v>
      </c>
      <c r="C258" s="12" t="s">
        <v>427</v>
      </c>
      <c r="D258" s="6" t="s">
        <v>494</v>
      </c>
    </row>
    <row r="259">
      <c r="A259" s="5">
        <v>474.0</v>
      </c>
      <c r="B259" s="1" t="s">
        <v>580</v>
      </c>
      <c r="C259" s="12" t="s">
        <v>354</v>
      </c>
      <c r="D259" s="6" t="s">
        <v>389</v>
      </c>
    </row>
    <row r="260">
      <c r="A260" s="5">
        <v>474.0</v>
      </c>
      <c r="B260" s="1" t="s">
        <v>573</v>
      </c>
      <c r="C260" s="12" t="s">
        <v>295</v>
      </c>
      <c r="D260" s="6" t="s">
        <v>389</v>
      </c>
    </row>
    <row r="261">
      <c r="A261" s="5">
        <v>475.0</v>
      </c>
      <c r="B261" s="1" t="s">
        <v>573</v>
      </c>
      <c r="C261" s="12" t="s">
        <v>427</v>
      </c>
      <c r="D261" s="6" t="s">
        <v>495</v>
      </c>
    </row>
    <row r="262">
      <c r="A262" s="5">
        <v>475.0</v>
      </c>
      <c r="B262" s="1" t="s">
        <v>580</v>
      </c>
      <c r="C262" s="12" t="s">
        <v>354</v>
      </c>
      <c r="D262" s="6" t="s">
        <v>495</v>
      </c>
    </row>
    <row r="263">
      <c r="A263" s="5">
        <v>476.0</v>
      </c>
      <c r="B263" s="1" t="s">
        <v>573</v>
      </c>
      <c r="C263" s="12" t="s">
        <v>354</v>
      </c>
      <c r="D263" s="6" t="s">
        <v>390</v>
      </c>
    </row>
    <row r="264">
      <c r="A264" s="5">
        <v>476.0</v>
      </c>
      <c r="B264" s="1" t="s">
        <v>580</v>
      </c>
      <c r="C264" s="12" t="s">
        <v>354</v>
      </c>
      <c r="D264" s="6" t="s">
        <v>390</v>
      </c>
    </row>
    <row r="265">
      <c r="A265" s="5">
        <v>477.0</v>
      </c>
      <c r="B265" s="1" t="s">
        <v>573</v>
      </c>
      <c r="C265" s="12" t="s">
        <v>354</v>
      </c>
      <c r="D265" s="6" t="s">
        <v>496</v>
      </c>
    </row>
    <row r="266">
      <c r="A266" s="5">
        <v>477.0</v>
      </c>
      <c r="B266" s="1" t="s">
        <v>580</v>
      </c>
      <c r="C266" s="12" t="s">
        <v>427</v>
      </c>
      <c r="D266" s="6" t="s">
        <v>496</v>
      </c>
    </row>
    <row r="267">
      <c r="A267" s="5">
        <v>478.0</v>
      </c>
      <c r="B267" s="1" t="s">
        <v>573</v>
      </c>
      <c r="C267" s="12" t="s">
        <v>427</v>
      </c>
      <c r="D267" s="6" t="s">
        <v>497</v>
      </c>
    </row>
    <row r="268">
      <c r="A268" s="5">
        <v>478.0</v>
      </c>
      <c r="B268" s="1" t="s">
        <v>580</v>
      </c>
      <c r="C268" s="12" t="s">
        <v>427</v>
      </c>
      <c r="D268" s="6" t="s">
        <v>497</v>
      </c>
    </row>
    <row r="269">
      <c r="A269" s="5">
        <v>485.0</v>
      </c>
      <c r="B269" s="1" t="s">
        <v>573</v>
      </c>
      <c r="C269" s="12" t="s">
        <v>427</v>
      </c>
      <c r="D269" s="6" t="s">
        <v>498</v>
      </c>
    </row>
    <row r="270">
      <c r="A270" s="5">
        <v>485.0</v>
      </c>
      <c r="B270" s="1" t="s">
        <v>580</v>
      </c>
      <c r="C270" s="12" t="s">
        <v>427</v>
      </c>
      <c r="D270" s="6" t="s">
        <v>498</v>
      </c>
    </row>
    <row r="271">
      <c r="A271" s="5">
        <v>486.0</v>
      </c>
      <c r="B271" s="1" t="s">
        <v>573</v>
      </c>
      <c r="C271" s="10" t="s">
        <v>427</v>
      </c>
      <c r="D271" s="6" t="s">
        <v>499</v>
      </c>
    </row>
    <row r="272">
      <c r="A272" s="5">
        <v>486.0</v>
      </c>
      <c r="B272" s="1" t="s">
        <v>580</v>
      </c>
      <c r="C272" s="10" t="s">
        <v>427</v>
      </c>
      <c r="D272" s="6" t="s">
        <v>499</v>
      </c>
    </row>
    <row r="273">
      <c r="A273" s="5">
        <v>487.0</v>
      </c>
      <c r="B273" s="1" t="s">
        <v>573</v>
      </c>
      <c r="C273" s="10" t="s">
        <v>427</v>
      </c>
      <c r="D273" s="6" t="s">
        <v>391</v>
      </c>
    </row>
    <row r="274">
      <c r="A274" s="5">
        <v>487.0</v>
      </c>
      <c r="B274" s="1" t="s">
        <v>580</v>
      </c>
      <c r="C274" s="10" t="s">
        <v>354</v>
      </c>
      <c r="D274" s="6" t="s">
        <v>391</v>
      </c>
    </row>
    <row r="275">
      <c r="A275" s="5">
        <v>488.0</v>
      </c>
      <c r="B275" s="1" t="s">
        <v>573</v>
      </c>
      <c r="C275" s="10" t="s">
        <v>427</v>
      </c>
      <c r="D275" s="6" t="s">
        <v>500</v>
      </c>
    </row>
    <row r="276">
      <c r="A276" s="5">
        <v>488.0</v>
      </c>
      <c r="B276" s="1" t="s">
        <v>580</v>
      </c>
      <c r="C276" s="10" t="s">
        <v>427</v>
      </c>
      <c r="D276" s="6" t="s">
        <v>500</v>
      </c>
    </row>
    <row r="277">
      <c r="A277" s="5">
        <v>489.0</v>
      </c>
      <c r="B277" s="1" t="s">
        <v>573</v>
      </c>
      <c r="C277" s="10" t="s">
        <v>427</v>
      </c>
      <c r="D277" s="6" t="s">
        <v>501</v>
      </c>
    </row>
    <row r="278">
      <c r="A278" s="5">
        <v>489.0</v>
      </c>
      <c r="B278" s="1" t="s">
        <v>580</v>
      </c>
      <c r="C278" s="10" t="s">
        <v>354</v>
      </c>
      <c r="D278" s="6" t="s">
        <v>501</v>
      </c>
    </row>
    <row r="279">
      <c r="A279" s="5">
        <v>490.0</v>
      </c>
      <c r="B279" s="1" t="s">
        <v>573</v>
      </c>
      <c r="C279" s="10" t="s">
        <v>354</v>
      </c>
      <c r="D279" s="6" t="s">
        <v>392</v>
      </c>
    </row>
    <row r="280">
      <c r="A280" s="5">
        <v>490.0</v>
      </c>
      <c r="B280" s="1" t="s">
        <v>580</v>
      </c>
      <c r="C280" s="10" t="s">
        <v>354</v>
      </c>
      <c r="D280" s="6" t="s">
        <v>392</v>
      </c>
    </row>
    <row r="281">
      <c r="A281" s="5">
        <v>492.0</v>
      </c>
      <c r="B281" s="1" t="s">
        <v>573</v>
      </c>
      <c r="C281" s="10" t="s">
        <v>295</v>
      </c>
      <c r="D281" s="6" t="s">
        <v>327</v>
      </c>
    </row>
    <row r="282">
      <c r="A282" s="5">
        <v>492.0</v>
      </c>
      <c r="B282" s="1" t="s">
        <v>580</v>
      </c>
      <c r="C282" s="10" t="s">
        <v>295</v>
      </c>
      <c r="D282" s="6" t="s">
        <v>327</v>
      </c>
    </row>
    <row r="283">
      <c r="A283" s="5">
        <v>494.0</v>
      </c>
      <c r="B283" s="1" t="s">
        <v>573</v>
      </c>
      <c r="C283" s="10" t="s">
        <v>427</v>
      </c>
      <c r="D283" s="6" t="s">
        <v>502</v>
      </c>
    </row>
    <row r="284">
      <c r="A284" s="5">
        <v>494.0</v>
      </c>
      <c r="B284" s="1" t="s">
        <v>580</v>
      </c>
      <c r="C284" s="10" t="s">
        <v>427</v>
      </c>
      <c r="D284" s="6" t="s">
        <v>502</v>
      </c>
    </row>
    <row r="285">
      <c r="A285" s="5">
        <v>495.0</v>
      </c>
      <c r="B285" s="1" t="s">
        <v>573</v>
      </c>
      <c r="C285" s="10" t="s">
        <v>427</v>
      </c>
      <c r="D285" s="6" t="s">
        <v>503</v>
      </c>
    </row>
    <row r="286">
      <c r="A286" s="5">
        <v>495.0</v>
      </c>
      <c r="B286" s="1" t="s">
        <v>580</v>
      </c>
      <c r="C286" s="10" t="s">
        <v>427</v>
      </c>
      <c r="D286" s="6" t="s">
        <v>503</v>
      </c>
    </row>
    <row r="287">
      <c r="A287" s="5">
        <v>496.0</v>
      </c>
      <c r="B287" s="1" t="s">
        <v>573</v>
      </c>
      <c r="C287" s="10" t="s">
        <v>295</v>
      </c>
      <c r="D287" s="6" t="s">
        <v>504</v>
      </c>
    </row>
    <row r="288">
      <c r="A288" s="5">
        <v>496.0</v>
      </c>
      <c r="B288" s="1" t="s">
        <v>580</v>
      </c>
      <c r="C288" s="10" t="s">
        <v>427</v>
      </c>
      <c r="D288" s="6" t="s">
        <v>504</v>
      </c>
    </row>
    <row r="289">
      <c r="A289" s="5">
        <v>497.0</v>
      </c>
      <c r="B289" s="1" t="s">
        <v>573</v>
      </c>
      <c r="C289" s="10" t="s">
        <v>295</v>
      </c>
      <c r="D289" s="6" t="s">
        <v>328</v>
      </c>
    </row>
    <row r="290">
      <c r="A290" s="5">
        <v>497.0</v>
      </c>
      <c r="B290" s="1" t="s">
        <v>580</v>
      </c>
      <c r="C290" s="10" t="s">
        <v>354</v>
      </c>
      <c r="D290" s="6" t="s">
        <v>328</v>
      </c>
    </row>
    <row r="291">
      <c r="A291" s="5">
        <v>499.0</v>
      </c>
      <c r="B291" s="1" t="s">
        <v>573</v>
      </c>
      <c r="C291" s="10" t="s">
        <v>354</v>
      </c>
      <c r="D291" s="6" t="s">
        <v>505</v>
      </c>
    </row>
    <row r="292">
      <c r="A292" s="5">
        <v>499.0</v>
      </c>
      <c r="B292" s="1" t="s">
        <v>580</v>
      </c>
      <c r="C292" s="10" t="s">
        <v>427</v>
      </c>
      <c r="D292" s="6" t="s">
        <v>505</v>
      </c>
    </row>
    <row r="293">
      <c r="A293" s="5">
        <v>501.0</v>
      </c>
      <c r="B293" s="1" t="s">
        <v>573</v>
      </c>
      <c r="C293" s="10" t="s">
        <v>427</v>
      </c>
      <c r="D293" s="6" t="s">
        <v>506</v>
      </c>
    </row>
    <row r="294">
      <c r="A294" s="5">
        <v>501.0</v>
      </c>
      <c r="B294" s="1" t="s">
        <v>580</v>
      </c>
      <c r="C294" s="10" t="s">
        <v>427</v>
      </c>
      <c r="D294" s="6" t="s">
        <v>506</v>
      </c>
    </row>
    <row r="295">
      <c r="A295" s="5">
        <v>502.0</v>
      </c>
      <c r="B295" s="1" t="s">
        <v>573</v>
      </c>
      <c r="C295" s="10" t="s">
        <v>427</v>
      </c>
      <c r="D295" s="6" t="s">
        <v>507</v>
      </c>
    </row>
    <row r="296">
      <c r="A296" s="5">
        <v>502.0</v>
      </c>
      <c r="B296" s="1" t="s">
        <v>580</v>
      </c>
      <c r="C296" s="10" t="s">
        <v>427</v>
      </c>
      <c r="D296" s="6" t="s">
        <v>507</v>
      </c>
    </row>
    <row r="297">
      <c r="A297" s="5">
        <v>503.0</v>
      </c>
      <c r="B297" s="1" t="s">
        <v>573</v>
      </c>
      <c r="C297" s="10" t="s">
        <v>427</v>
      </c>
      <c r="D297" s="6" t="s">
        <v>329</v>
      </c>
    </row>
    <row r="298">
      <c r="A298" s="5">
        <v>503.0</v>
      </c>
      <c r="B298" s="1" t="s">
        <v>580</v>
      </c>
      <c r="C298" s="10" t="s">
        <v>295</v>
      </c>
      <c r="D298" s="6" t="s">
        <v>329</v>
      </c>
    </row>
    <row r="299">
      <c r="A299" s="5">
        <v>504.0</v>
      </c>
      <c r="B299" s="1" t="s">
        <v>573</v>
      </c>
      <c r="C299" s="10" t="s">
        <v>354</v>
      </c>
      <c r="D299" s="6" t="s">
        <v>393</v>
      </c>
    </row>
    <row r="300">
      <c r="A300" s="5">
        <v>504.0</v>
      </c>
      <c r="B300" s="1" t="s">
        <v>580</v>
      </c>
      <c r="C300" s="10" t="s">
        <v>354</v>
      </c>
      <c r="D300" s="6" t="s">
        <v>393</v>
      </c>
    </row>
    <row r="301">
      <c r="A301" s="5">
        <v>505.0</v>
      </c>
      <c r="B301" s="1" t="s">
        <v>573</v>
      </c>
      <c r="C301" s="10" t="s">
        <v>354</v>
      </c>
      <c r="D301" s="6" t="s">
        <v>394</v>
      </c>
    </row>
    <row r="302">
      <c r="A302" s="5">
        <v>505.0</v>
      </c>
      <c r="B302" s="1" t="s">
        <v>580</v>
      </c>
      <c r="C302" s="10" t="s">
        <v>427</v>
      </c>
      <c r="D302" s="6" t="s">
        <v>394</v>
      </c>
    </row>
    <row r="303">
      <c r="A303" s="5">
        <v>506.0</v>
      </c>
      <c r="B303" s="1" t="s">
        <v>573</v>
      </c>
      <c r="C303" s="10" t="s">
        <v>427</v>
      </c>
      <c r="D303" s="6" t="s">
        <v>508</v>
      </c>
    </row>
    <row r="304">
      <c r="A304" s="5">
        <v>506.0</v>
      </c>
      <c r="B304" s="1" t="s">
        <v>580</v>
      </c>
      <c r="C304" s="10" t="s">
        <v>427</v>
      </c>
      <c r="D304" s="6" t="s">
        <v>508</v>
      </c>
    </row>
    <row r="305">
      <c r="A305" s="5">
        <v>509.0</v>
      </c>
      <c r="B305" s="1" t="s">
        <v>573</v>
      </c>
      <c r="C305" s="10" t="s">
        <v>354</v>
      </c>
      <c r="D305" s="6" t="s">
        <v>395</v>
      </c>
    </row>
    <row r="306">
      <c r="A306" s="5">
        <v>509.0</v>
      </c>
      <c r="B306" s="1" t="s">
        <v>580</v>
      </c>
      <c r="C306" s="10" t="s">
        <v>427</v>
      </c>
      <c r="D306" s="6" t="s">
        <v>395</v>
      </c>
    </row>
    <row r="307">
      <c r="A307" s="5">
        <v>510.0</v>
      </c>
      <c r="B307" s="1" t="s">
        <v>573</v>
      </c>
      <c r="C307" s="10" t="s">
        <v>427</v>
      </c>
      <c r="D307" s="6" t="s">
        <v>509</v>
      </c>
    </row>
    <row r="308">
      <c r="A308" s="5">
        <v>510.0</v>
      </c>
      <c r="B308" s="1" t="s">
        <v>580</v>
      </c>
      <c r="C308" s="10" t="s">
        <v>354</v>
      </c>
      <c r="D308" s="6" t="s">
        <v>509</v>
      </c>
    </row>
    <row r="309">
      <c r="A309" s="5">
        <v>512.0</v>
      </c>
      <c r="B309" s="1" t="s">
        <v>573</v>
      </c>
      <c r="C309" s="10" t="s">
        <v>427</v>
      </c>
      <c r="D309" s="6" t="s">
        <v>510</v>
      </c>
    </row>
    <row r="310">
      <c r="A310" s="5">
        <v>512.0</v>
      </c>
      <c r="B310" s="1" t="s">
        <v>580</v>
      </c>
      <c r="C310" s="10" t="s">
        <v>427</v>
      </c>
      <c r="D310" s="6" t="s">
        <v>510</v>
      </c>
    </row>
    <row r="311">
      <c r="A311" s="5">
        <v>516.0</v>
      </c>
      <c r="B311" s="1" t="s">
        <v>573</v>
      </c>
      <c r="C311" s="10" t="s">
        <v>427</v>
      </c>
      <c r="D311" s="6" t="s">
        <v>511</v>
      </c>
    </row>
    <row r="312">
      <c r="A312" s="5">
        <v>516.0</v>
      </c>
      <c r="B312" s="1" t="s">
        <v>580</v>
      </c>
      <c r="C312" s="10" t="s">
        <v>427</v>
      </c>
      <c r="D312" s="6" t="s">
        <v>511</v>
      </c>
    </row>
    <row r="313">
      <c r="A313" s="5">
        <v>518.0</v>
      </c>
      <c r="B313" s="1" t="s">
        <v>573</v>
      </c>
      <c r="C313" s="10" t="s">
        <v>427</v>
      </c>
      <c r="D313" s="6" t="s">
        <v>512</v>
      </c>
    </row>
    <row r="314">
      <c r="A314" s="5">
        <v>518.0</v>
      </c>
      <c r="B314" s="1" t="s">
        <v>580</v>
      </c>
      <c r="C314" s="10" t="s">
        <v>354</v>
      </c>
      <c r="D314" s="6" t="s">
        <v>512</v>
      </c>
    </row>
    <row r="315">
      <c r="A315" s="5">
        <v>520.0</v>
      </c>
      <c r="B315" s="1" t="s">
        <v>573</v>
      </c>
      <c r="C315" s="10" t="s">
        <v>295</v>
      </c>
      <c r="D315" s="6" t="s">
        <v>330</v>
      </c>
    </row>
    <row r="316">
      <c r="A316" s="5">
        <v>520.0</v>
      </c>
      <c r="B316" s="1" t="s">
        <v>580</v>
      </c>
      <c r="C316" s="10" t="s">
        <v>427</v>
      </c>
      <c r="D316" s="6" t="s">
        <v>330</v>
      </c>
    </row>
    <row r="317">
      <c r="A317" s="5">
        <v>523.0</v>
      </c>
      <c r="B317" s="1" t="s">
        <v>573</v>
      </c>
      <c r="C317" s="10" t="s">
        <v>427</v>
      </c>
      <c r="D317" s="6" t="s">
        <v>513</v>
      </c>
    </row>
    <row r="318">
      <c r="A318" s="5">
        <v>523.0</v>
      </c>
      <c r="B318" s="1" t="s">
        <v>580</v>
      </c>
      <c r="C318" s="10" t="s">
        <v>427</v>
      </c>
      <c r="D318" s="6" t="s">
        <v>513</v>
      </c>
    </row>
    <row r="319">
      <c r="A319" s="5">
        <v>524.0</v>
      </c>
      <c r="B319" s="1" t="s">
        <v>573</v>
      </c>
      <c r="C319" s="10" t="s">
        <v>354</v>
      </c>
      <c r="D319" s="6" t="s">
        <v>396</v>
      </c>
    </row>
    <row r="320">
      <c r="A320" s="5">
        <v>524.0</v>
      </c>
      <c r="B320" s="1" t="s">
        <v>580</v>
      </c>
      <c r="C320" s="10" t="s">
        <v>354</v>
      </c>
      <c r="D320" s="6" t="s">
        <v>396</v>
      </c>
    </row>
    <row r="321">
      <c r="A321" s="5">
        <v>526.0</v>
      </c>
      <c r="B321" s="1" t="s">
        <v>573</v>
      </c>
      <c r="C321" s="10" t="s">
        <v>295</v>
      </c>
      <c r="D321" s="6" t="s">
        <v>514</v>
      </c>
    </row>
    <row r="322">
      <c r="A322" s="5">
        <v>526.0</v>
      </c>
      <c r="B322" s="1" t="s">
        <v>580</v>
      </c>
      <c r="C322" s="10" t="s">
        <v>427</v>
      </c>
      <c r="D322" s="6" t="s">
        <v>514</v>
      </c>
    </row>
    <row r="323">
      <c r="A323" s="5">
        <v>527.0</v>
      </c>
      <c r="B323" s="1" t="s">
        <v>573</v>
      </c>
      <c r="C323" s="10" t="s">
        <v>354</v>
      </c>
      <c r="D323" s="6" t="s">
        <v>397</v>
      </c>
    </row>
    <row r="324">
      <c r="A324" s="5">
        <v>527.0</v>
      </c>
      <c r="B324" s="1" t="s">
        <v>580</v>
      </c>
      <c r="C324" s="10" t="s">
        <v>354</v>
      </c>
      <c r="D324" s="6" t="s">
        <v>397</v>
      </c>
    </row>
    <row r="325">
      <c r="A325" s="5">
        <v>529.0</v>
      </c>
      <c r="B325" s="1" t="s">
        <v>573</v>
      </c>
      <c r="C325" s="10" t="s">
        <v>295</v>
      </c>
      <c r="D325" s="6" t="s">
        <v>331</v>
      </c>
    </row>
    <row r="326">
      <c r="A326" s="5">
        <v>529.0</v>
      </c>
      <c r="B326" s="1" t="s">
        <v>580</v>
      </c>
      <c r="C326" s="10" t="s">
        <v>427</v>
      </c>
      <c r="D326" s="6" t="s">
        <v>331</v>
      </c>
    </row>
    <row r="327">
      <c r="A327" s="5">
        <v>530.0</v>
      </c>
      <c r="B327" s="1" t="s">
        <v>573</v>
      </c>
      <c r="C327" s="10" t="s">
        <v>354</v>
      </c>
      <c r="D327" s="6" t="s">
        <v>398</v>
      </c>
    </row>
    <row r="328">
      <c r="A328" s="5">
        <v>530.0</v>
      </c>
      <c r="B328" s="1" t="s">
        <v>580</v>
      </c>
      <c r="C328" s="10" t="s">
        <v>354</v>
      </c>
      <c r="D328" s="6" t="s">
        <v>398</v>
      </c>
    </row>
    <row r="329">
      <c r="A329" s="5">
        <v>531.0</v>
      </c>
      <c r="B329" s="1" t="s">
        <v>573</v>
      </c>
      <c r="C329" s="10" t="s">
        <v>295</v>
      </c>
      <c r="D329" s="6" t="s">
        <v>515</v>
      </c>
    </row>
    <row r="330">
      <c r="A330" s="5">
        <v>531.0</v>
      </c>
      <c r="B330" s="1" t="s">
        <v>580</v>
      </c>
      <c r="C330" s="10" t="s">
        <v>427</v>
      </c>
      <c r="D330" s="6" t="s">
        <v>515</v>
      </c>
    </row>
    <row r="331">
      <c r="A331" s="5">
        <v>532.0</v>
      </c>
      <c r="B331" s="1" t="s">
        <v>573</v>
      </c>
      <c r="C331" s="10" t="s">
        <v>354</v>
      </c>
      <c r="D331" s="6" t="s">
        <v>516</v>
      </c>
    </row>
    <row r="332">
      <c r="A332" s="5">
        <v>532.0</v>
      </c>
      <c r="B332" s="1" t="s">
        <v>580</v>
      </c>
      <c r="C332" s="10" t="s">
        <v>427</v>
      </c>
      <c r="D332" s="6" t="s">
        <v>516</v>
      </c>
    </row>
    <row r="333">
      <c r="A333" s="5">
        <v>534.0</v>
      </c>
      <c r="B333" s="1" t="s">
        <v>573</v>
      </c>
      <c r="C333" s="10" t="s">
        <v>295</v>
      </c>
      <c r="D333" s="6" t="s">
        <v>332</v>
      </c>
    </row>
    <row r="334">
      <c r="A334" s="5">
        <v>534.0</v>
      </c>
      <c r="B334" s="1" t="s">
        <v>580</v>
      </c>
      <c r="C334" s="10" t="s">
        <v>427</v>
      </c>
      <c r="D334" s="6" t="s">
        <v>332</v>
      </c>
    </row>
    <row r="335">
      <c r="A335" s="5">
        <v>536.0</v>
      </c>
      <c r="B335" s="1" t="s">
        <v>573</v>
      </c>
      <c r="C335" s="10" t="s">
        <v>354</v>
      </c>
      <c r="D335" s="6" t="s">
        <v>399</v>
      </c>
    </row>
    <row r="336">
      <c r="A336" s="5">
        <v>536.0</v>
      </c>
      <c r="B336" s="1" t="s">
        <v>580</v>
      </c>
      <c r="C336" s="10" t="s">
        <v>354</v>
      </c>
      <c r="D336" s="6" t="s">
        <v>399</v>
      </c>
    </row>
    <row r="337">
      <c r="A337" s="5">
        <v>537.0</v>
      </c>
      <c r="B337" s="1" t="s">
        <v>573</v>
      </c>
      <c r="C337" s="10" t="s">
        <v>354</v>
      </c>
      <c r="D337" s="6" t="s">
        <v>400</v>
      </c>
    </row>
    <row r="338">
      <c r="A338" s="5">
        <v>537.0</v>
      </c>
      <c r="B338" s="1" t="s">
        <v>580</v>
      </c>
      <c r="C338" s="10" t="s">
        <v>427</v>
      </c>
      <c r="D338" s="6" t="s">
        <v>400</v>
      </c>
    </row>
    <row r="339">
      <c r="A339" s="5">
        <v>538.0</v>
      </c>
      <c r="B339" s="1" t="s">
        <v>573</v>
      </c>
      <c r="C339" s="10" t="s">
        <v>427</v>
      </c>
      <c r="D339" s="6" t="s">
        <v>401</v>
      </c>
    </row>
    <row r="340">
      <c r="A340" s="5">
        <v>538.0</v>
      </c>
      <c r="B340" s="1" t="s">
        <v>580</v>
      </c>
      <c r="C340" s="10" t="s">
        <v>354</v>
      </c>
      <c r="D340" s="6" t="s">
        <v>401</v>
      </c>
    </row>
    <row r="341">
      <c r="A341" s="5">
        <v>540.0</v>
      </c>
      <c r="B341" s="1" t="s">
        <v>573</v>
      </c>
      <c r="C341" s="10" t="s">
        <v>427</v>
      </c>
      <c r="D341" s="6" t="s">
        <v>517</v>
      </c>
    </row>
    <row r="342">
      <c r="A342" s="5">
        <v>540.0</v>
      </c>
      <c r="B342" s="1" t="s">
        <v>580</v>
      </c>
      <c r="C342" s="10" t="s">
        <v>427</v>
      </c>
      <c r="D342" s="6" t="s">
        <v>517</v>
      </c>
    </row>
    <row r="343">
      <c r="A343" s="5">
        <v>542.0</v>
      </c>
      <c r="B343" s="1" t="s">
        <v>573</v>
      </c>
      <c r="C343" s="10" t="s">
        <v>354</v>
      </c>
      <c r="D343" s="6" t="s">
        <v>402</v>
      </c>
    </row>
    <row r="344">
      <c r="A344" s="5">
        <v>542.0</v>
      </c>
      <c r="B344" s="1" t="s">
        <v>580</v>
      </c>
      <c r="C344" s="10" t="s">
        <v>354</v>
      </c>
      <c r="D344" s="6" t="s">
        <v>402</v>
      </c>
    </row>
    <row r="345">
      <c r="A345" s="5">
        <v>543.0</v>
      </c>
      <c r="B345" s="1" t="s">
        <v>573</v>
      </c>
      <c r="C345" s="10" t="s">
        <v>295</v>
      </c>
      <c r="D345" s="6" t="s">
        <v>333</v>
      </c>
    </row>
    <row r="346">
      <c r="A346" s="5">
        <v>543.0</v>
      </c>
      <c r="B346" s="1" t="s">
        <v>580</v>
      </c>
      <c r="C346" s="10" t="s">
        <v>427</v>
      </c>
      <c r="D346" s="6" t="s">
        <v>333</v>
      </c>
    </row>
    <row r="347">
      <c r="A347" s="5">
        <v>544.0</v>
      </c>
      <c r="B347" s="1" t="s">
        <v>573</v>
      </c>
      <c r="C347" s="10" t="s">
        <v>295</v>
      </c>
      <c r="D347" s="6" t="s">
        <v>334</v>
      </c>
    </row>
    <row r="348">
      <c r="A348" s="5">
        <v>544.0</v>
      </c>
      <c r="B348" s="1" t="s">
        <v>580</v>
      </c>
      <c r="C348" s="10" t="s">
        <v>295</v>
      </c>
      <c r="D348" s="6" t="s">
        <v>334</v>
      </c>
    </row>
    <row r="349">
      <c r="A349" s="5">
        <v>545.0</v>
      </c>
      <c r="B349" s="1" t="s">
        <v>573</v>
      </c>
      <c r="C349" s="10" t="s">
        <v>427</v>
      </c>
      <c r="D349" s="6" t="s">
        <v>518</v>
      </c>
    </row>
    <row r="350">
      <c r="A350" s="5">
        <v>545.0</v>
      </c>
      <c r="B350" s="1" t="s">
        <v>580</v>
      </c>
      <c r="C350" s="10" t="s">
        <v>427</v>
      </c>
      <c r="D350" s="6" t="s">
        <v>518</v>
      </c>
    </row>
    <row r="351">
      <c r="A351" s="5">
        <v>547.0</v>
      </c>
      <c r="B351" s="1" t="s">
        <v>573</v>
      </c>
      <c r="C351" s="10" t="s">
        <v>427</v>
      </c>
      <c r="D351" s="6" t="s">
        <v>519</v>
      </c>
    </row>
    <row r="352">
      <c r="A352" s="5">
        <v>547.0</v>
      </c>
      <c r="B352" s="1" t="s">
        <v>580</v>
      </c>
      <c r="C352" s="10" t="s">
        <v>354</v>
      </c>
      <c r="D352" s="6" t="s">
        <v>519</v>
      </c>
    </row>
    <row r="353">
      <c r="A353" s="5">
        <v>548.0</v>
      </c>
      <c r="B353" s="1" t="s">
        <v>573</v>
      </c>
      <c r="C353" s="10" t="s">
        <v>427</v>
      </c>
      <c r="D353" s="6" t="s">
        <v>403</v>
      </c>
    </row>
    <row r="354">
      <c r="A354" s="5">
        <v>548.0</v>
      </c>
      <c r="B354" s="1" t="s">
        <v>580</v>
      </c>
      <c r="C354" s="10" t="s">
        <v>354</v>
      </c>
      <c r="D354" s="6" t="s">
        <v>403</v>
      </c>
    </row>
    <row r="355">
      <c r="A355" s="5">
        <v>549.0</v>
      </c>
      <c r="B355" s="1" t="s">
        <v>573</v>
      </c>
      <c r="C355" s="10" t="s">
        <v>354</v>
      </c>
      <c r="D355" s="6" t="s">
        <v>404</v>
      </c>
    </row>
    <row r="356">
      <c r="A356" s="5">
        <v>549.0</v>
      </c>
      <c r="B356" s="1" t="s">
        <v>580</v>
      </c>
      <c r="C356" s="10" t="s">
        <v>427</v>
      </c>
      <c r="D356" s="6" t="s">
        <v>404</v>
      </c>
    </row>
    <row r="357">
      <c r="A357" s="5">
        <v>550.0</v>
      </c>
      <c r="B357" s="1" t="s">
        <v>573</v>
      </c>
      <c r="C357" s="10" t="s">
        <v>354</v>
      </c>
      <c r="D357" s="6" t="s">
        <v>405</v>
      </c>
    </row>
    <row r="358">
      <c r="A358" s="5">
        <v>550.0</v>
      </c>
      <c r="B358" s="1" t="s">
        <v>580</v>
      </c>
      <c r="C358" s="10" t="s">
        <v>354</v>
      </c>
      <c r="D358" s="6" t="s">
        <v>405</v>
      </c>
    </row>
    <row r="359">
      <c r="A359" s="5">
        <v>551.0</v>
      </c>
      <c r="B359" s="1" t="s">
        <v>573</v>
      </c>
      <c r="C359" s="10" t="s">
        <v>354</v>
      </c>
      <c r="D359" s="6" t="s">
        <v>406</v>
      </c>
    </row>
    <row r="360">
      <c r="A360" s="5">
        <v>551.0</v>
      </c>
      <c r="B360" s="1" t="s">
        <v>580</v>
      </c>
      <c r="C360" s="10" t="s">
        <v>354</v>
      </c>
      <c r="D360" s="6" t="s">
        <v>406</v>
      </c>
    </row>
    <row r="361">
      <c r="A361" s="5">
        <v>552.0</v>
      </c>
      <c r="B361" s="1" t="s">
        <v>573</v>
      </c>
      <c r="C361" s="10" t="s">
        <v>427</v>
      </c>
      <c r="D361" s="6" t="s">
        <v>520</v>
      </c>
    </row>
    <row r="362">
      <c r="A362" s="5">
        <v>552.0</v>
      </c>
      <c r="B362" s="1" t="s">
        <v>580</v>
      </c>
      <c r="C362" s="10" t="s">
        <v>295</v>
      </c>
      <c r="D362" s="6" t="s">
        <v>520</v>
      </c>
    </row>
    <row r="363">
      <c r="A363" s="5">
        <v>554.0</v>
      </c>
      <c r="B363" s="1" t="s">
        <v>573</v>
      </c>
      <c r="C363" s="10" t="s">
        <v>295</v>
      </c>
      <c r="D363" s="6" t="s">
        <v>335</v>
      </c>
    </row>
    <row r="364">
      <c r="A364" s="5">
        <v>554.0</v>
      </c>
      <c r="B364" s="1" t="s">
        <v>580</v>
      </c>
      <c r="C364" s="10" t="s">
        <v>427</v>
      </c>
      <c r="D364" s="6" t="s">
        <v>335</v>
      </c>
    </row>
    <row r="365">
      <c r="A365" s="5">
        <v>555.0</v>
      </c>
      <c r="B365" s="1" t="s">
        <v>573</v>
      </c>
      <c r="C365" s="10" t="s">
        <v>427</v>
      </c>
      <c r="D365" s="6" t="s">
        <v>521</v>
      </c>
    </row>
    <row r="366">
      <c r="A366" s="5">
        <v>555.0</v>
      </c>
      <c r="B366" s="1" t="s">
        <v>580</v>
      </c>
      <c r="C366" s="10" t="s">
        <v>427</v>
      </c>
      <c r="D366" s="6" t="s">
        <v>521</v>
      </c>
    </row>
    <row r="367">
      <c r="A367" s="5">
        <v>558.0</v>
      </c>
      <c r="B367" s="1" t="s">
        <v>573</v>
      </c>
      <c r="C367" s="10" t="s">
        <v>427</v>
      </c>
      <c r="D367" s="6" t="s">
        <v>407</v>
      </c>
    </row>
    <row r="368">
      <c r="A368" s="5">
        <v>558.0</v>
      </c>
      <c r="B368" s="1" t="s">
        <v>580</v>
      </c>
      <c r="C368" s="10" t="s">
        <v>354</v>
      </c>
      <c r="D368" s="6" t="s">
        <v>407</v>
      </c>
    </row>
    <row r="369">
      <c r="A369" s="5">
        <v>559.0</v>
      </c>
      <c r="B369" s="1" t="s">
        <v>573</v>
      </c>
      <c r="C369" s="10" t="s">
        <v>354</v>
      </c>
      <c r="D369" s="6" t="s">
        <v>408</v>
      </c>
    </row>
    <row r="370">
      <c r="A370" s="5">
        <v>559.0</v>
      </c>
      <c r="B370" s="1" t="s">
        <v>580</v>
      </c>
      <c r="C370" s="10" t="s">
        <v>354</v>
      </c>
      <c r="D370" s="6" t="s">
        <v>408</v>
      </c>
    </row>
    <row r="371">
      <c r="A371" s="5">
        <v>561.0</v>
      </c>
      <c r="B371" s="1" t="s">
        <v>573</v>
      </c>
      <c r="C371" s="10" t="s">
        <v>427</v>
      </c>
      <c r="D371" s="6" t="s">
        <v>522</v>
      </c>
    </row>
    <row r="372">
      <c r="A372" s="5">
        <v>561.0</v>
      </c>
      <c r="B372" s="1" t="s">
        <v>580</v>
      </c>
      <c r="C372" s="10" t="s">
        <v>427</v>
      </c>
      <c r="D372" s="6" t="s">
        <v>522</v>
      </c>
    </row>
    <row r="373">
      <c r="A373" s="5">
        <v>563.0</v>
      </c>
      <c r="B373" s="1" t="s">
        <v>573</v>
      </c>
      <c r="C373" s="10" t="s">
        <v>354</v>
      </c>
      <c r="D373" s="6" t="s">
        <v>523</v>
      </c>
    </row>
    <row r="374">
      <c r="A374" s="5">
        <v>563.0</v>
      </c>
      <c r="B374" s="1" t="s">
        <v>580</v>
      </c>
      <c r="C374" s="10" t="s">
        <v>427</v>
      </c>
      <c r="D374" s="6" t="s">
        <v>523</v>
      </c>
    </row>
    <row r="375">
      <c r="A375" s="5">
        <v>568.0</v>
      </c>
      <c r="B375" s="1" t="s">
        <v>573</v>
      </c>
      <c r="C375" s="10" t="s">
        <v>427</v>
      </c>
      <c r="D375" s="6" t="s">
        <v>524</v>
      </c>
    </row>
    <row r="376">
      <c r="A376" s="5">
        <v>568.0</v>
      </c>
      <c r="B376" s="1" t="s">
        <v>580</v>
      </c>
      <c r="C376" s="10" t="s">
        <v>427</v>
      </c>
      <c r="D376" s="6" t="s">
        <v>524</v>
      </c>
    </row>
    <row r="377">
      <c r="A377" s="5">
        <v>570.0</v>
      </c>
      <c r="B377" s="1" t="s">
        <v>573</v>
      </c>
      <c r="C377" s="10" t="s">
        <v>295</v>
      </c>
      <c r="D377" s="6" t="s">
        <v>336</v>
      </c>
    </row>
    <row r="378">
      <c r="A378" s="5">
        <v>570.0</v>
      </c>
      <c r="B378" s="1" t="s">
        <v>580</v>
      </c>
      <c r="C378" s="10" t="s">
        <v>354</v>
      </c>
      <c r="D378" s="6" t="s">
        <v>336</v>
      </c>
    </row>
    <row r="379">
      <c r="A379" s="5">
        <v>572.0</v>
      </c>
      <c r="B379" s="1" t="s">
        <v>573</v>
      </c>
      <c r="C379" s="10" t="s">
        <v>427</v>
      </c>
      <c r="D379" s="6" t="s">
        <v>525</v>
      </c>
    </row>
    <row r="380">
      <c r="A380" s="5">
        <v>572.0</v>
      </c>
      <c r="B380" s="1" t="s">
        <v>580</v>
      </c>
      <c r="C380" s="10" t="s">
        <v>427</v>
      </c>
      <c r="D380" s="6" t="s">
        <v>525</v>
      </c>
    </row>
    <row r="381">
      <c r="A381" s="5">
        <v>573.0</v>
      </c>
      <c r="B381" s="1" t="s">
        <v>573</v>
      </c>
      <c r="C381" s="10" t="s">
        <v>427</v>
      </c>
      <c r="D381" s="6" t="s">
        <v>526</v>
      </c>
    </row>
    <row r="382">
      <c r="A382" s="5">
        <v>573.0</v>
      </c>
      <c r="B382" s="1" t="s">
        <v>572</v>
      </c>
      <c r="C382" s="10" t="s">
        <v>427</v>
      </c>
      <c r="D382" s="6" t="s">
        <v>526</v>
      </c>
    </row>
    <row r="383">
      <c r="A383" s="5">
        <v>575.0</v>
      </c>
      <c r="B383" s="1" t="s">
        <v>580</v>
      </c>
      <c r="C383" s="10" t="s">
        <v>295</v>
      </c>
      <c r="D383" s="6" t="s">
        <v>280</v>
      </c>
    </row>
    <row r="384">
      <c r="A384" s="5">
        <v>575.0</v>
      </c>
      <c r="B384" s="1" t="s">
        <v>572</v>
      </c>
      <c r="C384" s="10" t="s">
        <v>427</v>
      </c>
      <c r="D384" s="6" t="s">
        <v>280</v>
      </c>
    </row>
    <row r="385">
      <c r="A385" s="5">
        <v>576.0</v>
      </c>
      <c r="B385" s="1" t="s">
        <v>580</v>
      </c>
      <c r="C385" s="10" t="s">
        <v>427</v>
      </c>
      <c r="D385" s="6" t="s">
        <v>337</v>
      </c>
    </row>
    <row r="386">
      <c r="A386" s="5">
        <v>576.0</v>
      </c>
      <c r="B386" s="1" t="s">
        <v>572</v>
      </c>
      <c r="C386" s="10" t="s">
        <v>295</v>
      </c>
      <c r="D386" s="6" t="s">
        <v>337</v>
      </c>
    </row>
    <row r="387">
      <c r="A387" s="5">
        <v>577.0</v>
      </c>
      <c r="B387" s="1" t="s">
        <v>580</v>
      </c>
      <c r="C387" s="10" t="s">
        <v>427</v>
      </c>
      <c r="D387" s="6" t="s">
        <v>409</v>
      </c>
    </row>
    <row r="388">
      <c r="A388" s="5">
        <v>577.0</v>
      </c>
      <c r="B388" s="1" t="s">
        <v>572</v>
      </c>
      <c r="C388" s="10" t="s">
        <v>295</v>
      </c>
      <c r="D388" s="6" t="s">
        <v>409</v>
      </c>
    </row>
    <row r="389">
      <c r="A389" s="5">
        <v>578.0</v>
      </c>
      <c r="B389" s="1" t="s">
        <v>580</v>
      </c>
      <c r="C389" s="10" t="s">
        <v>354</v>
      </c>
      <c r="D389" s="6" t="s">
        <v>527</v>
      </c>
    </row>
    <row r="390">
      <c r="A390" s="5">
        <v>578.0</v>
      </c>
      <c r="B390" s="1" t="s">
        <v>572</v>
      </c>
      <c r="C390" s="10" t="s">
        <v>427</v>
      </c>
      <c r="D390" s="6" t="s">
        <v>527</v>
      </c>
    </row>
    <row r="391">
      <c r="A391" s="5">
        <v>579.0</v>
      </c>
      <c r="B391" s="1" t="s">
        <v>580</v>
      </c>
      <c r="C391" s="10" t="s">
        <v>427</v>
      </c>
      <c r="D391" s="6" t="s">
        <v>338</v>
      </c>
    </row>
    <row r="392">
      <c r="A392" s="5">
        <v>579.0</v>
      </c>
      <c r="B392" s="1" t="s">
        <v>572</v>
      </c>
      <c r="C392" s="10" t="s">
        <v>295</v>
      </c>
      <c r="D392" s="6" t="s">
        <v>338</v>
      </c>
    </row>
    <row r="393">
      <c r="A393" s="5">
        <v>580.0</v>
      </c>
      <c r="B393" s="1" t="s">
        <v>580</v>
      </c>
      <c r="C393" s="10" t="s">
        <v>354</v>
      </c>
      <c r="D393" s="6" t="s">
        <v>410</v>
      </c>
    </row>
    <row r="394">
      <c r="A394" s="5">
        <v>580.0</v>
      </c>
      <c r="B394" s="1" t="s">
        <v>572</v>
      </c>
      <c r="C394" s="10" t="s">
        <v>427</v>
      </c>
      <c r="D394" s="6" t="s">
        <v>410</v>
      </c>
    </row>
    <row r="395">
      <c r="A395" s="5">
        <v>581.0</v>
      </c>
      <c r="B395" s="1" t="s">
        <v>580</v>
      </c>
      <c r="C395" s="10" t="s">
        <v>427</v>
      </c>
      <c r="D395" s="6" t="s">
        <v>528</v>
      </c>
    </row>
    <row r="396">
      <c r="A396" s="5">
        <v>581.0</v>
      </c>
      <c r="B396" s="1" t="s">
        <v>572</v>
      </c>
      <c r="C396" s="10" t="s">
        <v>295</v>
      </c>
      <c r="D396" s="6" t="s">
        <v>528</v>
      </c>
    </row>
    <row r="397">
      <c r="A397" s="5">
        <v>582.0</v>
      </c>
      <c r="B397" s="1" t="s">
        <v>580</v>
      </c>
      <c r="C397" s="10" t="s">
        <v>354</v>
      </c>
      <c r="D397" s="6" t="s">
        <v>411</v>
      </c>
    </row>
    <row r="398">
      <c r="A398" s="5">
        <v>582.0</v>
      </c>
      <c r="B398" s="1" t="s">
        <v>572</v>
      </c>
      <c r="C398" s="10" t="s">
        <v>354</v>
      </c>
      <c r="D398" s="6" t="s">
        <v>411</v>
      </c>
    </row>
    <row r="399">
      <c r="A399" s="5">
        <v>583.0</v>
      </c>
      <c r="B399" s="1" t="s">
        <v>580</v>
      </c>
      <c r="C399" s="10" t="s">
        <v>427</v>
      </c>
      <c r="D399" s="6" t="s">
        <v>529</v>
      </c>
    </row>
    <row r="400">
      <c r="A400" s="5">
        <v>583.0</v>
      </c>
      <c r="B400" s="1" t="s">
        <v>572</v>
      </c>
      <c r="C400" s="10" t="s">
        <v>427</v>
      </c>
      <c r="D400" s="6" t="s">
        <v>529</v>
      </c>
    </row>
    <row r="401">
      <c r="A401" s="5">
        <v>590.0</v>
      </c>
      <c r="B401" s="1" t="s">
        <v>580</v>
      </c>
      <c r="C401" s="10" t="s">
        <v>427</v>
      </c>
      <c r="D401" s="6" t="s">
        <v>530</v>
      </c>
    </row>
    <row r="402">
      <c r="A402" s="5">
        <v>590.0</v>
      </c>
      <c r="B402" s="1" t="s">
        <v>572</v>
      </c>
      <c r="C402" s="10" t="s">
        <v>295</v>
      </c>
      <c r="D402" s="6" t="s">
        <v>530</v>
      </c>
    </row>
    <row r="403">
      <c r="A403" s="5">
        <v>591.0</v>
      </c>
      <c r="B403" s="1" t="s">
        <v>580</v>
      </c>
      <c r="C403" s="10" t="s">
        <v>427</v>
      </c>
      <c r="D403" s="6" t="s">
        <v>531</v>
      </c>
    </row>
    <row r="404">
      <c r="A404" s="5">
        <v>591.0</v>
      </c>
      <c r="B404" s="1" t="s">
        <v>572</v>
      </c>
      <c r="C404" s="10" t="s">
        <v>427</v>
      </c>
      <c r="D404" s="6" t="s">
        <v>531</v>
      </c>
    </row>
    <row r="405">
      <c r="A405" s="5">
        <v>594.0</v>
      </c>
      <c r="B405" s="1" t="s">
        <v>580</v>
      </c>
      <c r="C405" s="10" t="s">
        <v>427</v>
      </c>
      <c r="D405" s="6" t="s">
        <v>412</v>
      </c>
    </row>
    <row r="406">
      <c r="A406" s="5">
        <v>594.0</v>
      </c>
      <c r="B406" s="1" t="s">
        <v>572</v>
      </c>
      <c r="C406" s="10" t="s">
        <v>354</v>
      </c>
      <c r="D406" s="6" t="s">
        <v>412</v>
      </c>
    </row>
    <row r="407">
      <c r="A407" s="5">
        <v>595.0</v>
      </c>
      <c r="B407" s="1" t="s">
        <v>580</v>
      </c>
      <c r="C407" s="10" t="s">
        <v>354</v>
      </c>
      <c r="D407" s="6" t="s">
        <v>339</v>
      </c>
    </row>
    <row r="408">
      <c r="A408" s="5">
        <v>595.0</v>
      </c>
      <c r="B408" s="1" t="s">
        <v>572</v>
      </c>
      <c r="C408" s="10" t="s">
        <v>295</v>
      </c>
      <c r="D408" s="6" t="s">
        <v>339</v>
      </c>
    </row>
    <row r="409">
      <c r="A409" s="5">
        <v>596.0</v>
      </c>
      <c r="B409" s="1" t="s">
        <v>580</v>
      </c>
      <c r="C409" s="10" t="s">
        <v>427</v>
      </c>
      <c r="D409" s="6" t="s">
        <v>532</v>
      </c>
    </row>
    <row r="410">
      <c r="A410" s="5">
        <v>596.0</v>
      </c>
      <c r="B410" s="1" t="s">
        <v>572</v>
      </c>
      <c r="C410" s="10" t="s">
        <v>354</v>
      </c>
      <c r="D410" s="6" t="s">
        <v>532</v>
      </c>
    </row>
    <row r="411">
      <c r="A411" s="5">
        <v>598.0</v>
      </c>
      <c r="B411" s="1" t="s">
        <v>580</v>
      </c>
      <c r="C411" s="10" t="s">
        <v>354</v>
      </c>
      <c r="D411" s="6" t="s">
        <v>413</v>
      </c>
    </row>
    <row r="412">
      <c r="A412" s="5">
        <v>598.0</v>
      </c>
      <c r="B412" s="1" t="s">
        <v>572</v>
      </c>
      <c r="C412" s="10" t="s">
        <v>427</v>
      </c>
      <c r="D412" s="6" t="s">
        <v>413</v>
      </c>
    </row>
    <row r="413">
      <c r="A413" s="5">
        <v>599.0</v>
      </c>
      <c r="B413" s="1" t="s">
        <v>580</v>
      </c>
      <c r="C413" s="10" t="s">
        <v>354</v>
      </c>
      <c r="D413" s="6" t="s">
        <v>414</v>
      </c>
    </row>
    <row r="414">
      <c r="A414" s="5">
        <v>599.0</v>
      </c>
      <c r="B414" s="1" t="s">
        <v>572</v>
      </c>
      <c r="C414" s="10" t="s">
        <v>354</v>
      </c>
      <c r="D414" s="6" t="s">
        <v>414</v>
      </c>
    </row>
    <row r="415">
      <c r="A415" s="5">
        <v>600.0</v>
      </c>
      <c r="B415" s="1" t="s">
        <v>580</v>
      </c>
      <c r="C415" s="10" t="s">
        <v>427</v>
      </c>
      <c r="D415" s="6" t="s">
        <v>533</v>
      </c>
    </row>
    <row r="416">
      <c r="A416" s="5">
        <v>600.0</v>
      </c>
      <c r="B416" s="1" t="s">
        <v>572</v>
      </c>
      <c r="C416" s="10" t="s">
        <v>354</v>
      </c>
      <c r="D416" s="6" t="s">
        <v>533</v>
      </c>
    </row>
    <row r="417">
      <c r="A417" s="5">
        <v>601.0</v>
      </c>
      <c r="B417" s="1" t="s">
        <v>580</v>
      </c>
      <c r="C417" s="10" t="s">
        <v>354</v>
      </c>
      <c r="D417" s="6" t="s">
        <v>415</v>
      </c>
    </row>
    <row r="418">
      <c r="A418" s="5">
        <v>601.0</v>
      </c>
      <c r="B418" s="1" t="s">
        <v>572</v>
      </c>
      <c r="C418" s="10" t="s">
        <v>427</v>
      </c>
      <c r="D418" s="6" t="s">
        <v>415</v>
      </c>
    </row>
    <row r="419">
      <c r="A419" s="5">
        <v>602.0</v>
      </c>
      <c r="B419" s="1" t="s">
        <v>580</v>
      </c>
      <c r="C419" s="10" t="s">
        <v>427</v>
      </c>
      <c r="D419" s="6" t="s">
        <v>534</v>
      </c>
    </row>
    <row r="420">
      <c r="A420" s="5">
        <v>602.0</v>
      </c>
      <c r="B420" s="1" t="s">
        <v>572</v>
      </c>
      <c r="C420" s="10" t="s">
        <v>427</v>
      </c>
      <c r="D420" s="6" t="s">
        <v>534</v>
      </c>
    </row>
    <row r="421">
      <c r="A421" s="5">
        <v>603.0</v>
      </c>
      <c r="B421" s="1" t="s">
        <v>580</v>
      </c>
      <c r="C421" s="10" t="s">
        <v>354</v>
      </c>
      <c r="D421" s="6" t="s">
        <v>340</v>
      </c>
    </row>
    <row r="422">
      <c r="A422" s="5">
        <v>603.0</v>
      </c>
      <c r="B422" s="1" t="s">
        <v>572</v>
      </c>
      <c r="C422" s="10" t="s">
        <v>295</v>
      </c>
      <c r="D422" s="6" t="s">
        <v>340</v>
      </c>
    </row>
    <row r="423">
      <c r="A423" s="5">
        <v>604.0</v>
      </c>
      <c r="B423" s="1" t="s">
        <v>580</v>
      </c>
      <c r="C423" s="10" t="s">
        <v>427</v>
      </c>
      <c r="D423" s="6" t="s">
        <v>535</v>
      </c>
    </row>
    <row r="424">
      <c r="A424" s="5">
        <v>604.0</v>
      </c>
      <c r="B424" s="1" t="s">
        <v>572</v>
      </c>
      <c r="C424" s="10" t="s">
        <v>427</v>
      </c>
      <c r="D424" s="6" t="s">
        <v>535</v>
      </c>
    </row>
    <row r="425">
      <c r="A425" s="5">
        <v>605.0</v>
      </c>
      <c r="B425" s="1" t="s">
        <v>580</v>
      </c>
      <c r="C425" s="10" t="s">
        <v>427</v>
      </c>
      <c r="D425" s="6" t="s">
        <v>416</v>
      </c>
    </row>
    <row r="426">
      <c r="A426" s="5">
        <v>605.0</v>
      </c>
      <c r="B426" s="1" t="s">
        <v>572</v>
      </c>
      <c r="C426" s="10" t="s">
        <v>354</v>
      </c>
      <c r="D426" s="6" t="s">
        <v>416</v>
      </c>
    </row>
    <row r="427">
      <c r="A427" s="5">
        <v>606.0</v>
      </c>
      <c r="B427" s="1" t="s">
        <v>580</v>
      </c>
      <c r="C427" s="10" t="s">
        <v>427</v>
      </c>
      <c r="D427" s="6" t="s">
        <v>536</v>
      </c>
    </row>
    <row r="428">
      <c r="A428" s="5">
        <v>606.0</v>
      </c>
      <c r="B428" s="1" t="s">
        <v>572</v>
      </c>
      <c r="C428" s="10" t="s">
        <v>427</v>
      </c>
      <c r="D428" s="6" t="s">
        <v>536</v>
      </c>
    </row>
    <row r="429">
      <c r="A429" s="5">
        <v>607.0</v>
      </c>
      <c r="B429" s="1" t="s">
        <v>580</v>
      </c>
      <c r="C429" s="10" t="s">
        <v>427</v>
      </c>
      <c r="D429" s="6" t="s">
        <v>537</v>
      </c>
    </row>
    <row r="430">
      <c r="A430" s="5">
        <v>607.0</v>
      </c>
      <c r="B430" s="1" t="s">
        <v>572</v>
      </c>
      <c r="C430" s="10" t="s">
        <v>427</v>
      </c>
      <c r="D430" s="6" t="s">
        <v>537</v>
      </c>
    </row>
    <row r="431">
      <c r="A431" s="5">
        <v>608.0</v>
      </c>
      <c r="B431" s="1" t="s">
        <v>580</v>
      </c>
      <c r="C431" s="10" t="s">
        <v>427</v>
      </c>
      <c r="D431" s="6" t="s">
        <v>538</v>
      </c>
    </row>
    <row r="432">
      <c r="A432" s="5">
        <v>608.0</v>
      </c>
      <c r="B432" s="1" t="s">
        <v>572</v>
      </c>
      <c r="C432" s="10" t="s">
        <v>354</v>
      </c>
      <c r="D432" s="6" t="s">
        <v>538</v>
      </c>
    </row>
    <row r="433">
      <c r="A433" s="5">
        <v>610.0</v>
      </c>
      <c r="B433" s="1" t="s">
        <v>580</v>
      </c>
      <c r="C433" s="10" t="s">
        <v>354</v>
      </c>
      <c r="D433" s="6" t="s">
        <v>539</v>
      </c>
    </row>
    <row r="434">
      <c r="A434" s="5">
        <v>610.0</v>
      </c>
      <c r="B434" s="1" t="s">
        <v>572</v>
      </c>
      <c r="C434" s="10" t="s">
        <v>427</v>
      </c>
      <c r="D434" s="6" t="s">
        <v>539</v>
      </c>
    </row>
    <row r="435">
      <c r="A435" s="5">
        <v>611.0</v>
      </c>
      <c r="B435" s="1" t="s">
        <v>580</v>
      </c>
      <c r="C435" s="10" t="s">
        <v>354</v>
      </c>
      <c r="D435" s="6" t="s">
        <v>417</v>
      </c>
    </row>
    <row r="436">
      <c r="A436" s="5">
        <v>611.0</v>
      </c>
      <c r="B436" s="1" t="s">
        <v>572</v>
      </c>
      <c r="C436" s="10" t="s">
        <v>295</v>
      </c>
      <c r="D436" s="6" t="s">
        <v>417</v>
      </c>
    </row>
    <row r="437">
      <c r="A437" s="5">
        <v>613.0</v>
      </c>
      <c r="B437" s="1" t="s">
        <v>580</v>
      </c>
      <c r="C437" s="10" t="s">
        <v>354</v>
      </c>
      <c r="D437" s="6" t="s">
        <v>341</v>
      </c>
    </row>
    <row r="438">
      <c r="A438" s="5">
        <v>613.0</v>
      </c>
      <c r="B438" s="1" t="s">
        <v>572</v>
      </c>
      <c r="C438" s="10" t="s">
        <v>295</v>
      </c>
      <c r="D438" s="6" t="s">
        <v>341</v>
      </c>
    </row>
    <row r="439">
      <c r="A439" s="5">
        <v>616.0</v>
      </c>
      <c r="B439" s="1" t="s">
        <v>580</v>
      </c>
      <c r="C439" s="10" t="s">
        <v>427</v>
      </c>
      <c r="D439" s="6" t="s">
        <v>540</v>
      </c>
    </row>
    <row r="440">
      <c r="A440" s="5">
        <v>616.0</v>
      </c>
      <c r="B440" s="1" t="s">
        <v>572</v>
      </c>
      <c r="C440" s="10" t="s">
        <v>427</v>
      </c>
      <c r="D440" s="6" t="s">
        <v>540</v>
      </c>
    </row>
    <row r="441">
      <c r="A441" s="5">
        <v>619.0</v>
      </c>
      <c r="B441" s="1" t="s">
        <v>580</v>
      </c>
      <c r="C441" s="10" t="s">
        <v>427</v>
      </c>
      <c r="D441" s="6" t="s">
        <v>541</v>
      </c>
    </row>
    <row r="442">
      <c r="A442" s="5">
        <v>619.0</v>
      </c>
      <c r="B442" s="1" t="s">
        <v>572</v>
      </c>
      <c r="C442" s="10" t="s">
        <v>427</v>
      </c>
      <c r="D442" s="6" t="s">
        <v>541</v>
      </c>
    </row>
    <row r="443">
      <c r="A443" s="5">
        <v>620.0</v>
      </c>
      <c r="B443" s="1" t="s">
        <v>580</v>
      </c>
      <c r="C443" s="10" t="s">
        <v>427</v>
      </c>
      <c r="D443" s="6" t="s">
        <v>342</v>
      </c>
    </row>
    <row r="444">
      <c r="A444" s="5">
        <v>620.0</v>
      </c>
      <c r="B444" s="1" t="s">
        <v>572</v>
      </c>
      <c r="C444" s="10" t="s">
        <v>295</v>
      </c>
      <c r="D444" s="6" t="s">
        <v>342</v>
      </c>
    </row>
    <row r="445">
      <c r="A445" s="5">
        <v>621.0</v>
      </c>
      <c r="B445" s="1" t="s">
        <v>580</v>
      </c>
      <c r="C445" s="10" t="s">
        <v>427</v>
      </c>
      <c r="D445" s="6" t="s">
        <v>542</v>
      </c>
    </row>
    <row r="446">
      <c r="A446" s="5">
        <v>621.0</v>
      </c>
      <c r="B446" s="1" t="s">
        <v>572</v>
      </c>
      <c r="C446" s="10" t="s">
        <v>427</v>
      </c>
      <c r="D446" s="6" t="s">
        <v>542</v>
      </c>
    </row>
    <row r="447">
      <c r="A447" s="5">
        <v>622.0</v>
      </c>
      <c r="B447" s="1" t="s">
        <v>580</v>
      </c>
      <c r="C447" s="10" t="s">
        <v>427</v>
      </c>
      <c r="D447" s="6" t="s">
        <v>543</v>
      </c>
    </row>
    <row r="448">
      <c r="A448" s="5">
        <v>622.0</v>
      </c>
      <c r="B448" s="1" t="s">
        <v>572</v>
      </c>
      <c r="C448" s="10" t="s">
        <v>427</v>
      </c>
      <c r="D448" s="6" t="s">
        <v>543</v>
      </c>
    </row>
    <row r="449">
      <c r="A449" s="5">
        <v>623.0</v>
      </c>
      <c r="B449" s="1" t="s">
        <v>580</v>
      </c>
      <c r="C449" s="10" t="s">
        <v>427</v>
      </c>
      <c r="D449" s="6" t="s">
        <v>544</v>
      </c>
    </row>
    <row r="450">
      <c r="A450" s="5">
        <v>623.0</v>
      </c>
      <c r="B450" s="1" t="s">
        <v>572</v>
      </c>
      <c r="C450" s="10" t="s">
        <v>354</v>
      </c>
      <c r="D450" s="6" t="s">
        <v>544</v>
      </c>
    </row>
    <row r="451">
      <c r="A451" s="5">
        <v>625.0</v>
      </c>
      <c r="B451" s="1" t="s">
        <v>580</v>
      </c>
      <c r="C451" s="10" t="s">
        <v>354</v>
      </c>
      <c r="D451" s="6" t="s">
        <v>418</v>
      </c>
    </row>
    <row r="452">
      <c r="A452" s="5">
        <v>625.0</v>
      </c>
      <c r="B452" s="1" t="s">
        <v>572</v>
      </c>
      <c r="C452" s="10" t="s">
        <v>354</v>
      </c>
      <c r="D452" s="6" t="s">
        <v>418</v>
      </c>
    </row>
    <row r="453">
      <c r="A453" s="5">
        <v>627.0</v>
      </c>
      <c r="B453" s="1" t="s">
        <v>580</v>
      </c>
      <c r="C453" s="10" t="s">
        <v>427</v>
      </c>
      <c r="D453" s="6" t="s">
        <v>545</v>
      </c>
    </row>
    <row r="454">
      <c r="A454" s="5">
        <v>627.0</v>
      </c>
      <c r="B454" s="1" t="s">
        <v>572</v>
      </c>
      <c r="C454" s="10" t="s">
        <v>354</v>
      </c>
      <c r="D454" s="6" t="s">
        <v>545</v>
      </c>
    </row>
    <row r="455">
      <c r="A455" s="5">
        <v>629.0</v>
      </c>
      <c r="B455" s="1" t="s">
        <v>580</v>
      </c>
      <c r="C455" s="10" t="s">
        <v>427</v>
      </c>
      <c r="D455" s="6" t="s">
        <v>546</v>
      </c>
    </row>
    <row r="456">
      <c r="A456" s="5">
        <v>629.0</v>
      </c>
      <c r="B456" s="1" t="s">
        <v>572</v>
      </c>
      <c r="C456" s="10" t="s">
        <v>427</v>
      </c>
      <c r="D456" s="6" t="s">
        <v>546</v>
      </c>
    </row>
    <row r="457">
      <c r="A457" s="5">
        <v>630.0</v>
      </c>
      <c r="B457" s="1" t="s">
        <v>580</v>
      </c>
      <c r="C457" s="10" t="s">
        <v>354</v>
      </c>
      <c r="D457" s="6" t="s">
        <v>343</v>
      </c>
    </row>
    <row r="458">
      <c r="A458" s="5">
        <v>630.0</v>
      </c>
      <c r="B458" s="1" t="s">
        <v>572</v>
      </c>
      <c r="C458" s="10" t="s">
        <v>295</v>
      </c>
      <c r="D458" s="6" t="s">
        <v>343</v>
      </c>
    </row>
    <row r="459">
      <c r="A459" s="5">
        <v>634.0</v>
      </c>
      <c r="B459" s="1" t="s">
        <v>580</v>
      </c>
      <c r="C459" s="10" t="s">
        <v>427</v>
      </c>
      <c r="D459" s="6" t="s">
        <v>419</v>
      </c>
    </row>
    <row r="460">
      <c r="A460" s="5">
        <v>634.0</v>
      </c>
      <c r="B460" s="1" t="s">
        <v>572</v>
      </c>
      <c r="C460" s="10" t="s">
        <v>354</v>
      </c>
      <c r="D460" s="6" t="s">
        <v>419</v>
      </c>
    </row>
    <row r="461">
      <c r="A461" s="5">
        <v>635.0</v>
      </c>
      <c r="B461" s="1" t="s">
        <v>580</v>
      </c>
      <c r="C461" s="10" t="s">
        <v>427</v>
      </c>
      <c r="D461" s="6" t="s">
        <v>547</v>
      </c>
    </row>
    <row r="462">
      <c r="A462" s="5">
        <v>635.0</v>
      </c>
      <c r="B462" s="1" t="s">
        <v>572</v>
      </c>
      <c r="C462" s="10" t="s">
        <v>427</v>
      </c>
      <c r="D462" s="6" t="s">
        <v>547</v>
      </c>
    </row>
    <row r="463">
      <c r="A463" s="5">
        <v>636.0</v>
      </c>
      <c r="B463" s="1" t="s">
        <v>580</v>
      </c>
      <c r="C463" s="10" t="s">
        <v>427</v>
      </c>
      <c r="D463" s="6" t="s">
        <v>548</v>
      </c>
    </row>
    <row r="464">
      <c r="A464" s="5">
        <v>636.0</v>
      </c>
      <c r="B464" s="1" t="s">
        <v>572</v>
      </c>
      <c r="C464" s="10" t="s">
        <v>295</v>
      </c>
      <c r="D464" s="6" t="s">
        <v>548</v>
      </c>
    </row>
    <row r="465">
      <c r="A465" s="5">
        <v>637.0</v>
      </c>
      <c r="B465" s="1" t="s">
        <v>580</v>
      </c>
      <c r="C465" s="10" t="s">
        <v>427</v>
      </c>
      <c r="D465" s="6" t="s">
        <v>344</v>
      </c>
    </row>
    <row r="466">
      <c r="A466" s="5">
        <v>637.0</v>
      </c>
      <c r="B466" s="1" t="s">
        <v>572</v>
      </c>
      <c r="C466" s="10" t="s">
        <v>295</v>
      </c>
      <c r="D466" s="6" t="s">
        <v>344</v>
      </c>
    </row>
    <row r="467">
      <c r="A467" s="5">
        <v>638.0</v>
      </c>
      <c r="B467" s="1" t="s">
        <v>580</v>
      </c>
      <c r="C467" s="10" t="s">
        <v>427</v>
      </c>
      <c r="D467" s="6" t="s">
        <v>549</v>
      </c>
    </row>
    <row r="468">
      <c r="A468" s="5">
        <v>638.0</v>
      </c>
      <c r="B468" s="1" t="s">
        <v>572</v>
      </c>
      <c r="C468" s="10" t="s">
        <v>427</v>
      </c>
      <c r="D468" s="6" t="s">
        <v>549</v>
      </c>
    </row>
    <row r="469">
      <c r="A469" s="5">
        <v>639.0</v>
      </c>
      <c r="B469" s="1" t="s">
        <v>580</v>
      </c>
      <c r="C469" s="10" t="s">
        <v>427</v>
      </c>
      <c r="D469" s="6" t="s">
        <v>550</v>
      </c>
    </row>
    <row r="470">
      <c r="A470" s="5">
        <v>639.0</v>
      </c>
      <c r="B470" s="1" t="s">
        <v>572</v>
      </c>
      <c r="C470" s="10" t="s">
        <v>427</v>
      </c>
      <c r="D470" s="6" t="s">
        <v>550</v>
      </c>
    </row>
    <row r="471">
      <c r="A471" s="5">
        <v>640.0</v>
      </c>
      <c r="B471" s="1" t="s">
        <v>580</v>
      </c>
      <c r="C471" s="10" t="s">
        <v>354</v>
      </c>
      <c r="D471" s="6" t="s">
        <v>420</v>
      </c>
    </row>
    <row r="472">
      <c r="A472" s="5">
        <v>640.0</v>
      </c>
      <c r="B472" s="1" t="s">
        <v>572</v>
      </c>
      <c r="C472" s="10" t="s">
        <v>354</v>
      </c>
      <c r="D472" s="6" t="s">
        <v>420</v>
      </c>
    </row>
    <row r="473">
      <c r="A473" s="5">
        <v>641.0</v>
      </c>
      <c r="B473" s="1" t="s">
        <v>580</v>
      </c>
      <c r="C473" s="10" t="s">
        <v>427</v>
      </c>
      <c r="D473" s="6" t="s">
        <v>551</v>
      </c>
    </row>
    <row r="474">
      <c r="A474" s="5">
        <v>641.0</v>
      </c>
      <c r="B474" s="1" t="s">
        <v>572</v>
      </c>
      <c r="C474" s="10" t="s">
        <v>427</v>
      </c>
      <c r="D474" s="6" t="s">
        <v>551</v>
      </c>
    </row>
    <row r="475">
      <c r="A475" s="5">
        <v>643.0</v>
      </c>
      <c r="B475" s="1" t="s">
        <v>580</v>
      </c>
      <c r="C475" s="10" t="s">
        <v>354</v>
      </c>
      <c r="D475" s="6" t="s">
        <v>552</v>
      </c>
    </row>
    <row r="476">
      <c r="A476" s="5">
        <v>643.0</v>
      </c>
      <c r="B476" s="1" t="s">
        <v>572</v>
      </c>
      <c r="C476" s="10" t="s">
        <v>427</v>
      </c>
      <c r="D476" s="6" t="s">
        <v>552</v>
      </c>
    </row>
    <row r="477">
      <c r="A477" s="5">
        <v>644.0</v>
      </c>
      <c r="B477" s="1" t="s">
        <v>580</v>
      </c>
      <c r="C477" s="10" t="s">
        <v>427</v>
      </c>
      <c r="D477" s="6" t="s">
        <v>553</v>
      </c>
    </row>
    <row r="478">
      <c r="A478" s="5">
        <v>644.0</v>
      </c>
      <c r="B478" s="1" t="s">
        <v>572</v>
      </c>
      <c r="C478" s="10" t="s">
        <v>427</v>
      </c>
      <c r="D478" s="6" t="s">
        <v>553</v>
      </c>
    </row>
    <row r="479">
      <c r="A479" s="5">
        <v>645.0</v>
      </c>
      <c r="B479" s="1" t="s">
        <v>580</v>
      </c>
      <c r="C479" s="10" t="s">
        <v>295</v>
      </c>
      <c r="D479" s="6" t="s">
        <v>345</v>
      </c>
    </row>
    <row r="480">
      <c r="A480" s="5">
        <v>645.0</v>
      </c>
      <c r="B480" s="1" t="s">
        <v>572</v>
      </c>
      <c r="C480" s="10" t="s">
        <v>427</v>
      </c>
      <c r="D480" s="6" t="s">
        <v>345</v>
      </c>
    </row>
    <row r="481">
      <c r="A481" s="5">
        <v>647.0</v>
      </c>
      <c r="B481" s="1" t="s">
        <v>580</v>
      </c>
      <c r="C481" s="10" t="s">
        <v>427</v>
      </c>
      <c r="D481" s="6" t="s">
        <v>554</v>
      </c>
    </row>
    <row r="482">
      <c r="A482" s="5">
        <v>647.0</v>
      </c>
      <c r="B482" s="1" t="s">
        <v>572</v>
      </c>
      <c r="C482" s="10" t="s">
        <v>354</v>
      </c>
      <c r="D482" s="6" t="s">
        <v>554</v>
      </c>
    </row>
    <row r="483">
      <c r="A483" s="5">
        <v>648.0</v>
      </c>
      <c r="B483" s="1" t="s">
        <v>580</v>
      </c>
      <c r="C483" s="10" t="s">
        <v>427</v>
      </c>
      <c r="D483" s="6" t="s">
        <v>346</v>
      </c>
    </row>
    <row r="484">
      <c r="A484" s="5">
        <v>648.0</v>
      </c>
      <c r="B484" s="1" t="s">
        <v>572</v>
      </c>
      <c r="C484" s="10" t="s">
        <v>295</v>
      </c>
      <c r="D484" s="6" t="s">
        <v>346</v>
      </c>
    </row>
    <row r="485">
      <c r="A485" s="5">
        <v>649.0</v>
      </c>
      <c r="B485" s="1" t="s">
        <v>580</v>
      </c>
      <c r="C485" s="10" t="s">
        <v>295</v>
      </c>
      <c r="D485" s="6" t="s">
        <v>262</v>
      </c>
    </row>
    <row r="486">
      <c r="A486" s="5">
        <v>649.0</v>
      </c>
      <c r="B486" s="1" t="s">
        <v>572</v>
      </c>
      <c r="C486" s="10" t="s">
        <v>427</v>
      </c>
      <c r="D486" s="6" t="s">
        <v>262</v>
      </c>
    </row>
    <row r="487">
      <c r="A487" s="5">
        <v>650.0</v>
      </c>
      <c r="B487" s="1" t="s">
        <v>580</v>
      </c>
      <c r="C487" s="10" t="s">
        <v>427</v>
      </c>
      <c r="D487" s="6" t="s">
        <v>347</v>
      </c>
    </row>
    <row r="488">
      <c r="A488" s="5">
        <v>650.0</v>
      </c>
      <c r="B488" s="1" t="s">
        <v>572</v>
      </c>
      <c r="C488" s="10" t="s">
        <v>295</v>
      </c>
      <c r="D488" s="6" t="s">
        <v>347</v>
      </c>
    </row>
    <row r="489">
      <c r="A489" s="5">
        <v>652.0</v>
      </c>
      <c r="B489" s="1" t="s">
        <v>580</v>
      </c>
      <c r="C489" s="10" t="s">
        <v>427</v>
      </c>
      <c r="D489" s="6" t="s">
        <v>555</v>
      </c>
    </row>
    <row r="490">
      <c r="A490" s="5">
        <v>652.0</v>
      </c>
      <c r="B490" s="1" t="s">
        <v>572</v>
      </c>
      <c r="C490" s="10" t="s">
        <v>354</v>
      </c>
      <c r="D490" s="6" t="s">
        <v>555</v>
      </c>
    </row>
    <row r="491">
      <c r="A491" s="5">
        <v>653.0</v>
      </c>
      <c r="B491" s="1" t="s">
        <v>580</v>
      </c>
      <c r="C491" s="10" t="s">
        <v>427</v>
      </c>
      <c r="D491" s="6" t="s">
        <v>556</v>
      </c>
    </row>
    <row r="492">
      <c r="A492" s="5">
        <v>653.0</v>
      </c>
      <c r="B492" s="1" t="s">
        <v>572</v>
      </c>
      <c r="C492" s="10" t="s">
        <v>427</v>
      </c>
      <c r="D492" s="6" t="s">
        <v>556</v>
      </c>
    </row>
    <row r="493">
      <c r="A493" s="5">
        <v>654.0</v>
      </c>
      <c r="B493" s="1" t="s">
        <v>580</v>
      </c>
      <c r="C493" s="10" t="s">
        <v>427</v>
      </c>
      <c r="D493" s="6" t="s">
        <v>348</v>
      </c>
    </row>
    <row r="494">
      <c r="A494" s="5">
        <v>654.0</v>
      </c>
      <c r="B494" s="1" t="s">
        <v>572</v>
      </c>
      <c r="C494" s="10" t="s">
        <v>295</v>
      </c>
      <c r="D494" s="6" t="s">
        <v>348</v>
      </c>
    </row>
    <row r="495">
      <c r="A495" s="5">
        <v>657.0</v>
      </c>
      <c r="B495" s="1" t="s">
        <v>580</v>
      </c>
      <c r="C495" s="10" t="s">
        <v>427</v>
      </c>
      <c r="D495" s="6" t="s">
        <v>557</v>
      </c>
    </row>
    <row r="496">
      <c r="A496" s="5">
        <v>657.0</v>
      </c>
      <c r="B496" s="1" t="s">
        <v>572</v>
      </c>
      <c r="C496" s="10" t="s">
        <v>427</v>
      </c>
      <c r="D496" s="6" t="s">
        <v>557</v>
      </c>
    </row>
    <row r="497">
      <c r="A497" s="5">
        <v>658.0</v>
      </c>
      <c r="B497" s="1" t="s">
        <v>580</v>
      </c>
      <c r="C497" s="10" t="s">
        <v>427</v>
      </c>
      <c r="D497" s="6" t="s">
        <v>558</v>
      </c>
    </row>
    <row r="498">
      <c r="A498" s="5">
        <v>658.0</v>
      </c>
      <c r="B498" s="1" t="s">
        <v>572</v>
      </c>
      <c r="C498" s="10" t="s">
        <v>427</v>
      </c>
      <c r="D498" s="6" t="s">
        <v>558</v>
      </c>
    </row>
    <row r="499">
      <c r="A499" s="5">
        <v>660.0</v>
      </c>
      <c r="B499" s="1" t="s">
        <v>580</v>
      </c>
      <c r="C499" s="10" t="s">
        <v>427</v>
      </c>
      <c r="D499" s="6" t="s">
        <v>559</v>
      </c>
    </row>
    <row r="500">
      <c r="A500" s="5">
        <v>660.0</v>
      </c>
      <c r="B500" s="1" t="s">
        <v>572</v>
      </c>
      <c r="C500" s="10" t="s">
        <v>427</v>
      </c>
      <c r="D500" s="6" t="s">
        <v>559</v>
      </c>
    </row>
    <row r="501">
      <c r="A501" s="5">
        <v>662.0</v>
      </c>
      <c r="B501" s="1" t="s">
        <v>580</v>
      </c>
      <c r="C501" s="10" t="s">
        <v>354</v>
      </c>
      <c r="D501" s="6" t="s">
        <v>421</v>
      </c>
    </row>
    <row r="502">
      <c r="A502" s="5">
        <v>662.0</v>
      </c>
      <c r="B502" s="1" t="s">
        <v>572</v>
      </c>
      <c r="C502" s="10" t="s">
        <v>295</v>
      </c>
      <c r="D502" s="6" t="s">
        <v>421</v>
      </c>
    </row>
    <row r="503">
      <c r="A503" s="5">
        <v>664.0</v>
      </c>
      <c r="B503" s="1" t="s">
        <v>580</v>
      </c>
      <c r="C503" s="10" t="s">
        <v>354</v>
      </c>
      <c r="D503" s="6" t="s">
        <v>422</v>
      </c>
    </row>
    <row r="504">
      <c r="A504" s="5">
        <v>664.0</v>
      </c>
      <c r="B504" s="1" t="s">
        <v>572</v>
      </c>
      <c r="C504" s="10" t="s">
        <v>354</v>
      </c>
      <c r="D504" s="6" t="s">
        <v>422</v>
      </c>
    </row>
    <row r="505">
      <c r="A505" s="5">
        <v>665.0</v>
      </c>
      <c r="B505" s="1" t="s">
        <v>580</v>
      </c>
      <c r="C505" s="10" t="s">
        <v>427</v>
      </c>
      <c r="D505" s="6" t="s">
        <v>560</v>
      </c>
    </row>
    <row r="506">
      <c r="A506" s="5">
        <v>665.0</v>
      </c>
      <c r="B506" s="1" t="s">
        <v>572</v>
      </c>
      <c r="C506" s="10" t="s">
        <v>354</v>
      </c>
      <c r="D506" s="6" t="s">
        <v>560</v>
      </c>
    </row>
    <row r="507">
      <c r="A507" s="5">
        <v>666.0</v>
      </c>
      <c r="B507" s="1" t="s">
        <v>580</v>
      </c>
      <c r="C507" s="10" t="s">
        <v>427</v>
      </c>
      <c r="D507" s="6" t="s">
        <v>561</v>
      </c>
    </row>
    <row r="508">
      <c r="A508" s="5">
        <v>666.0</v>
      </c>
      <c r="B508" s="1" t="s">
        <v>572</v>
      </c>
      <c r="C508" s="10" t="s">
        <v>427</v>
      </c>
      <c r="D508" s="6" t="s">
        <v>561</v>
      </c>
    </row>
    <row r="509">
      <c r="A509" s="5">
        <v>667.0</v>
      </c>
      <c r="B509" s="1" t="s">
        <v>580</v>
      </c>
      <c r="C509" s="10" t="s">
        <v>354</v>
      </c>
      <c r="D509" s="6" t="s">
        <v>423</v>
      </c>
    </row>
    <row r="510">
      <c r="A510" s="5">
        <v>667.0</v>
      </c>
      <c r="B510" s="1" t="s">
        <v>572</v>
      </c>
      <c r="C510" s="10" t="s">
        <v>354</v>
      </c>
      <c r="D510" s="6" t="s">
        <v>423</v>
      </c>
    </row>
    <row r="511">
      <c r="A511" s="5">
        <v>668.0</v>
      </c>
      <c r="B511" s="1" t="s">
        <v>580</v>
      </c>
      <c r="C511" s="10" t="s">
        <v>427</v>
      </c>
      <c r="D511" s="6" t="s">
        <v>349</v>
      </c>
    </row>
    <row r="512">
      <c r="A512" s="5">
        <v>668.0</v>
      </c>
      <c r="B512" s="1" t="s">
        <v>572</v>
      </c>
      <c r="C512" s="10" t="s">
        <v>295</v>
      </c>
      <c r="D512" s="6" t="s">
        <v>349</v>
      </c>
    </row>
    <row r="513">
      <c r="A513" s="5">
        <v>669.0</v>
      </c>
      <c r="B513" s="1" t="s">
        <v>580</v>
      </c>
      <c r="C513" s="10" t="s">
        <v>427</v>
      </c>
      <c r="D513" s="6" t="s">
        <v>562</v>
      </c>
    </row>
    <row r="514">
      <c r="A514" s="5">
        <v>669.0</v>
      </c>
      <c r="B514" s="1" t="s">
        <v>572</v>
      </c>
      <c r="C514" s="10" t="s">
        <v>427</v>
      </c>
      <c r="D514" s="6" t="s">
        <v>562</v>
      </c>
    </row>
    <row r="515">
      <c r="A515" s="5">
        <v>670.0</v>
      </c>
      <c r="B515" s="1" t="s">
        <v>580</v>
      </c>
      <c r="C515" s="10" t="s">
        <v>427</v>
      </c>
      <c r="D515" s="6" t="s">
        <v>563</v>
      </c>
    </row>
    <row r="516">
      <c r="A516" s="5">
        <v>670.0</v>
      </c>
      <c r="B516" s="1" t="s">
        <v>572</v>
      </c>
      <c r="C516" s="10" t="s">
        <v>427</v>
      </c>
      <c r="D516" s="6" t="s">
        <v>563</v>
      </c>
    </row>
    <row r="517">
      <c r="A517" s="5">
        <v>671.0</v>
      </c>
      <c r="B517" s="1" t="s">
        <v>580</v>
      </c>
      <c r="C517" s="10" t="s">
        <v>427</v>
      </c>
      <c r="D517" s="6" t="s">
        <v>564</v>
      </c>
    </row>
    <row r="518">
      <c r="A518" s="5">
        <v>671.0</v>
      </c>
      <c r="B518" s="1" t="s">
        <v>572</v>
      </c>
      <c r="C518" s="10" t="s">
        <v>427</v>
      </c>
      <c r="D518" s="6" t="s">
        <v>564</v>
      </c>
    </row>
    <row r="519">
      <c r="A519" s="5">
        <v>672.0</v>
      </c>
      <c r="B519" s="1" t="s">
        <v>580</v>
      </c>
      <c r="C519" s="10" t="s">
        <v>427</v>
      </c>
      <c r="D519" s="6" t="s">
        <v>565</v>
      </c>
    </row>
    <row r="520">
      <c r="A520" s="5">
        <v>672.0</v>
      </c>
      <c r="B520" s="1" t="s">
        <v>572</v>
      </c>
      <c r="C520" s="10" t="s">
        <v>427</v>
      </c>
      <c r="D520" s="6" t="s">
        <v>565</v>
      </c>
    </row>
    <row r="521">
      <c r="A521" s="5">
        <v>674.0</v>
      </c>
      <c r="B521" s="1" t="s">
        <v>580</v>
      </c>
      <c r="C521" s="10" t="s">
        <v>427</v>
      </c>
      <c r="D521" s="6" t="s">
        <v>350</v>
      </c>
    </row>
    <row r="522">
      <c r="A522" s="5">
        <v>674.0</v>
      </c>
      <c r="B522" s="1" t="s">
        <v>572</v>
      </c>
      <c r="C522" s="10" t="s">
        <v>295</v>
      </c>
      <c r="D522" s="6" t="s">
        <v>350</v>
      </c>
    </row>
    <row r="523">
      <c r="A523" s="5">
        <v>678.0</v>
      </c>
      <c r="B523" s="1" t="s">
        <v>580</v>
      </c>
      <c r="C523" s="10" t="s">
        <v>427</v>
      </c>
      <c r="D523" s="6" t="s">
        <v>566</v>
      </c>
    </row>
    <row r="524">
      <c r="A524" s="5">
        <v>678.0</v>
      </c>
      <c r="B524" s="1" t="s">
        <v>572</v>
      </c>
      <c r="C524" s="10" t="s">
        <v>427</v>
      </c>
      <c r="D524" s="6" t="s">
        <v>566</v>
      </c>
    </row>
    <row r="525">
      <c r="A525" s="5">
        <v>679.0</v>
      </c>
      <c r="B525" s="1" t="s">
        <v>580</v>
      </c>
      <c r="C525" s="10" t="s">
        <v>427</v>
      </c>
      <c r="D525" s="6" t="s">
        <v>351</v>
      </c>
    </row>
    <row r="526">
      <c r="A526" s="5">
        <v>679.0</v>
      </c>
      <c r="B526" s="1" t="s">
        <v>572</v>
      </c>
      <c r="C526" s="10" t="s">
        <v>295</v>
      </c>
      <c r="D526" s="6" t="s">
        <v>351</v>
      </c>
    </row>
    <row r="527">
      <c r="A527" s="5">
        <v>680.0</v>
      </c>
      <c r="B527" s="1" t="s">
        <v>580</v>
      </c>
      <c r="C527" s="10" t="s">
        <v>427</v>
      </c>
      <c r="D527" s="6" t="s">
        <v>424</v>
      </c>
    </row>
    <row r="528">
      <c r="A528" s="5">
        <v>680.0</v>
      </c>
      <c r="B528" s="1" t="s">
        <v>572</v>
      </c>
      <c r="C528" s="10" t="s">
        <v>354</v>
      </c>
      <c r="D528" s="6" t="s">
        <v>424</v>
      </c>
    </row>
    <row r="529">
      <c r="A529" s="5">
        <v>681.0</v>
      </c>
      <c r="B529" s="1" t="s">
        <v>580</v>
      </c>
      <c r="C529" s="10" t="s">
        <v>427</v>
      </c>
      <c r="D529" s="6" t="s">
        <v>567</v>
      </c>
    </row>
    <row r="530">
      <c r="A530" s="5">
        <v>681.0</v>
      </c>
      <c r="B530" s="1" t="s">
        <v>572</v>
      </c>
      <c r="C530" s="10" t="s">
        <v>427</v>
      </c>
      <c r="D530" s="6" t="s">
        <v>567</v>
      </c>
    </row>
    <row r="531">
      <c r="A531" s="5">
        <v>682.0</v>
      </c>
      <c r="B531" s="1" t="s">
        <v>580</v>
      </c>
      <c r="C531" s="10" t="s">
        <v>427</v>
      </c>
      <c r="D531" s="6" t="s">
        <v>352</v>
      </c>
    </row>
    <row r="532">
      <c r="A532" s="5">
        <v>682.0</v>
      </c>
      <c r="B532" s="1" t="s">
        <v>572</v>
      </c>
      <c r="C532" s="10" t="s">
        <v>295</v>
      </c>
      <c r="D532" s="6" t="s">
        <v>352</v>
      </c>
    </row>
    <row r="533">
      <c r="A533" s="5">
        <v>685.0</v>
      </c>
      <c r="B533" s="1" t="s">
        <v>580</v>
      </c>
      <c r="C533" s="10" t="s">
        <v>354</v>
      </c>
      <c r="D533" s="6" t="s">
        <v>425</v>
      </c>
    </row>
    <row r="534">
      <c r="A534" s="5">
        <v>685.0</v>
      </c>
      <c r="B534" s="1" t="s">
        <v>572</v>
      </c>
      <c r="C534" s="10" t="s">
        <v>354</v>
      </c>
      <c r="D534" s="6" t="s">
        <v>425</v>
      </c>
    </row>
    <row r="535">
      <c r="A535" s="5">
        <v>686.0</v>
      </c>
      <c r="B535" s="1" t="s">
        <v>580</v>
      </c>
      <c r="C535" s="10" t="s">
        <v>427</v>
      </c>
      <c r="D535" s="6" t="s">
        <v>568</v>
      </c>
    </row>
    <row r="536">
      <c r="A536" s="5">
        <v>686.0</v>
      </c>
      <c r="B536" s="1" t="s">
        <v>572</v>
      </c>
      <c r="C536" s="10" t="s">
        <v>427</v>
      </c>
      <c r="D536" s="6" t="s">
        <v>568</v>
      </c>
    </row>
    <row r="537">
      <c r="A537" s="5">
        <v>688.0</v>
      </c>
      <c r="B537" s="1" t="s">
        <v>580</v>
      </c>
      <c r="C537" s="10" t="s">
        <v>354</v>
      </c>
      <c r="D537" s="6" t="s">
        <v>426</v>
      </c>
    </row>
    <row r="538">
      <c r="A538" s="5">
        <v>688.0</v>
      </c>
      <c r="B538" s="1" t="s">
        <v>572</v>
      </c>
      <c r="C538" s="10" t="s">
        <v>354</v>
      </c>
      <c r="D538" s="6" t="s">
        <v>426</v>
      </c>
    </row>
    <row r="539">
      <c r="A539" s="5">
        <v>689.0</v>
      </c>
      <c r="B539" s="1" t="s">
        <v>580</v>
      </c>
      <c r="C539" s="10" t="s">
        <v>427</v>
      </c>
      <c r="D539" s="6" t="s">
        <v>569</v>
      </c>
    </row>
    <row r="540">
      <c r="A540" s="5">
        <v>689.0</v>
      </c>
      <c r="B540" s="1" t="s">
        <v>572</v>
      </c>
      <c r="C540" s="10" t="s">
        <v>427</v>
      </c>
      <c r="D540" s="6" t="s">
        <v>569</v>
      </c>
    </row>
    <row r="541">
      <c r="A541" s="5">
        <v>693.0</v>
      </c>
      <c r="B541" s="1" t="s">
        <v>580</v>
      </c>
      <c r="C541" s="10" t="s">
        <v>427</v>
      </c>
      <c r="D541" s="6" t="s">
        <v>353</v>
      </c>
    </row>
    <row r="542">
      <c r="A542" s="5">
        <v>693.0</v>
      </c>
      <c r="B542" s="1" t="s">
        <v>572</v>
      </c>
      <c r="C542" s="10" t="s">
        <v>295</v>
      </c>
      <c r="D542" s="6" t="s">
        <v>353</v>
      </c>
    </row>
    <row r="543">
      <c r="A543" s="5">
        <v>701.0</v>
      </c>
      <c r="B543" s="1" t="s">
        <v>580</v>
      </c>
      <c r="C543" s="10" t="s">
        <v>427</v>
      </c>
      <c r="D543" s="6" t="s">
        <v>570</v>
      </c>
    </row>
    <row r="544">
      <c r="A544" s="5">
        <v>701.0</v>
      </c>
      <c r="B544" s="1" t="s">
        <v>572</v>
      </c>
      <c r="C544" s="10" t="s">
        <v>427</v>
      </c>
      <c r="D544" s="6" t="s">
        <v>570</v>
      </c>
    </row>
    <row r="545">
      <c r="C545" s="11"/>
    </row>
    <row r="546">
      <c r="C546" s="11"/>
    </row>
    <row r="547">
      <c r="C547" s="11"/>
    </row>
    <row r="548">
      <c r="C548" s="11"/>
    </row>
    <row r="549">
      <c r="C549" s="11"/>
    </row>
    <row r="550">
      <c r="C550" s="11"/>
    </row>
    <row r="551">
      <c r="C551" s="11"/>
    </row>
    <row r="552">
      <c r="C552" s="11"/>
    </row>
    <row r="553">
      <c r="C553" s="11"/>
    </row>
    <row r="554">
      <c r="C554" s="11"/>
    </row>
    <row r="555">
      <c r="C555" s="11"/>
    </row>
    <row r="556">
      <c r="C556" s="11"/>
    </row>
    <row r="557">
      <c r="C557" s="11"/>
    </row>
    <row r="558">
      <c r="C558" s="11"/>
    </row>
    <row r="559">
      <c r="C559" s="11"/>
    </row>
    <row r="560">
      <c r="C560" s="11"/>
    </row>
    <row r="561">
      <c r="C561" s="11"/>
    </row>
    <row r="562">
      <c r="C562" s="11"/>
    </row>
    <row r="563">
      <c r="C563" s="11"/>
    </row>
    <row r="564">
      <c r="C564" s="11"/>
    </row>
    <row r="565">
      <c r="C565" s="11"/>
    </row>
    <row r="566">
      <c r="C566" s="11"/>
    </row>
    <row r="567">
      <c r="C567" s="11"/>
    </row>
    <row r="568">
      <c r="C568" s="11"/>
    </row>
    <row r="569">
      <c r="C569" s="11"/>
    </row>
    <row r="570">
      <c r="C570" s="11"/>
    </row>
    <row r="571">
      <c r="C571" s="11"/>
    </row>
    <row r="572">
      <c r="C572" s="11"/>
    </row>
    <row r="573">
      <c r="C573" s="11"/>
    </row>
    <row r="574">
      <c r="C574" s="11"/>
    </row>
    <row r="575">
      <c r="C575" s="11"/>
    </row>
    <row r="576">
      <c r="C576" s="11"/>
    </row>
    <row r="577">
      <c r="C577" s="11"/>
    </row>
    <row r="578">
      <c r="C578" s="11"/>
    </row>
    <row r="579">
      <c r="C579" s="11"/>
    </row>
    <row r="580">
      <c r="C580" s="11"/>
    </row>
    <row r="581">
      <c r="C581" s="11"/>
    </row>
    <row r="582">
      <c r="C582" s="11"/>
    </row>
    <row r="583">
      <c r="C583" s="11"/>
    </row>
    <row r="584">
      <c r="C584" s="11"/>
    </row>
    <row r="585">
      <c r="C585" s="11"/>
    </row>
    <row r="586">
      <c r="C586" s="11"/>
    </row>
    <row r="587">
      <c r="C587" s="11"/>
    </row>
    <row r="588">
      <c r="C588" s="11"/>
    </row>
    <row r="589">
      <c r="C589" s="11"/>
    </row>
    <row r="590">
      <c r="C590" s="11"/>
    </row>
    <row r="591">
      <c r="C591" s="11"/>
    </row>
    <row r="592">
      <c r="C592" s="11"/>
    </row>
    <row r="593">
      <c r="C593" s="11"/>
    </row>
    <row r="594">
      <c r="C594" s="11"/>
    </row>
    <row r="595">
      <c r="C595" s="11"/>
    </row>
    <row r="596">
      <c r="C596" s="11"/>
    </row>
    <row r="597">
      <c r="C597" s="11"/>
    </row>
    <row r="598">
      <c r="C598" s="11"/>
    </row>
    <row r="599">
      <c r="C599" s="11"/>
    </row>
    <row r="600">
      <c r="C600" s="11"/>
    </row>
    <row r="601">
      <c r="C601" s="11"/>
    </row>
    <row r="602">
      <c r="C602" s="11"/>
    </row>
    <row r="603">
      <c r="C603" s="11"/>
    </row>
    <row r="604">
      <c r="C604" s="11"/>
    </row>
    <row r="605">
      <c r="C605" s="11"/>
    </row>
    <row r="606">
      <c r="C606" s="11"/>
    </row>
    <row r="607">
      <c r="C607" s="11"/>
    </row>
    <row r="608">
      <c r="C608" s="11"/>
    </row>
    <row r="609">
      <c r="C609" s="11"/>
    </row>
    <row r="610">
      <c r="C610" s="11"/>
    </row>
    <row r="611">
      <c r="C611" s="11"/>
    </row>
    <row r="612">
      <c r="C612" s="11"/>
    </row>
    <row r="613">
      <c r="C613" s="11"/>
    </row>
    <row r="614">
      <c r="C614" s="11"/>
    </row>
    <row r="615">
      <c r="C615" s="11"/>
    </row>
    <row r="616">
      <c r="C616" s="11"/>
    </row>
    <row r="617">
      <c r="C617" s="11"/>
    </row>
    <row r="618">
      <c r="C618" s="11"/>
    </row>
    <row r="619">
      <c r="C619" s="11"/>
    </row>
    <row r="620">
      <c r="C620" s="11"/>
    </row>
    <row r="621">
      <c r="C621" s="11"/>
    </row>
    <row r="622">
      <c r="C622" s="11"/>
    </row>
    <row r="623">
      <c r="C623" s="11"/>
    </row>
    <row r="624">
      <c r="C624" s="11"/>
    </row>
    <row r="625">
      <c r="C625" s="11"/>
    </row>
    <row r="626">
      <c r="C626" s="11"/>
    </row>
    <row r="627">
      <c r="C627" s="11"/>
    </row>
    <row r="628">
      <c r="C628" s="11"/>
    </row>
    <row r="629">
      <c r="C629" s="11"/>
    </row>
    <row r="630">
      <c r="C630" s="11"/>
    </row>
    <row r="631">
      <c r="C631" s="11"/>
    </row>
    <row r="632">
      <c r="C632" s="11"/>
    </row>
    <row r="633">
      <c r="C633" s="11"/>
    </row>
    <row r="634">
      <c r="C634" s="11"/>
    </row>
    <row r="635">
      <c r="C635" s="11"/>
    </row>
    <row r="636">
      <c r="C636" s="11"/>
    </row>
    <row r="637">
      <c r="C637" s="11"/>
    </row>
    <row r="638">
      <c r="C638" s="11"/>
    </row>
    <row r="639">
      <c r="C639" s="11"/>
    </row>
    <row r="640">
      <c r="C640" s="11"/>
    </row>
    <row r="641">
      <c r="C641" s="11"/>
    </row>
    <row r="642">
      <c r="C642" s="11"/>
    </row>
    <row r="643">
      <c r="C643" s="11"/>
    </row>
    <row r="644">
      <c r="C644" s="11"/>
    </row>
    <row r="645">
      <c r="C645" s="11"/>
    </row>
    <row r="646">
      <c r="C646" s="11"/>
    </row>
    <row r="647">
      <c r="C647" s="11"/>
    </row>
    <row r="648">
      <c r="C648" s="11"/>
    </row>
    <row r="649">
      <c r="C649" s="11"/>
    </row>
    <row r="650">
      <c r="C650" s="11"/>
    </row>
    <row r="651">
      <c r="C651" s="11"/>
    </row>
    <row r="652">
      <c r="C652" s="11"/>
    </row>
    <row r="653">
      <c r="C653" s="11"/>
    </row>
    <row r="654">
      <c r="C654" s="11"/>
    </row>
    <row r="655">
      <c r="C655" s="11"/>
    </row>
    <row r="656">
      <c r="C656" s="11"/>
    </row>
    <row r="657">
      <c r="C657" s="11"/>
    </row>
    <row r="658">
      <c r="C658" s="11"/>
    </row>
    <row r="659">
      <c r="C659" s="11"/>
    </row>
    <row r="660">
      <c r="C660" s="11"/>
    </row>
    <row r="661">
      <c r="C661" s="11"/>
    </row>
    <row r="662">
      <c r="C662" s="11"/>
    </row>
    <row r="663">
      <c r="C663" s="11"/>
    </row>
    <row r="664">
      <c r="C664" s="11"/>
    </row>
    <row r="665">
      <c r="C665" s="11"/>
    </row>
    <row r="666">
      <c r="C666" s="11"/>
    </row>
    <row r="667">
      <c r="C667" s="11"/>
    </row>
    <row r="668">
      <c r="C668" s="11"/>
    </row>
    <row r="669">
      <c r="C669" s="11"/>
    </row>
    <row r="670">
      <c r="C670" s="11"/>
    </row>
    <row r="671">
      <c r="C671" s="11"/>
    </row>
    <row r="672">
      <c r="C672" s="11"/>
    </row>
    <row r="673">
      <c r="C673" s="11"/>
    </row>
    <row r="674">
      <c r="C674" s="11"/>
    </row>
    <row r="675">
      <c r="C675" s="11"/>
    </row>
    <row r="676">
      <c r="C676" s="11"/>
    </row>
    <row r="677">
      <c r="C677" s="11"/>
    </row>
    <row r="678">
      <c r="C678" s="11"/>
    </row>
    <row r="679">
      <c r="C679" s="11"/>
    </row>
    <row r="680">
      <c r="C680" s="11"/>
    </row>
    <row r="681">
      <c r="C681" s="11"/>
    </row>
    <row r="682">
      <c r="C682" s="11"/>
    </row>
    <row r="683">
      <c r="C683" s="11"/>
    </row>
    <row r="684">
      <c r="C684" s="11"/>
    </row>
    <row r="685">
      <c r="C685" s="11"/>
    </row>
    <row r="686">
      <c r="C686" s="11"/>
    </row>
    <row r="687">
      <c r="C687" s="11"/>
    </row>
    <row r="688">
      <c r="C688" s="11"/>
    </row>
    <row r="689">
      <c r="C689" s="11"/>
    </row>
    <row r="690">
      <c r="C690" s="11"/>
    </row>
    <row r="691">
      <c r="C691" s="11"/>
    </row>
    <row r="692">
      <c r="C692" s="11"/>
    </row>
    <row r="693">
      <c r="C693" s="11"/>
    </row>
    <row r="694">
      <c r="C694" s="11"/>
    </row>
    <row r="695">
      <c r="C695" s="11"/>
    </row>
    <row r="696">
      <c r="C696" s="11"/>
    </row>
    <row r="697">
      <c r="C697" s="11"/>
    </row>
    <row r="698">
      <c r="C698" s="11"/>
    </row>
    <row r="699">
      <c r="C699" s="11"/>
    </row>
    <row r="700">
      <c r="C700" s="11"/>
    </row>
    <row r="701">
      <c r="C701" s="11"/>
    </row>
    <row r="702">
      <c r="C702" s="11"/>
    </row>
    <row r="703">
      <c r="C703" s="11"/>
    </row>
    <row r="704">
      <c r="C704" s="11"/>
    </row>
    <row r="705">
      <c r="C705" s="11"/>
    </row>
    <row r="706">
      <c r="C706" s="11"/>
    </row>
    <row r="707">
      <c r="C707" s="11"/>
    </row>
    <row r="708">
      <c r="C708" s="11"/>
    </row>
    <row r="709">
      <c r="C709" s="11"/>
    </row>
    <row r="710">
      <c r="C710" s="11"/>
    </row>
    <row r="711">
      <c r="C711" s="11"/>
    </row>
    <row r="712">
      <c r="C712" s="11"/>
    </row>
    <row r="713">
      <c r="C713" s="11"/>
    </row>
    <row r="714">
      <c r="C714" s="11"/>
    </row>
    <row r="715">
      <c r="C715" s="11"/>
    </row>
    <row r="716">
      <c r="C716" s="11"/>
    </row>
    <row r="717">
      <c r="C717" s="11"/>
    </row>
    <row r="718">
      <c r="C718" s="11"/>
    </row>
    <row r="719">
      <c r="C719" s="11"/>
    </row>
    <row r="720">
      <c r="C720" s="11"/>
    </row>
    <row r="721">
      <c r="C721" s="11"/>
    </row>
    <row r="722">
      <c r="C722" s="11"/>
    </row>
    <row r="723">
      <c r="C723" s="11"/>
    </row>
    <row r="724">
      <c r="C724" s="11"/>
    </row>
    <row r="725">
      <c r="C725" s="11"/>
    </row>
    <row r="726">
      <c r="C726" s="11"/>
    </row>
    <row r="727">
      <c r="C727" s="11"/>
    </row>
    <row r="728">
      <c r="C728" s="11"/>
    </row>
    <row r="729">
      <c r="C729" s="11"/>
    </row>
    <row r="730">
      <c r="C730" s="11"/>
    </row>
    <row r="731">
      <c r="C731" s="11"/>
    </row>
    <row r="732">
      <c r="C732" s="11"/>
    </row>
    <row r="733">
      <c r="C733" s="11"/>
    </row>
    <row r="734">
      <c r="C734" s="11"/>
    </row>
    <row r="735">
      <c r="C735" s="11"/>
    </row>
    <row r="736">
      <c r="C736" s="11"/>
    </row>
    <row r="737">
      <c r="C737" s="11"/>
    </row>
    <row r="738">
      <c r="C738" s="11"/>
    </row>
    <row r="739">
      <c r="C739" s="11"/>
    </row>
    <row r="740">
      <c r="C740" s="11"/>
    </row>
    <row r="741">
      <c r="C741" s="11"/>
    </row>
    <row r="742">
      <c r="C742" s="11"/>
    </row>
    <row r="743">
      <c r="C743" s="11"/>
    </row>
    <row r="744">
      <c r="C744" s="11"/>
    </row>
    <row r="745">
      <c r="C745" s="11"/>
    </row>
    <row r="746">
      <c r="C746" s="11"/>
    </row>
    <row r="747">
      <c r="C747" s="11"/>
    </row>
    <row r="748">
      <c r="C748" s="11"/>
    </row>
    <row r="749">
      <c r="C749" s="11"/>
    </row>
    <row r="750">
      <c r="C750" s="11"/>
    </row>
    <row r="751">
      <c r="C751" s="11"/>
    </row>
    <row r="752">
      <c r="C752" s="11"/>
    </row>
    <row r="753">
      <c r="C753" s="11"/>
    </row>
    <row r="754">
      <c r="C754" s="11"/>
    </row>
    <row r="755">
      <c r="C755" s="11"/>
    </row>
    <row r="756">
      <c r="C756" s="11"/>
    </row>
    <row r="757">
      <c r="C757" s="11"/>
    </row>
    <row r="758">
      <c r="C758" s="11"/>
    </row>
    <row r="759">
      <c r="C759" s="11"/>
    </row>
    <row r="760">
      <c r="C760" s="11"/>
    </row>
    <row r="761">
      <c r="C761" s="11"/>
    </row>
    <row r="762">
      <c r="C762" s="11"/>
    </row>
    <row r="763">
      <c r="C763" s="11"/>
    </row>
    <row r="764">
      <c r="C764" s="11"/>
    </row>
    <row r="765">
      <c r="C765" s="11"/>
    </row>
    <row r="766">
      <c r="C766" s="11"/>
    </row>
    <row r="767">
      <c r="C767" s="11"/>
    </row>
    <row r="768">
      <c r="C768" s="11"/>
    </row>
    <row r="769">
      <c r="C769" s="11"/>
    </row>
    <row r="770">
      <c r="C770" s="11"/>
    </row>
    <row r="771">
      <c r="C771" s="11"/>
    </row>
    <row r="772">
      <c r="C772" s="11"/>
    </row>
    <row r="773">
      <c r="C773" s="11"/>
    </row>
    <row r="774">
      <c r="C774" s="11"/>
    </row>
    <row r="775">
      <c r="C775" s="11"/>
    </row>
    <row r="776">
      <c r="C776" s="11"/>
    </row>
    <row r="777">
      <c r="C777" s="11"/>
    </row>
    <row r="778">
      <c r="C778" s="11"/>
    </row>
    <row r="779">
      <c r="C779" s="11"/>
    </row>
    <row r="780">
      <c r="C780" s="11"/>
    </row>
    <row r="781">
      <c r="C781" s="11"/>
    </row>
    <row r="782">
      <c r="C782" s="11"/>
    </row>
    <row r="783">
      <c r="C783" s="11"/>
    </row>
    <row r="784">
      <c r="C784" s="11"/>
    </row>
    <row r="785">
      <c r="C785" s="11"/>
    </row>
    <row r="786">
      <c r="C786" s="11"/>
    </row>
    <row r="787">
      <c r="C787" s="11"/>
    </row>
    <row r="788">
      <c r="C788" s="11"/>
    </row>
    <row r="789">
      <c r="C789" s="11"/>
    </row>
    <row r="790">
      <c r="C790" s="11"/>
    </row>
    <row r="791">
      <c r="C791" s="11"/>
    </row>
    <row r="792">
      <c r="C792" s="11"/>
    </row>
    <row r="793">
      <c r="C793" s="11"/>
    </row>
    <row r="794">
      <c r="C794" s="11"/>
    </row>
    <row r="795">
      <c r="C795" s="11"/>
    </row>
    <row r="796">
      <c r="C796" s="11"/>
    </row>
    <row r="797">
      <c r="C797" s="11"/>
    </row>
    <row r="798">
      <c r="C798" s="11"/>
    </row>
    <row r="799">
      <c r="C799" s="11"/>
    </row>
    <row r="800">
      <c r="C800" s="11"/>
    </row>
    <row r="801">
      <c r="C801" s="11"/>
    </row>
    <row r="802">
      <c r="C802" s="11"/>
    </row>
    <row r="803">
      <c r="C803" s="11"/>
    </row>
    <row r="804">
      <c r="C804" s="11"/>
    </row>
    <row r="805">
      <c r="C805" s="11"/>
    </row>
    <row r="806">
      <c r="C806" s="11"/>
    </row>
    <row r="807">
      <c r="C807" s="11"/>
    </row>
    <row r="808">
      <c r="C808" s="11"/>
    </row>
    <row r="809">
      <c r="C809" s="11"/>
    </row>
    <row r="810">
      <c r="C810" s="11"/>
    </row>
    <row r="811">
      <c r="C811" s="11"/>
    </row>
    <row r="812">
      <c r="C812" s="11"/>
    </row>
    <row r="813">
      <c r="C813" s="11"/>
    </row>
    <row r="814">
      <c r="C814" s="11"/>
    </row>
    <row r="815">
      <c r="C815" s="11"/>
    </row>
    <row r="816">
      <c r="C816" s="11"/>
    </row>
    <row r="817">
      <c r="C817" s="11"/>
    </row>
    <row r="818">
      <c r="C818" s="11"/>
    </row>
    <row r="819">
      <c r="C819" s="11"/>
    </row>
    <row r="820">
      <c r="C820" s="11"/>
    </row>
    <row r="821">
      <c r="C821" s="11"/>
    </row>
    <row r="822">
      <c r="C822" s="11"/>
    </row>
    <row r="823">
      <c r="C823" s="11"/>
    </row>
    <row r="824">
      <c r="C824" s="11"/>
    </row>
    <row r="825">
      <c r="C825" s="11"/>
    </row>
    <row r="826">
      <c r="C826" s="11"/>
    </row>
    <row r="827">
      <c r="C827" s="11"/>
    </row>
    <row r="828">
      <c r="C828" s="11"/>
    </row>
    <row r="829">
      <c r="C829" s="11"/>
    </row>
    <row r="830">
      <c r="C830" s="11"/>
    </row>
    <row r="831">
      <c r="C831" s="11"/>
    </row>
    <row r="832">
      <c r="C832" s="11"/>
    </row>
    <row r="833">
      <c r="C833" s="11"/>
    </row>
    <row r="834">
      <c r="C834" s="11"/>
    </row>
    <row r="835">
      <c r="C835" s="11"/>
    </row>
    <row r="836">
      <c r="C836" s="11"/>
    </row>
    <row r="837">
      <c r="C837" s="11"/>
    </row>
    <row r="838">
      <c r="C838" s="11"/>
    </row>
    <row r="839">
      <c r="C839" s="11"/>
    </row>
    <row r="840">
      <c r="C840" s="11"/>
    </row>
    <row r="841">
      <c r="C841" s="11"/>
    </row>
    <row r="842">
      <c r="C842" s="11"/>
    </row>
    <row r="843">
      <c r="C843" s="11"/>
    </row>
    <row r="844">
      <c r="C844" s="11"/>
    </row>
    <row r="845">
      <c r="C845" s="11"/>
    </row>
    <row r="846">
      <c r="C846" s="11"/>
    </row>
    <row r="847">
      <c r="C847" s="11"/>
    </row>
    <row r="848">
      <c r="C848" s="11"/>
    </row>
    <row r="849">
      <c r="C849" s="11"/>
    </row>
    <row r="850">
      <c r="C850" s="11"/>
    </row>
    <row r="851">
      <c r="C851" s="11"/>
    </row>
    <row r="852">
      <c r="C852" s="11"/>
    </row>
    <row r="853">
      <c r="C853" s="11"/>
    </row>
    <row r="854">
      <c r="C854" s="11"/>
    </row>
    <row r="855">
      <c r="C855" s="11"/>
    </row>
    <row r="856">
      <c r="C856" s="11"/>
    </row>
    <row r="857">
      <c r="C857" s="11"/>
    </row>
    <row r="858">
      <c r="C858" s="11"/>
    </row>
    <row r="859">
      <c r="C859" s="11"/>
    </row>
    <row r="860">
      <c r="C860" s="11"/>
    </row>
    <row r="861">
      <c r="C861" s="11"/>
    </row>
    <row r="862">
      <c r="C862" s="11"/>
    </row>
    <row r="863">
      <c r="C863" s="11"/>
    </row>
    <row r="864">
      <c r="C864" s="11"/>
    </row>
    <row r="865">
      <c r="C865" s="11"/>
    </row>
    <row r="866">
      <c r="C866" s="11"/>
    </row>
    <row r="867">
      <c r="C867" s="11"/>
    </row>
    <row r="868">
      <c r="C868" s="11"/>
    </row>
    <row r="869">
      <c r="C869" s="11"/>
    </row>
    <row r="870">
      <c r="C870" s="11"/>
    </row>
    <row r="871">
      <c r="C871" s="11"/>
    </row>
    <row r="872">
      <c r="C872" s="11"/>
    </row>
    <row r="873">
      <c r="C873" s="11"/>
    </row>
    <row r="874">
      <c r="C874" s="11"/>
    </row>
    <row r="875">
      <c r="C875" s="11"/>
    </row>
    <row r="876">
      <c r="C876" s="11"/>
    </row>
    <row r="877">
      <c r="C877" s="11"/>
    </row>
    <row r="878">
      <c r="C878" s="11"/>
    </row>
    <row r="879">
      <c r="C879" s="11"/>
    </row>
    <row r="880">
      <c r="C880" s="11"/>
    </row>
    <row r="881">
      <c r="C881" s="11"/>
    </row>
    <row r="882">
      <c r="C882" s="11"/>
    </row>
    <row r="883">
      <c r="C883" s="11"/>
    </row>
    <row r="884">
      <c r="C884" s="11"/>
    </row>
    <row r="885">
      <c r="C885" s="11"/>
    </row>
    <row r="886">
      <c r="C886" s="11"/>
    </row>
    <row r="887">
      <c r="C887" s="11"/>
    </row>
    <row r="888">
      <c r="C888" s="11"/>
    </row>
    <row r="889">
      <c r="C889" s="11"/>
    </row>
    <row r="890">
      <c r="C890" s="11"/>
    </row>
    <row r="891">
      <c r="C891" s="11"/>
    </row>
    <row r="892">
      <c r="C892" s="11"/>
    </row>
    <row r="893">
      <c r="C893" s="11"/>
    </row>
    <row r="894">
      <c r="C894" s="11"/>
    </row>
    <row r="895">
      <c r="C895" s="11"/>
    </row>
    <row r="896">
      <c r="C896" s="11"/>
    </row>
    <row r="897">
      <c r="C897" s="11"/>
    </row>
    <row r="898">
      <c r="C898" s="11"/>
    </row>
    <row r="899">
      <c r="C899" s="11"/>
    </row>
    <row r="900">
      <c r="C900" s="11"/>
    </row>
    <row r="901">
      <c r="C901" s="11"/>
    </row>
    <row r="902">
      <c r="C902" s="11"/>
    </row>
    <row r="903">
      <c r="C903" s="11"/>
    </row>
    <row r="904">
      <c r="C904" s="11"/>
    </row>
    <row r="905">
      <c r="C905" s="11"/>
    </row>
    <row r="906">
      <c r="C906" s="11"/>
    </row>
    <row r="907">
      <c r="C907" s="11"/>
    </row>
    <row r="908">
      <c r="C908" s="11"/>
    </row>
    <row r="909">
      <c r="C909" s="11"/>
    </row>
    <row r="910">
      <c r="C910" s="11"/>
    </row>
    <row r="911">
      <c r="C911" s="11"/>
    </row>
    <row r="912">
      <c r="C912" s="11"/>
    </row>
    <row r="913">
      <c r="C913" s="11"/>
    </row>
    <row r="914">
      <c r="C914" s="11"/>
    </row>
    <row r="915">
      <c r="C915" s="11"/>
    </row>
    <row r="916">
      <c r="C916" s="11"/>
    </row>
    <row r="917">
      <c r="C917" s="11"/>
    </row>
    <row r="918">
      <c r="C918" s="11"/>
    </row>
    <row r="919">
      <c r="C919" s="11"/>
    </row>
    <row r="920">
      <c r="C920" s="11"/>
    </row>
    <row r="921">
      <c r="C921" s="11"/>
    </row>
    <row r="922">
      <c r="C922" s="11"/>
    </row>
    <row r="923">
      <c r="C923" s="11"/>
    </row>
    <row r="924">
      <c r="C924" s="11"/>
    </row>
    <row r="925">
      <c r="C925" s="11"/>
    </row>
    <row r="926">
      <c r="C926" s="11"/>
    </row>
    <row r="927">
      <c r="C927" s="11"/>
    </row>
    <row r="928">
      <c r="C928" s="11"/>
    </row>
    <row r="929">
      <c r="C929" s="11"/>
    </row>
    <row r="930">
      <c r="C930" s="11"/>
    </row>
    <row r="931">
      <c r="C931" s="11"/>
    </row>
    <row r="932">
      <c r="C932" s="11"/>
    </row>
    <row r="933">
      <c r="C933" s="11"/>
    </row>
    <row r="934">
      <c r="C934" s="11"/>
    </row>
    <row r="935">
      <c r="C935" s="11"/>
    </row>
    <row r="936">
      <c r="C936" s="11"/>
    </row>
    <row r="937">
      <c r="C937" s="11"/>
    </row>
    <row r="938">
      <c r="C938" s="11"/>
    </row>
    <row r="939">
      <c r="C939" s="11"/>
    </row>
    <row r="940">
      <c r="C940" s="11"/>
    </row>
    <row r="941">
      <c r="C941" s="11"/>
    </row>
    <row r="942">
      <c r="C942" s="11"/>
    </row>
    <row r="943">
      <c r="C943" s="11"/>
    </row>
    <row r="944">
      <c r="C944" s="11"/>
    </row>
    <row r="945">
      <c r="C945" s="11"/>
    </row>
    <row r="946">
      <c r="C946" s="11"/>
    </row>
    <row r="947">
      <c r="C947" s="11"/>
    </row>
    <row r="948">
      <c r="C948" s="11"/>
    </row>
    <row r="949">
      <c r="C949" s="11"/>
    </row>
    <row r="950">
      <c r="C950" s="11"/>
    </row>
    <row r="951">
      <c r="C951" s="11"/>
    </row>
    <row r="952">
      <c r="C952" s="11"/>
    </row>
    <row r="953">
      <c r="C953" s="11"/>
    </row>
    <row r="954">
      <c r="C954" s="11"/>
    </row>
    <row r="955">
      <c r="C955" s="11"/>
    </row>
    <row r="956">
      <c r="C956" s="11"/>
    </row>
    <row r="957">
      <c r="C957" s="11"/>
    </row>
    <row r="958">
      <c r="C958" s="11"/>
    </row>
    <row r="959">
      <c r="C959" s="11"/>
    </row>
    <row r="960">
      <c r="C960" s="11"/>
    </row>
    <row r="961">
      <c r="C961" s="11"/>
    </row>
    <row r="962">
      <c r="C962" s="11"/>
    </row>
    <row r="963">
      <c r="C963" s="11"/>
    </row>
    <row r="964">
      <c r="C964" s="11"/>
    </row>
    <row r="965">
      <c r="C965" s="11"/>
    </row>
    <row r="966">
      <c r="C966" s="11"/>
    </row>
    <row r="967">
      <c r="C967" s="11"/>
    </row>
    <row r="968">
      <c r="C968" s="11"/>
    </row>
    <row r="969">
      <c r="C969" s="11"/>
    </row>
    <row r="970">
      <c r="C970" s="11"/>
    </row>
    <row r="971">
      <c r="C971" s="11"/>
    </row>
    <row r="972">
      <c r="C972" s="11"/>
    </row>
    <row r="973">
      <c r="C973" s="11"/>
    </row>
    <row r="974">
      <c r="C974" s="11"/>
    </row>
    <row r="975">
      <c r="C975" s="11"/>
    </row>
    <row r="976">
      <c r="C976" s="11"/>
    </row>
    <row r="977">
      <c r="C977" s="11"/>
    </row>
    <row r="978">
      <c r="C978" s="11"/>
    </row>
    <row r="979">
      <c r="C979" s="11"/>
    </row>
    <row r="980">
      <c r="C980" s="11"/>
    </row>
    <row r="981">
      <c r="C981" s="11"/>
    </row>
    <row r="982">
      <c r="C982" s="11"/>
    </row>
    <row r="983">
      <c r="C983" s="11"/>
    </row>
    <row r="984">
      <c r="C984" s="11"/>
    </row>
    <row r="985">
      <c r="C985" s="11"/>
    </row>
    <row r="986">
      <c r="C986" s="11"/>
    </row>
    <row r="987">
      <c r="C987" s="11"/>
    </row>
    <row r="988">
      <c r="C988" s="11"/>
    </row>
    <row r="989">
      <c r="C989" s="11"/>
    </row>
    <row r="990">
      <c r="C990" s="11"/>
    </row>
    <row r="991">
      <c r="C991" s="11"/>
    </row>
    <row r="992">
      <c r="C992" s="11"/>
    </row>
    <row r="993">
      <c r="C993" s="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0</v>
      </c>
    </row>
    <row r="2">
      <c r="A2" s="5">
        <v>300.0</v>
      </c>
      <c r="B2" s="6" t="s">
        <v>430</v>
      </c>
    </row>
    <row r="3">
      <c r="A3" s="5">
        <v>301.0</v>
      </c>
      <c r="B3" s="6" t="s">
        <v>431</v>
      </c>
    </row>
    <row r="4">
      <c r="A4" s="5">
        <v>302.0</v>
      </c>
      <c r="B4" s="6" t="s">
        <v>432</v>
      </c>
    </row>
    <row r="5">
      <c r="A5" s="5">
        <v>303.0</v>
      </c>
      <c r="B5" s="6" t="s">
        <v>433</v>
      </c>
    </row>
    <row r="6">
      <c r="A6" s="5">
        <v>304.0</v>
      </c>
      <c r="B6" s="6" t="s">
        <v>297</v>
      </c>
    </row>
    <row r="7">
      <c r="A7" s="5">
        <v>305.0</v>
      </c>
      <c r="B7" s="6" t="s">
        <v>355</v>
      </c>
    </row>
    <row r="8">
      <c r="A8" s="5">
        <v>306.0</v>
      </c>
      <c r="B8" s="6" t="s">
        <v>356</v>
      </c>
    </row>
    <row r="9">
      <c r="A9" s="5">
        <v>307.0</v>
      </c>
      <c r="B9" s="6" t="s">
        <v>434</v>
      </c>
    </row>
    <row r="10">
      <c r="A10" s="5">
        <v>308.0</v>
      </c>
      <c r="B10" s="6" t="s">
        <v>357</v>
      </c>
    </row>
    <row r="11">
      <c r="A11" s="5">
        <v>309.0</v>
      </c>
      <c r="B11" s="6" t="s">
        <v>435</v>
      </c>
    </row>
    <row r="12">
      <c r="A12" s="5">
        <v>311.0</v>
      </c>
      <c r="B12" s="6" t="s">
        <v>436</v>
      </c>
    </row>
    <row r="13">
      <c r="A13" s="5">
        <v>312.0</v>
      </c>
      <c r="B13" s="6" t="s">
        <v>358</v>
      </c>
    </row>
    <row r="14">
      <c r="A14" s="5">
        <v>313.0</v>
      </c>
      <c r="B14" s="6" t="s">
        <v>437</v>
      </c>
    </row>
    <row r="15">
      <c r="A15" s="5">
        <v>315.0</v>
      </c>
      <c r="B15" s="6" t="s">
        <v>359</v>
      </c>
    </row>
    <row r="16">
      <c r="A16" s="5">
        <v>316.0</v>
      </c>
      <c r="B16" s="6" t="s">
        <v>438</v>
      </c>
    </row>
    <row r="17">
      <c r="A17" s="5">
        <v>317.0</v>
      </c>
      <c r="B17" s="6" t="s">
        <v>298</v>
      </c>
    </row>
    <row r="18">
      <c r="A18" s="5">
        <v>318.0</v>
      </c>
      <c r="B18" s="8" t="s">
        <v>360</v>
      </c>
    </row>
    <row r="19">
      <c r="A19" s="5">
        <v>321.0</v>
      </c>
      <c r="B19" s="6" t="s">
        <v>439</v>
      </c>
    </row>
    <row r="20">
      <c r="A20" s="5">
        <v>322.0</v>
      </c>
      <c r="B20" s="6" t="s">
        <v>361</v>
      </c>
    </row>
    <row r="21">
      <c r="A21" s="5">
        <v>323.0</v>
      </c>
      <c r="B21" s="6" t="s">
        <v>440</v>
      </c>
    </row>
    <row r="22">
      <c r="A22" s="5">
        <v>325.0</v>
      </c>
      <c r="B22" s="6" t="s">
        <v>299</v>
      </c>
    </row>
    <row r="23">
      <c r="A23" s="5">
        <v>326.0</v>
      </c>
      <c r="B23" s="6" t="s">
        <v>300</v>
      </c>
    </row>
    <row r="24">
      <c r="A24" s="5">
        <v>328.0</v>
      </c>
      <c r="B24" s="6" t="s">
        <v>362</v>
      </c>
    </row>
    <row r="25">
      <c r="A25" s="5">
        <v>329.0</v>
      </c>
      <c r="B25" s="6" t="s">
        <v>301</v>
      </c>
    </row>
    <row r="26">
      <c r="A26" s="5">
        <v>330.0</v>
      </c>
      <c r="B26" s="6" t="s">
        <v>302</v>
      </c>
    </row>
    <row r="27">
      <c r="A27" s="5">
        <v>331.0</v>
      </c>
      <c r="B27" s="6" t="s">
        <v>441</v>
      </c>
    </row>
    <row r="28">
      <c r="A28" s="5">
        <v>332.0</v>
      </c>
      <c r="B28" s="6" t="s">
        <v>442</v>
      </c>
    </row>
    <row r="29">
      <c r="A29" s="5">
        <v>334.0</v>
      </c>
      <c r="B29" s="6" t="s">
        <v>363</v>
      </c>
    </row>
    <row r="30">
      <c r="A30" s="5">
        <v>335.0</v>
      </c>
      <c r="B30" s="6" t="s">
        <v>364</v>
      </c>
    </row>
    <row r="31">
      <c r="A31" s="5">
        <v>337.0</v>
      </c>
      <c r="B31" s="6" t="s">
        <v>365</v>
      </c>
    </row>
    <row r="32">
      <c r="A32" s="5">
        <v>339.0</v>
      </c>
      <c r="B32" s="6" t="s">
        <v>303</v>
      </c>
    </row>
    <row r="33">
      <c r="A33" s="5">
        <v>341.0</v>
      </c>
      <c r="B33" s="6" t="s">
        <v>443</v>
      </c>
    </row>
    <row r="34">
      <c r="A34" s="5">
        <v>343.0</v>
      </c>
      <c r="B34" s="6" t="s">
        <v>304</v>
      </c>
    </row>
    <row r="35">
      <c r="A35" s="5">
        <v>345.0</v>
      </c>
      <c r="B35" s="6" t="s">
        <v>444</v>
      </c>
    </row>
    <row r="36">
      <c r="A36" s="5">
        <v>347.0</v>
      </c>
      <c r="B36" s="6" t="s">
        <v>445</v>
      </c>
    </row>
    <row r="37">
      <c r="A37" s="5">
        <v>349.0</v>
      </c>
      <c r="B37" s="6" t="s">
        <v>305</v>
      </c>
    </row>
    <row r="38">
      <c r="A38" s="5">
        <v>350.0</v>
      </c>
      <c r="B38" s="6" t="s">
        <v>446</v>
      </c>
    </row>
    <row r="39">
      <c r="A39" s="5">
        <v>352.0</v>
      </c>
      <c r="B39" s="6" t="s">
        <v>306</v>
      </c>
    </row>
    <row r="40">
      <c r="A40" s="5">
        <v>353.0</v>
      </c>
      <c r="B40" s="6" t="s">
        <v>366</v>
      </c>
    </row>
    <row r="41">
      <c r="A41" s="5">
        <v>354.0</v>
      </c>
      <c r="B41" s="6" t="s">
        <v>367</v>
      </c>
    </row>
    <row r="42">
      <c r="A42" s="5">
        <v>355.0</v>
      </c>
      <c r="B42" s="6" t="s">
        <v>447</v>
      </c>
    </row>
    <row r="43">
      <c r="A43" s="5">
        <v>356.0</v>
      </c>
      <c r="B43" s="6" t="s">
        <v>448</v>
      </c>
    </row>
    <row r="44">
      <c r="A44" s="5">
        <v>357.0</v>
      </c>
      <c r="B44" s="6" t="s">
        <v>307</v>
      </c>
    </row>
    <row r="45">
      <c r="A45" s="5">
        <v>358.0</v>
      </c>
      <c r="B45" s="6" t="s">
        <v>449</v>
      </c>
    </row>
    <row r="46">
      <c r="A46" s="5">
        <v>359.0</v>
      </c>
      <c r="B46" s="6" t="s">
        <v>450</v>
      </c>
    </row>
    <row r="47">
      <c r="A47" s="5">
        <v>360.0</v>
      </c>
      <c r="B47" s="6" t="s">
        <v>308</v>
      </c>
    </row>
    <row r="48">
      <c r="A48" s="5">
        <v>361.0</v>
      </c>
      <c r="B48" s="6" t="s">
        <v>451</v>
      </c>
    </row>
    <row r="49">
      <c r="A49" s="5">
        <v>362.0</v>
      </c>
      <c r="B49" s="6" t="s">
        <v>452</v>
      </c>
    </row>
    <row r="50">
      <c r="A50" s="5">
        <v>363.0</v>
      </c>
      <c r="B50" s="6" t="s">
        <v>368</v>
      </c>
    </row>
    <row r="51">
      <c r="A51" s="5">
        <v>364.0</v>
      </c>
      <c r="B51" s="6" t="s">
        <v>309</v>
      </c>
    </row>
    <row r="52">
      <c r="A52" s="5">
        <v>365.0</v>
      </c>
      <c r="B52" s="6" t="s">
        <v>453</v>
      </c>
    </row>
    <row r="53">
      <c r="A53" s="5">
        <v>366.0</v>
      </c>
      <c r="B53" s="6" t="s">
        <v>369</v>
      </c>
    </row>
    <row r="54">
      <c r="A54" s="5">
        <v>367.0</v>
      </c>
      <c r="B54" s="6" t="s">
        <v>370</v>
      </c>
    </row>
    <row r="55">
      <c r="A55" s="5">
        <v>369.0</v>
      </c>
      <c r="B55" s="6" t="s">
        <v>371</v>
      </c>
    </row>
    <row r="56">
      <c r="A56" s="5">
        <v>370.0</v>
      </c>
      <c r="B56" s="6" t="s">
        <v>454</v>
      </c>
    </row>
    <row r="57">
      <c r="A57" s="5">
        <v>371.0</v>
      </c>
      <c r="B57" s="6" t="s">
        <v>455</v>
      </c>
    </row>
    <row r="58">
      <c r="A58" s="5">
        <v>372.0</v>
      </c>
      <c r="B58" s="6" t="s">
        <v>456</v>
      </c>
    </row>
    <row r="59">
      <c r="A59" s="5">
        <v>373.0</v>
      </c>
      <c r="B59" s="6" t="s">
        <v>310</v>
      </c>
    </row>
    <row r="60">
      <c r="A60" s="5">
        <v>374.0</v>
      </c>
      <c r="B60" s="6" t="s">
        <v>457</v>
      </c>
    </row>
    <row r="61">
      <c r="A61" s="5">
        <v>375.0</v>
      </c>
      <c r="B61" s="6" t="s">
        <v>458</v>
      </c>
    </row>
    <row r="62">
      <c r="A62" s="5">
        <v>376.0</v>
      </c>
      <c r="B62" s="6" t="s">
        <v>459</v>
      </c>
    </row>
    <row r="63">
      <c r="A63" s="5">
        <v>377.0</v>
      </c>
      <c r="B63" s="6" t="s">
        <v>372</v>
      </c>
    </row>
    <row r="64">
      <c r="A64" s="5">
        <v>378.0</v>
      </c>
      <c r="B64" s="6" t="s">
        <v>460</v>
      </c>
    </row>
    <row r="65">
      <c r="A65" s="5">
        <v>379.0</v>
      </c>
      <c r="B65" s="6" t="s">
        <v>311</v>
      </c>
    </row>
    <row r="66">
      <c r="A66" s="5">
        <v>381.0</v>
      </c>
      <c r="B66" s="6" t="s">
        <v>461</v>
      </c>
    </row>
    <row r="67">
      <c r="A67" s="5">
        <v>382.0</v>
      </c>
      <c r="B67" s="6" t="s">
        <v>373</v>
      </c>
    </row>
    <row r="68">
      <c r="A68" s="5">
        <v>383.0</v>
      </c>
      <c r="B68" s="6" t="s">
        <v>462</v>
      </c>
    </row>
    <row r="69">
      <c r="A69" s="5">
        <v>384.0</v>
      </c>
      <c r="B69" s="6" t="s">
        <v>374</v>
      </c>
    </row>
    <row r="70">
      <c r="A70" s="5">
        <v>386.0</v>
      </c>
      <c r="B70" s="6" t="s">
        <v>463</v>
      </c>
    </row>
    <row r="71">
      <c r="A71" s="5">
        <v>387.0</v>
      </c>
      <c r="B71" s="6" t="s">
        <v>464</v>
      </c>
    </row>
    <row r="72">
      <c r="A72" s="5">
        <v>388.0</v>
      </c>
      <c r="B72" s="6" t="s">
        <v>312</v>
      </c>
    </row>
    <row r="73">
      <c r="A73" s="5">
        <v>389.0</v>
      </c>
      <c r="B73" s="6" t="s">
        <v>465</v>
      </c>
    </row>
    <row r="74">
      <c r="A74" s="5">
        <v>390.0</v>
      </c>
      <c r="B74" s="6" t="s">
        <v>313</v>
      </c>
    </row>
    <row r="75">
      <c r="A75" s="5">
        <v>391.0</v>
      </c>
      <c r="B75" s="6" t="s">
        <v>466</v>
      </c>
    </row>
    <row r="76">
      <c r="A76" s="5">
        <v>392.0</v>
      </c>
      <c r="B76" s="6" t="s">
        <v>467</v>
      </c>
    </row>
    <row r="77">
      <c r="A77" s="5">
        <v>396.0</v>
      </c>
      <c r="B77" s="6" t="s">
        <v>375</v>
      </c>
    </row>
    <row r="78">
      <c r="A78" s="5">
        <v>397.0</v>
      </c>
      <c r="B78" s="6" t="s">
        <v>468</v>
      </c>
    </row>
    <row r="79">
      <c r="A79" s="5">
        <v>399.0</v>
      </c>
      <c r="B79" s="6" t="s">
        <v>376</v>
      </c>
    </row>
    <row r="80">
      <c r="A80" s="5">
        <v>400.0</v>
      </c>
      <c r="B80" s="6" t="s">
        <v>469</v>
      </c>
    </row>
    <row r="81">
      <c r="A81" s="5">
        <v>403.0</v>
      </c>
      <c r="B81" s="6" t="s">
        <v>377</v>
      </c>
    </row>
    <row r="82">
      <c r="A82" s="5">
        <v>405.0</v>
      </c>
      <c r="B82" s="6" t="s">
        <v>378</v>
      </c>
    </row>
    <row r="83">
      <c r="A83" s="5">
        <v>406.0</v>
      </c>
      <c r="B83" s="6" t="s">
        <v>314</v>
      </c>
    </row>
    <row r="84">
      <c r="A84" s="5">
        <v>407.0</v>
      </c>
      <c r="B84" s="6" t="s">
        <v>315</v>
      </c>
    </row>
    <row r="85">
      <c r="A85" s="5">
        <v>408.0</v>
      </c>
      <c r="B85" s="6" t="s">
        <v>470</v>
      </c>
    </row>
    <row r="86">
      <c r="A86" s="5">
        <v>409.0</v>
      </c>
      <c r="B86" s="6" t="s">
        <v>316</v>
      </c>
    </row>
    <row r="87">
      <c r="A87" s="5">
        <v>410.0</v>
      </c>
      <c r="B87" s="6" t="s">
        <v>471</v>
      </c>
    </row>
    <row r="88">
      <c r="A88" s="5">
        <v>411.0</v>
      </c>
      <c r="B88" s="6" t="s">
        <v>379</v>
      </c>
    </row>
    <row r="89">
      <c r="A89" s="5">
        <v>413.0</v>
      </c>
      <c r="B89" s="6" t="s">
        <v>472</v>
      </c>
    </row>
    <row r="90">
      <c r="A90" s="5">
        <v>415.0</v>
      </c>
      <c r="B90" s="6" t="s">
        <v>380</v>
      </c>
    </row>
    <row r="91">
      <c r="A91" s="5">
        <v>416.0</v>
      </c>
      <c r="B91" s="6" t="s">
        <v>473</v>
      </c>
    </row>
    <row r="92">
      <c r="A92" s="5">
        <v>417.0</v>
      </c>
      <c r="B92" s="6" t="s">
        <v>317</v>
      </c>
    </row>
    <row r="93">
      <c r="A93" s="5">
        <v>418.0</v>
      </c>
      <c r="B93" s="6" t="s">
        <v>474</v>
      </c>
    </row>
    <row r="94">
      <c r="A94" s="5">
        <v>419.0</v>
      </c>
      <c r="B94" s="6" t="s">
        <v>475</v>
      </c>
    </row>
    <row r="95">
      <c r="A95" s="5">
        <v>420.0</v>
      </c>
      <c r="B95" s="6" t="s">
        <v>476</v>
      </c>
    </row>
    <row r="96">
      <c r="A96" s="5">
        <v>421.0</v>
      </c>
      <c r="B96" s="6" t="s">
        <v>381</v>
      </c>
    </row>
    <row r="97">
      <c r="A97" s="5">
        <v>422.0</v>
      </c>
      <c r="B97" s="6" t="s">
        <v>477</v>
      </c>
    </row>
    <row r="98">
      <c r="A98" s="5">
        <v>423.0</v>
      </c>
      <c r="B98" s="6" t="s">
        <v>478</v>
      </c>
    </row>
    <row r="99">
      <c r="A99" s="5">
        <v>425.0</v>
      </c>
      <c r="B99" s="6" t="s">
        <v>479</v>
      </c>
    </row>
    <row r="100">
      <c r="A100" s="5">
        <v>427.0</v>
      </c>
      <c r="B100" s="6" t="s">
        <v>480</v>
      </c>
    </row>
    <row r="101">
      <c r="A101" s="5">
        <v>428.0</v>
      </c>
      <c r="B101" s="6" t="s">
        <v>318</v>
      </c>
    </row>
    <row r="102">
      <c r="A102" s="5">
        <v>429.0</v>
      </c>
      <c r="B102" s="6" t="s">
        <v>319</v>
      </c>
    </row>
    <row r="103">
      <c r="A103" s="5">
        <v>430.0</v>
      </c>
      <c r="B103" s="6" t="s">
        <v>481</v>
      </c>
    </row>
    <row r="104">
      <c r="A104" s="5">
        <v>431.0</v>
      </c>
      <c r="B104" s="6" t="s">
        <v>382</v>
      </c>
    </row>
    <row r="105">
      <c r="A105" s="5">
        <v>433.0</v>
      </c>
      <c r="B105" s="6" t="s">
        <v>482</v>
      </c>
    </row>
    <row r="106">
      <c r="A106" s="5">
        <v>434.0</v>
      </c>
      <c r="B106" s="6" t="s">
        <v>383</v>
      </c>
    </row>
    <row r="107">
      <c r="A107" s="5">
        <v>435.0</v>
      </c>
      <c r="B107" s="6" t="s">
        <v>320</v>
      </c>
    </row>
    <row r="108">
      <c r="A108" s="5">
        <v>439.0</v>
      </c>
      <c r="B108" s="6" t="s">
        <v>483</v>
      </c>
    </row>
    <row r="109">
      <c r="A109" s="5">
        <v>440.0</v>
      </c>
      <c r="B109" s="6" t="s">
        <v>484</v>
      </c>
    </row>
    <row r="110">
      <c r="A110" s="5">
        <v>441.0</v>
      </c>
      <c r="B110" s="6" t="s">
        <v>485</v>
      </c>
    </row>
    <row r="111">
      <c r="A111" s="5">
        <v>444.0</v>
      </c>
      <c r="B111" s="6" t="s">
        <v>321</v>
      </c>
    </row>
    <row r="112">
      <c r="A112" s="5">
        <v>446.0</v>
      </c>
      <c r="B112" s="6" t="s">
        <v>384</v>
      </c>
    </row>
    <row r="113">
      <c r="A113" s="5">
        <v>447.0</v>
      </c>
      <c r="B113" s="6" t="s">
        <v>486</v>
      </c>
    </row>
    <row r="114">
      <c r="A114" s="5">
        <v>448.0</v>
      </c>
      <c r="B114" s="6" t="s">
        <v>322</v>
      </c>
    </row>
    <row r="115">
      <c r="A115" s="5">
        <v>449.0</v>
      </c>
      <c r="B115" s="6" t="s">
        <v>385</v>
      </c>
    </row>
    <row r="116">
      <c r="A116" s="5">
        <v>450.0</v>
      </c>
      <c r="B116" s="6" t="s">
        <v>487</v>
      </c>
    </row>
    <row r="117">
      <c r="A117" s="5">
        <v>452.0</v>
      </c>
      <c r="B117" s="6" t="s">
        <v>323</v>
      </c>
    </row>
    <row r="118">
      <c r="A118" s="5">
        <v>453.0</v>
      </c>
      <c r="B118" s="6" t="s">
        <v>324</v>
      </c>
    </row>
    <row r="119">
      <c r="A119" s="5">
        <v>454.0</v>
      </c>
      <c r="B119" s="6" t="s">
        <v>325</v>
      </c>
    </row>
    <row r="120">
      <c r="A120" s="5">
        <v>455.0</v>
      </c>
      <c r="B120" s="6" t="s">
        <v>488</v>
      </c>
    </row>
    <row r="121">
      <c r="A121" s="5">
        <v>456.0</v>
      </c>
      <c r="B121" s="6" t="s">
        <v>386</v>
      </c>
    </row>
    <row r="122">
      <c r="A122" s="5">
        <v>457.0</v>
      </c>
      <c r="B122" s="6" t="s">
        <v>489</v>
      </c>
    </row>
    <row r="123">
      <c r="A123" s="5">
        <v>459.0</v>
      </c>
      <c r="B123" s="6" t="s">
        <v>490</v>
      </c>
    </row>
    <row r="124">
      <c r="A124" s="5">
        <v>460.0</v>
      </c>
      <c r="B124" s="6" t="s">
        <v>326</v>
      </c>
    </row>
    <row r="125">
      <c r="A125" s="5">
        <v>463.0</v>
      </c>
      <c r="B125" s="6" t="s">
        <v>491</v>
      </c>
    </row>
    <row r="126">
      <c r="A126" s="5">
        <v>464.0</v>
      </c>
      <c r="B126" s="6" t="s">
        <v>492</v>
      </c>
    </row>
    <row r="127">
      <c r="A127" s="5">
        <v>465.0</v>
      </c>
      <c r="B127" s="6" t="s">
        <v>387</v>
      </c>
    </row>
    <row r="128">
      <c r="A128" s="5">
        <v>471.0</v>
      </c>
      <c r="B128" s="6" t="s">
        <v>493</v>
      </c>
    </row>
    <row r="129">
      <c r="A129" s="5">
        <v>472.0</v>
      </c>
      <c r="B129" s="6" t="s">
        <v>388</v>
      </c>
    </row>
    <row r="130">
      <c r="A130" s="5">
        <v>473.0</v>
      </c>
      <c r="B130" s="6" t="s">
        <v>494</v>
      </c>
    </row>
    <row r="131">
      <c r="A131" s="5">
        <v>474.0</v>
      </c>
      <c r="B131" s="6" t="s">
        <v>389</v>
      </c>
    </row>
    <row r="132">
      <c r="A132" s="5">
        <v>475.0</v>
      </c>
      <c r="B132" s="6" t="s">
        <v>495</v>
      </c>
    </row>
    <row r="133">
      <c r="A133" s="5">
        <v>476.0</v>
      </c>
      <c r="B133" s="6" t="s">
        <v>390</v>
      </c>
    </row>
    <row r="134">
      <c r="A134" s="5">
        <v>477.0</v>
      </c>
      <c r="B134" s="6" t="s">
        <v>496</v>
      </c>
    </row>
    <row r="135">
      <c r="A135" s="5">
        <v>478.0</v>
      </c>
      <c r="B135" s="6" t="s">
        <v>497</v>
      </c>
    </row>
    <row r="136">
      <c r="A136" s="5">
        <v>485.0</v>
      </c>
      <c r="B136" s="6" t="s">
        <v>498</v>
      </c>
    </row>
    <row r="137">
      <c r="A137" s="5">
        <v>486.0</v>
      </c>
      <c r="B137" s="6" t="s">
        <v>499</v>
      </c>
    </row>
    <row r="138">
      <c r="A138" s="5">
        <v>487.0</v>
      </c>
      <c r="B138" s="6" t="s">
        <v>391</v>
      </c>
    </row>
    <row r="139">
      <c r="A139" s="5">
        <v>488.0</v>
      </c>
      <c r="B139" s="6" t="s">
        <v>500</v>
      </c>
    </row>
    <row r="140">
      <c r="A140" s="5">
        <v>489.0</v>
      </c>
      <c r="B140" s="6" t="s">
        <v>501</v>
      </c>
    </row>
    <row r="141">
      <c r="A141" s="5">
        <v>490.0</v>
      </c>
      <c r="B141" s="6" t="s">
        <v>392</v>
      </c>
    </row>
    <row r="142">
      <c r="A142" s="5">
        <v>492.0</v>
      </c>
      <c r="B142" s="6" t="s">
        <v>327</v>
      </c>
    </row>
    <row r="143">
      <c r="A143" s="5">
        <v>494.0</v>
      </c>
      <c r="B143" s="6" t="s">
        <v>502</v>
      </c>
    </row>
    <row r="144">
      <c r="A144" s="5">
        <v>495.0</v>
      </c>
      <c r="B144" s="6" t="s">
        <v>503</v>
      </c>
    </row>
    <row r="145">
      <c r="A145" s="5">
        <v>496.0</v>
      </c>
      <c r="B145" s="6" t="s">
        <v>504</v>
      </c>
    </row>
    <row r="146">
      <c r="A146" s="5">
        <v>497.0</v>
      </c>
      <c r="B146" s="6" t="s">
        <v>328</v>
      </c>
    </row>
    <row r="147">
      <c r="A147" s="5">
        <v>499.0</v>
      </c>
      <c r="B147" s="6" t="s">
        <v>505</v>
      </c>
    </row>
    <row r="148">
      <c r="A148" s="5">
        <v>501.0</v>
      </c>
      <c r="B148" s="6" t="s">
        <v>506</v>
      </c>
    </row>
    <row r="149">
      <c r="A149" s="5">
        <v>502.0</v>
      </c>
      <c r="B149" s="6" t="s">
        <v>507</v>
      </c>
    </row>
    <row r="150">
      <c r="A150" s="5">
        <v>503.0</v>
      </c>
      <c r="B150" s="6" t="s">
        <v>329</v>
      </c>
    </row>
    <row r="151">
      <c r="A151" s="5">
        <v>504.0</v>
      </c>
      <c r="B151" s="6" t="s">
        <v>393</v>
      </c>
    </row>
    <row r="152">
      <c r="A152" s="5">
        <v>505.0</v>
      </c>
      <c r="B152" s="6" t="s">
        <v>394</v>
      </c>
    </row>
    <row r="153">
      <c r="A153" s="5">
        <v>506.0</v>
      </c>
      <c r="B153" s="6" t="s">
        <v>508</v>
      </c>
    </row>
    <row r="154">
      <c r="A154" s="5">
        <v>509.0</v>
      </c>
      <c r="B154" s="6" t="s">
        <v>395</v>
      </c>
    </row>
    <row r="155">
      <c r="A155" s="5">
        <v>510.0</v>
      </c>
      <c r="B155" s="6" t="s">
        <v>509</v>
      </c>
    </row>
    <row r="156">
      <c r="A156" s="5">
        <v>512.0</v>
      </c>
      <c r="B156" s="6" t="s">
        <v>510</v>
      </c>
    </row>
    <row r="157">
      <c r="A157" s="5">
        <v>516.0</v>
      </c>
      <c r="B157" s="6" t="s">
        <v>511</v>
      </c>
    </row>
    <row r="158">
      <c r="A158" s="5">
        <v>518.0</v>
      </c>
      <c r="B158" s="6" t="s">
        <v>512</v>
      </c>
    </row>
    <row r="159">
      <c r="A159" s="5">
        <v>520.0</v>
      </c>
      <c r="B159" s="6" t="s">
        <v>330</v>
      </c>
    </row>
    <row r="160">
      <c r="A160" s="5">
        <v>523.0</v>
      </c>
      <c r="B160" s="6" t="s">
        <v>513</v>
      </c>
    </row>
    <row r="161">
      <c r="A161" s="5">
        <v>524.0</v>
      </c>
      <c r="B161" s="6" t="s">
        <v>396</v>
      </c>
    </row>
    <row r="162">
      <c r="A162" s="5">
        <v>526.0</v>
      </c>
      <c r="B162" s="6" t="s">
        <v>514</v>
      </c>
    </row>
    <row r="163">
      <c r="A163" s="5">
        <v>527.0</v>
      </c>
      <c r="B163" s="6" t="s">
        <v>397</v>
      </c>
    </row>
    <row r="164">
      <c r="A164" s="5">
        <v>529.0</v>
      </c>
      <c r="B164" s="6" t="s">
        <v>331</v>
      </c>
    </row>
    <row r="165">
      <c r="A165" s="5">
        <v>530.0</v>
      </c>
      <c r="B165" s="6" t="s">
        <v>398</v>
      </c>
    </row>
    <row r="166">
      <c r="A166" s="5">
        <v>531.0</v>
      </c>
      <c r="B166" s="6" t="s">
        <v>515</v>
      </c>
    </row>
    <row r="167">
      <c r="A167" s="5">
        <v>532.0</v>
      </c>
      <c r="B167" s="6" t="s">
        <v>516</v>
      </c>
    </row>
    <row r="168">
      <c r="A168" s="5">
        <v>534.0</v>
      </c>
      <c r="B168" s="6" t="s">
        <v>332</v>
      </c>
    </row>
    <row r="169">
      <c r="A169" s="5">
        <v>536.0</v>
      </c>
      <c r="B169" s="6" t="s">
        <v>399</v>
      </c>
    </row>
    <row r="170">
      <c r="A170" s="5">
        <v>537.0</v>
      </c>
      <c r="B170" s="6" t="s">
        <v>400</v>
      </c>
    </row>
    <row r="171">
      <c r="A171" s="5">
        <v>538.0</v>
      </c>
      <c r="B171" s="6" t="s">
        <v>401</v>
      </c>
    </row>
    <row r="172">
      <c r="A172" s="5">
        <v>540.0</v>
      </c>
      <c r="B172" s="6" t="s">
        <v>517</v>
      </c>
    </row>
    <row r="173">
      <c r="A173" s="5">
        <v>542.0</v>
      </c>
      <c r="B173" s="6" t="s">
        <v>402</v>
      </c>
    </row>
    <row r="174">
      <c r="A174" s="5">
        <v>543.0</v>
      </c>
      <c r="B174" s="6" t="s">
        <v>333</v>
      </c>
    </row>
    <row r="175">
      <c r="A175" s="5">
        <v>544.0</v>
      </c>
      <c r="B175" s="6" t="s">
        <v>334</v>
      </c>
    </row>
    <row r="176">
      <c r="A176" s="5">
        <v>545.0</v>
      </c>
      <c r="B176" s="6" t="s">
        <v>518</v>
      </c>
    </row>
    <row r="177">
      <c r="A177" s="5">
        <v>547.0</v>
      </c>
      <c r="B177" s="6" t="s">
        <v>519</v>
      </c>
    </row>
    <row r="178">
      <c r="A178" s="5">
        <v>548.0</v>
      </c>
      <c r="B178" s="6" t="s">
        <v>403</v>
      </c>
    </row>
    <row r="179">
      <c r="A179" s="5">
        <v>549.0</v>
      </c>
      <c r="B179" s="6" t="s">
        <v>404</v>
      </c>
    </row>
    <row r="180">
      <c r="A180" s="5">
        <v>550.0</v>
      </c>
      <c r="B180" s="6" t="s">
        <v>405</v>
      </c>
    </row>
    <row r="181">
      <c r="A181" s="5">
        <v>551.0</v>
      </c>
      <c r="B181" s="6" t="s">
        <v>406</v>
      </c>
    </row>
    <row r="182">
      <c r="A182" s="5">
        <v>552.0</v>
      </c>
      <c r="B182" s="6" t="s">
        <v>520</v>
      </c>
    </row>
    <row r="183">
      <c r="A183" s="5">
        <v>554.0</v>
      </c>
      <c r="B183" s="6" t="s">
        <v>335</v>
      </c>
    </row>
    <row r="184">
      <c r="A184" s="5">
        <v>555.0</v>
      </c>
      <c r="B184" s="6" t="s">
        <v>521</v>
      </c>
    </row>
    <row r="185">
      <c r="A185" s="5">
        <v>558.0</v>
      </c>
      <c r="B185" s="6" t="s">
        <v>407</v>
      </c>
    </row>
    <row r="186">
      <c r="A186" s="5">
        <v>559.0</v>
      </c>
      <c r="B186" s="6" t="s">
        <v>408</v>
      </c>
    </row>
    <row r="187">
      <c r="A187" s="5">
        <v>561.0</v>
      </c>
      <c r="B187" s="6" t="s">
        <v>522</v>
      </c>
    </row>
    <row r="188">
      <c r="A188" s="5">
        <v>563.0</v>
      </c>
      <c r="B188" s="6" t="s">
        <v>523</v>
      </c>
    </row>
    <row r="189">
      <c r="A189" s="5">
        <v>568.0</v>
      </c>
      <c r="B189" s="6" t="s">
        <v>524</v>
      </c>
    </row>
    <row r="190">
      <c r="A190" s="5">
        <v>570.0</v>
      </c>
      <c r="B190" s="6" t="s">
        <v>336</v>
      </c>
    </row>
    <row r="191">
      <c r="A191" s="5">
        <v>572.0</v>
      </c>
      <c r="B191" s="6" t="s">
        <v>525</v>
      </c>
    </row>
    <row r="192">
      <c r="A192" s="5">
        <v>573.0</v>
      </c>
      <c r="B192" s="6" t="s">
        <v>526</v>
      </c>
    </row>
    <row r="193">
      <c r="A193" s="5">
        <v>575.0</v>
      </c>
      <c r="B193" s="6" t="s">
        <v>280</v>
      </c>
    </row>
    <row r="194">
      <c r="A194" s="5">
        <v>576.0</v>
      </c>
      <c r="B194" s="6" t="s">
        <v>337</v>
      </c>
    </row>
    <row r="195">
      <c r="A195" s="5">
        <v>577.0</v>
      </c>
      <c r="B195" s="6" t="s">
        <v>409</v>
      </c>
    </row>
    <row r="196">
      <c r="A196" s="5">
        <v>578.0</v>
      </c>
      <c r="B196" s="6" t="s">
        <v>527</v>
      </c>
    </row>
    <row r="197">
      <c r="A197" s="5">
        <v>579.0</v>
      </c>
      <c r="B197" s="6" t="s">
        <v>338</v>
      </c>
    </row>
    <row r="198">
      <c r="A198" s="5">
        <v>580.0</v>
      </c>
      <c r="B198" s="6" t="s">
        <v>410</v>
      </c>
    </row>
    <row r="199">
      <c r="A199" s="5">
        <v>581.0</v>
      </c>
      <c r="B199" s="6" t="s">
        <v>528</v>
      </c>
    </row>
    <row r="200">
      <c r="A200" s="5">
        <v>582.0</v>
      </c>
      <c r="B200" s="6" t="s">
        <v>411</v>
      </c>
    </row>
    <row r="201">
      <c r="A201" s="5">
        <v>583.0</v>
      </c>
      <c r="B201" s="6" t="s">
        <v>529</v>
      </c>
    </row>
    <row r="202">
      <c r="A202" s="5">
        <v>590.0</v>
      </c>
      <c r="B202" s="6" t="s">
        <v>530</v>
      </c>
    </row>
    <row r="203">
      <c r="A203" s="5">
        <v>591.0</v>
      </c>
      <c r="B203" s="6" t="s">
        <v>531</v>
      </c>
    </row>
    <row r="204">
      <c r="A204" s="5">
        <v>594.0</v>
      </c>
      <c r="B204" s="6" t="s">
        <v>412</v>
      </c>
    </row>
    <row r="205">
      <c r="A205" s="5">
        <v>595.0</v>
      </c>
      <c r="B205" s="6" t="s">
        <v>339</v>
      </c>
    </row>
    <row r="206">
      <c r="A206" s="5">
        <v>596.0</v>
      </c>
      <c r="B206" s="6" t="s">
        <v>532</v>
      </c>
    </row>
    <row r="207">
      <c r="A207" s="5">
        <v>598.0</v>
      </c>
      <c r="B207" s="6" t="s">
        <v>413</v>
      </c>
    </row>
    <row r="208">
      <c r="A208" s="5">
        <v>599.0</v>
      </c>
      <c r="B208" s="6" t="s">
        <v>414</v>
      </c>
    </row>
    <row r="209">
      <c r="A209" s="5">
        <v>600.0</v>
      </c>
      <c r="B209" s="6" t="s">
        <v>533</v>
      </c>
    </row>
    <row r="210">
      <c r="A210" s="5">
        <v>601.0</v>
      </c>
      <c r="B210" s="6" t="s">
        <v>415</v>
      </c>
    </row>
    <row r="211">
      <c r="A211" s="5">
        <v>602.0</v>
      </c>
      <c r="B211" s="6" t="s">
        <v>534</v>
      </c>
    </row>
    <row r="212">
      <c r="A212" s="5">
        <v>603.0</v>
      </c>
      <c r="B212" s="6" t="s">
        <v>340</v>
      </c>
    </row>
    <row r="213">
      <c r="A213" s="5">
        <v>604.0</v>
      </c>
      <c r="B213" s="6" t="s">
        <v>535</v>
      </c>
    </row>
    <row r="214">
      <c r="A214" s="5">
        <v>605.0</v>
      </c>
      <c r="B214" s="6" t="s">
        <v>416</v>
      </c>
    </row>
    <row r="215">
      <c r="A215" s="5">
        <v>606.0</v>
      </c>
      <c r="B215" s="6" t="s">
        <v>536</v>
      </c>
    </row>
    <row r="216">
      <c r="A216" s="5">
        <v>607.0</v>
      </c>
      <c r="B216" s="6" t="s">
        <v>537</v>
      </c>
    </row>
    <row r="217">
      <c r="A217" s="5">
        <v>608.0</v>
      </c>
      <c r="B217" s="6" t="s">
        <v>538</v>
      </c>
    </row>
    <row r="218">
      <c r="A218" s="5">
        <v>610.0</v>
      </c>
      <c r="B218" s="6" t="s">
        <v>539</v>
      </c>
    </row>
    <row r="219">
      <c r="A219" s="5">
        <v>611.0</v>
      </c>
      <c r="B219" s="6" t="s">
        <v>417</v>
      </c>
    </row>
    <row r="220">
      <c r="A220" s="5">
        <v>613.0</v>
      </c>
      <c r="B220" s="6" t="s">
        <v>341</v>
      </c>
    </row>
    <row r="221">
      <c r="A221" s="5">
        <v>616.0</v>
      </c>
      <c r="B221" s="6" t="s">
        <v>540</v>
      </c>
    </row>
    <row r="222">
      <c r="A222" s="5">
        <v>619.0</v>
      </c>
      <c r="B222" s="6" t="s">
        <v>541</v>
      </c>
    </row>
    <row r="223">
      <c r="A223" s="5">
        <v>620.0</v>
      </c>
      <c r="B223" s="6" t="s">
        <v>342</v>
      </c>
    </row>
    <row r="224">
      <c r="A224" s="5">
        <v>621.0</v>
      </c>
      <c r="B224" s="6" t="s">
        <v>542</v>
      </c>
    </row>
    <row r="225">
      <c r="A225" s="5">
        <v>622.0</v>
      </c>
      <c r="B225" s="6" t="s">
        <v>543</v>
      </c>
    </row>
    <row r="226">
      <c r="A226" s="5">
        <v>623.0</v>
      </c>
      <c r="B226" s="6" t="s">
        <v>544</v>
      </c>
    </row>
    <row r="227">
      <c r="A227" s="5">
        <v>625.0</v>
      </c>
      <c r="B227" s="6" t="s">
        <v>418</v>
      </c>
    </row>
    <row r="228">
      <c r="A228" s="5">
        <v>627.0</v>
      </c>
      <c r="B228" s="6" t="s">
        <v>545</v>
      </c>
    </row>
    <row r="229">
      <c r="A229" s="5">
        <v>629.0</v>
      </c>
      <c r="B229" s="6" t="s">
        <v>546</v>
      </c>
    </row>
    <row r="230">
      <c r="A230" s="5">
        <v>630.0</v>
      </c>
      <c r="B230" s="6" t="s">
        <v>343</v>
      </c>
    </row>
    <row r="231">
      <c r="A231" s="5">
        <v>634.0</v>
      </c>
      <c r="B231" s="6" t="s">
        <v>419</v>
      </c>
    </row>
    <row r="232">
      <c r="A232" s="5">
        <v>635.0</v>
      </c>
      <c r="B232" s="6" t="s">
        <v>547</v>
      </c>
    </row>
    <row r="233">
      <c r="A233" s="5">
        <v>636.0</v>
      </c>
      <c r="B233" s="6" t="s">
        <v>548</v>
      </c>
    </row>
    <row r="234">
      <c r="A234" s="5">
        <v>637.0</v>
      </c>
      <c r="B234" s="6" t="s">
        <v>344</v>
      </c>
    </row>
    <row r="235">
      <c r="A235" s="5">
        <v>638.0</v>
      </c>
      <c r="B235" s="6" t="s">
        <v>549</v>
      </c>
    </row>
    <row r="236">
      <c r="A236" s="5">
        <v>639.0</v>
      </c>
      <c r="B236" s="6" t="s">
        <v>550</v>
      </c>
    </row>
    <row r="237">
      <c r="A237" s="5">
        <v>640.0</v>
      </c>
      <c r="B237" s="6" t="s">
        <v>420</v>
      </c>
    </row>
    <row r="238">
      <c r="A238" s="5">
        <v>641.0</v>
      </c>
      <c r="B238" s="6" t="s">
        <v>551</v>
      </c>
    </row>
    <row r="239">
      <c r="A239" s="5">
        <v>643.0</v>
      </c>
      <c r="B239" s="6" t="s">
        <v>552</v>
      </c>
    </row>
    <row r="240">
      <c r="A240" s="5">
        <v>644.0</v>
      </c>
      <c r="B240" s="6" t="s">
        <v>553</v>
      </c>
    </row>
    <row r="241">
      <c r="A241" s="5">
        <v>645.0</v>
      </c>
      <c r="B241" s="6" t="s">
        <v>345</v>
      </c>
    </row>
    <row r="242">
      <c r="A242" s="5">
        <v>647.0</v>
      </c>
      <c r="B242" s="6" t="s">
        <v>554</v>
      </c>
    </row>
    <row r="243">
      <c r="A243" s="5">
        <v>648.0</v>
      </c>
      <c r="B243" s="6" t="s">
        <v>346</v>
      </c>
    </row>
    <row r="244">
      <c r="A244" s="5">
        <v>649.0</v>
      </c>
      <c r="B244" s="6" t="s">
        <v>262</v>
      </c>
    </row>
    <row r="245">
      <c r="A245" s="5">
        <v>650.0</v>
      </c>
      <c r="B245" s="6" t="s">
        <v>347</v>
      </c>
    </row>
    <row r="246">
      <c r="A246" s="5">
        <v>652.0</v>
      </c>
      <c r="B246" s="6" t="s">
        <v>555</v>
      </c>
    </row>
    <row r="247">
      <c r="A247" s="5">
        <v>653.0</v>
      </c>
      <c r="B247" s="6" t="s">
        <v>556</v>
      </c>
    </row>
    <row r="248">
      <c r="A248" s="5">
        <v>654.0</v>
      </c>
      <c r="B248" s="6" t="s">
        <v>348</v>
      </c>
    </row>
    <row r="249">
      <c r="A249" s="5">
        <v>657.0</v>
      </c>
      <c r="B249" s="6" t="s">
        <v>557</v>
      </c>
    </row>
    <row r="250">
      <c r="A250" s="5">
        <v>658.0</v>
      </c>
      <c r="B250" s="6" t="s">
        <v>558</v>
      </c>
    </row>
    <row r="251">
      <c r="A251" s="5">
        <v>660.0</v>
      </c>
      <c r="B251" s="6" t="s">
        <v>559</v>
      </c>
    </row>
    <row r="252">
      <c r="A252" s="5">
        <v>662.0</v>
      </c>
      <c r="B252" s="6" t="s">
        <v>421</v>
      </c>
    </row>
    <row r="253">
      <c r="A253" s="5">
        <v>664.0</v>
      </c>
      <c r="B253" s="6" t="s">
        <v>422</v>
      </c>
    </row>
    <row r="254">
      <c r="A254" s="5">
        <v>665.0</v>
      </c>
      <c r="B254" s="6" t="s">
        <v>560</v>
      </c>
    </row>
    <row r="255">
      <c r="A255" s="5">
        <v>666.0</v>
      </c>
      <c r="B255" s="6" t="s">
        <v>561</v>
      </c>
    </row>
    <row r="256">
      <c r="A256" s="5">
        <v>667.0</v>
      </c>
      <c r="B256" s="6" t="s">
        <v>423</v>
      </c>
    </row>
    <row r="257">
      <c r="A257" s="5">
        <v>668.0</v>
      </c>
      <c r="B257" s="6" t="s">
        <v>349</v>
      </c>
    </row>
    <row r="258">
      <c r="A258" s="5">
        <v>669.0</v>
      </c>
      <c r="B258" s="6" t="s">
        <v>562</v>
      </c>
    </row>
    <row r="259">
      <c r="A259" s="5">
        <v>670.0</v>
      </c>
      <c r="B259" s="6" t="s">
        <v>563</v>
      </c>
    </row>
    <row r="260">
      <c r="A260" s="5">
        <v>671.0</v>
      </c>
      <c r="B260" s="6" t="s">
        <v>564</v>
      </c>
    </row>
    <row r="261">
      <c r="A261" s="5">
        <v>672.0</v>
      </c>
      <c r="B261" s="6" t="s">
        <v>565</v>
      </c>
    </row>
    <row r="262">
      <c r="A262" s="5">
        <v>673.0</v>
      </c>
      <c r="B262" s="6" t="s">
        <v>437</v>
      </c>
    </row>
    <row r="263">
      <c r="A263" s="5">
        <v>674.0</v>
      </c>
      <c r="B263" s="6" t="s">
        <v>350</v>
      </c>
    </row>
    <row r="264">
      <c r="A264" s="5">
        <v>678.0</v>
      </c>
      <c r="B264" s="6" t="s">
        <v>566</v>
      </c>
    </row>
    <row r="265">
      <c r="A265" s="5">
        <v>679.0</v>
      </c>
      <c r="B265" s="6" t="s">
        <v>351</v>
      </c>
    </row>
    <row r="266">
      <c r="A266" s="5">
        <v>680.0</v>
      </c>
      <c r="B266" s="6" t="s">
        <v>424</v>
      </c>
    </row>
    <row r="267">
      <c r="A267" s="5">
        <v>681.0</v>
      </c>
      <c r="B267" s="6" t="s">
        <v>567</v>
      </c>
    </row>
    <row r="268">
      <c r="A268" s="5">
        <v>682.0</v>
      </c>
      <c r="B268" s="6" t="s">
        <v>352</v>
      </c>
    </row>
    <row r="269">
      <c r="A269" s="5">
        <v>685.0</v>
      </c>
      <c r="B269" s="6" t="s">
        <v>425</v>
      </c>
    </row>
    <row r="270">
      <c r="A270" s="5">
        <v>686.0</v>
      </c>
      <c r="B270" s="6" t="s">
        <v>568</v>
      </c>
    </row>
    <row r="271">
      <c r="A271" s="5">
        <v>688.0</v>
      </c>
      <c r="B271" s="6" t="s">
        <v>426</v>
      </c>
    </row>
    <row r="272">
      <c r="A272" s="5">
        <v>689.0</v>
      </c>
      <c r="B272" s="6" t="s">
        <v>569</v>
      </c>
    </row>
    <row r="273">
      <c r="A273" s="1">
        <v>693.0</v>
      </c>
      <c r="B273" s="1" t="s">
        <v>353</v>
      </c>
    </row>
    <row r="274">
      <c r="A274" s="1">
        <v>701.0</v>
      </c>
      <c r="B274" s="9" t="s">
        <v>570</v>
      </c>
    </row>
  </sheetData>
  <drawing r:id="rId2"/>
  <legacyDrawing r:id="rId3"/>
</worksheet>
</file>