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hidePivotFieldList="1"/>
  <xr:revisionPtr revIDLastSave="0" documentId="13_ncr:1_{7564EDE1-FC80-4ED4-B819-9A307C05C8C0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Arkusz3" sheetId="3" r:id="rId1"/>
    <sheet name="Arkusz2" sheetId="2" r:id="rId2"/>
    <sheet name="Arkusz1" sheetId="1" r:id="rId3"/>
  </sheets>
  <definedNames>
    <definedName name="_xlcn.WorksheetConnection_demografia.xlsxkraina1" hidden="1">kraina[]</definedName>
    <definedName name="DaneZewnętrzne_1" localSheetId="1" hidden="1">Arkusz2!$A$1:$E$51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raina" name="kraina" connection="WorksheetConnection_demografia.xlsx!krain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" i="1" l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U2" i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U4" i="1"/>
  <c r="V4" i="1"/>
  <c r="W4" i="1"/>
  <c r="X4" i="1"/>
  <c r="Y4" i="1"/>
  <c r="Z4" i="1"/>
  <c r="AA4" i="1"/>
  <c r="AB4" i="1"/>
  <c r="AC4" i="1"/>
  <c r="AD4" i="1"/>
  <c r="U5" i="1"/>
  <c r="V5" i="1"/>
  <c r="W5" i="1"/>
  <c r="X5" i="1"/>
  <c r="Y5" i="1"/>
  <c r="Z5" i="1"/>
  <c r="AA5" i="1"/>
  <c r="AB5" i="1"/>
  <c r="AC5" i="1"/>
  <c r="AD5" i="1"/>
  <c r="U6" i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9" i="1"/>
  <c r="V9" i="1"/>
  <c r="W9" i="1"/>
  <c r="X9" i="1"/>
  <c r="Y9" i="1"/>
  <c r="Z9" i="1"/>
  <c r="AA9" i="1"/>
  <c r="AB9" i="1"/>
  <c r="AC9" i="1"/>
  <c r="AD9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Z11" i="1"/>
  <c r="AA11" i="1"/>
  <c r="AB11" i="1"/>
  <c r="AC11" i="1"/>
  <c r="AD11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4" i="1"/>
  <c r="V14" i="1"/>
  <c r="W14" i="1"/>
  <c r="X14" i="1"/>
  <c r="Y14" i="1"/>
  <c r="Z14" i="1"/>
  <c r="AA14" i="1"/>
  <c r="AB14" i="1"/>
  <c r="AC14" i="1"/>
  <c r="AD14" i="1"/>
  <c r="U15" i="1"/>
  <c r="V15" i="1"/>
  <c r="W15" i="1"/>
  <c r="X15" i="1"/>
  <c r="Y15" i="1"/>
  <c r="Z15" i="1"/>
  <c r="AA15" i="1"/>
  <c r="AB15" i="1"/>
  <c r="AC15" i="1"/>
  <c r="AD15" i="1"/>
  <c r="U16" i="1"/>
  <c r="V16" i="1"/>
  <c r="W16" i="1"/>
  <c r="X16" i="1"/>
  <c r="Y16" i="1"/>
  <c r="Z16" i="1"/>
  <c r="AA16" i="1"/>
  <c r="AB16" i="1"/>
  <c r="AC16" i="1"/>
  <c r="AD16" i="1"/>
  <c r="U17" i="1"/>
  <c r="V17" i="1"/>
  <c r="W17" i="1"/>
  <c r="X17" i="1"/>
  <c r="Y17" i="1"/>
  <c r="Z17" i="1"/>
  <c r="AA17" i="1"/>
  <c r="AB17" i="1"/>
  <c r="AC17" i="1"/>
  <c r="AD17" i="1"/>
  <c r="U18" i="1"/>
  <c r="V18" i="1"/>
  <c r="W18" i="1"/>
  <c r="X18" i="1"/>
  <c r="Y18" i="1"/>
  <c r="Z18" i="1"/>
  <c r="AA18" i="1"/>
  <c r="AB18" i="1"/>
  <c r="AC18" i="1"/>
  <c r="AD18" i="1"/>
  <c r="U19" i="1"/>
  <c r="V19" i="1"/>
  <c r="W19" i="1"/>
  <c r="X19" i="1"/>
  <c r="Y19" i="1"/>
  <c r="Z19" i="1"/>
  <c r="AA19" i="1"/>
  <c r="AB19" i="1"/>
  <c r="AC19" i="1"/>
  <c r="AD19" i="1"/>
  <c r="U20" i="1"/>
  <c r="V20" i="1"/>
  <c r="W20" i="1"/>
  <c r="X20" i="1"/>
  <c r="Y20" i="1"/>
  <c r="Z20" i="1"/>
  <c r="AA20" i="1"/>
  <c r="AB20" i="1"/>
  <c r="AC20" i="1"/>
  <c r="AD20" i="1"/>
  <c r="U21" i="1"/>
  <c r="V21" i="1"/>
  <c r="W21" i="1"/>
  <c r="X21" i="1"/>
  <c r="Y21" i="1"/>
  <c r="Z21" i="1"/>
  <c r="AA21" i="1"/>
  <c r="AB21" i="1"/>
  <c r="AC21" i="1"/>
  <c r="AD21" i="1"/>
  <c r="U22" i="1"/>
  <c r="V22" i="1"/>
  <c r="W22" i="1"/>
  <c r="X22" i="1"/>
  <c r="Y22" i="1"/>
  <c r="Z22" i="1"/>
  <c r="AA22" i="1"/>
  <c r="AB22" i="1"/>
  <c r="AC22" i="1"/>
  <c r="AD22" i="1"/>
  <c r="U23" i="1"/>
  <c r="V23" i="1"/>
  <c r="W23" i="1"/>
  <c r="X23" i="1"/>
  <c r="Y23" i="1"/>
  <c r="Z23" i="1"/>
  <c r="AA23" i="1"/>
  <c r="AB23" i="1"/>
  <c r="AC23" i="1"/>
  <c r="AD23" i="1"/>
  <c r="U24" i="1"/>
  <c r="V24" i="1"/>
  <c r="W24" i="1"/>
  <c r="X24" i="1"/>
  <c r="Y24" i="1"/>
  <c r="Z24" i="1"/>
  <c r="AA24" i="1"/>
  <c r="AB24" i="1"/>
  <c r="AC24" i="1"/>
  <c r="AD24" i="1"/>
  <c r="U25" i="1"/>
  <c r="V25" i="1"/>
  <c r="W25" i="1"/>
  <c r="X25" i="1"/>
  <c r="Y25" i="1"/>
  <c r="Z25" i="1"/>
  <c r="AA25" i="1"/>
  <c r="AB25" i="1"/>
  <c r="AC25" i="1"/>
  <c r="AD25" i="1"/>
  <c r="U26" i="1"/>
  <c r="V26" i="1"/>
  <c r="W26" i="1"/>
  <c r="X26" i="1"/>
  <c r="Y26" i="1"/>
  <c r="Z26" i="1"/>
  <c r="AA26" i="1"/>
  <c r="AB26" i="1"/>
  <c r="AC26" i="1"/>
  <c r="AD26" i="1"/>
  <c r="U27" i="1"/>
  <c r="V27" i="1"/>
  <c r="W27" i="1"/>
  <c r="X27" i="1"/>
  <c r="Y27" i="1"/>
  <c r="Z27" i="1"/>
  <c r="AA27" i="1"/>
  <c r="AB27" i="1"/>
  <c r="AC27" i="1"/>
  <c r="AD27" i="1"/>
  <c r="U28" i="1"/>
  <c r="V28" i="1"/>
  <c r="W28" i="1"/>
  <c r="X28" i="1"/>
  <c r="Y28" i="1"/>
  <c r="Z28" i="1"/>
  <c r="AA28" i="1"/>
  <c r="AB28" i="1"/>
  <c r="AC28" i="1"/>
  <c r="AD28" i="1"/>
  <c r="U29" i="1"/>
  <c r="V29" i="1"/>
  <c r="W29" i="1"/>
  <c r="X29" i="1"/>
  <c r="Y29" i="1"/>
  <c r="Z29" i="1"/>
  <c r="AA29" i="1"/>
  <c r="AB29" i="1"/>
  <c r="AC29" i="1"/>
  <c r="AD29" i="1"/>
  <c r="U30" i="1"/>
  <c r="V30" i="1"/>
  <c r="W30" i="1"/>
  <c r="X30" i="1"/>
  <c r="Y30" i="1"/>
  <c r="Z30" i="1"/>
  <c r="AA30" i="1"/>
  <c r="AB30" i="1"/>
  <c r="AC30" i="1"/>
  <c r="AD30" i="1"/>
  <c r="U31" i="1"/>
  <c r="V31" i="1"/>
  <c r="W31" i="1"/>
  <c r="X31" i="1"/>
  <c r="Y31" i="1"/>
  <c r="Z31" i="1"/>
  <c r="AA31" i="1"/>
  <c r="AB31" i="1"/>
  <c r="AC31" i="1"/>
  <c r="AD31" i="1"/>
  <c r="U32" i="1"/>
  <c r="V32" i="1"/>
  <c r="W32" i="1"/>
  <c r="X32" i="1"/>
  <c r="Y32" i="1"/>
  <c r="Z32" i="1"/>
  <c r="AA32" i="1"/>
  <c r="AB32" i="1"/>
  <c r="AC32" i="1"/>
  <c r="AD32" i="1"/>
  <c r="U33" i="1"/>
  <c r="V33" i="1"/>
  <c r="W33" i="1"/>
  <c r="X33" i="1"/>
  <c r="Y33" i="1"/>
  <c r="Z33" i="1"/>
  <c r="AA33" i="1"/>
  <c r="AB33" i="1"/>
  <c r="AC33" i="1"/>
  <c r="AD33" i="1"/>
  <c r="U34" i="1"/>
  <c r="V34" i="1"/>
  <c r="W34" i="1"/>
  <c r="X34" i="1"/>
  <c r="Y34" i="1"/>
  <c r="Z34" i="1"/>
  <c r="AA34" i="1"/>
  <c r="AB34" i="1"/>
  <c r="AC34" i="1"/>
  <c r="AD34" i="1"/>
  <c r="U35" i="1"/>
  <c r="V35" i="1"/>
  <c r="W35" i="1"/>
  <c r="X35" i="1"/>
  <c r="Y35" i="1"/>
  <c r="Z35" i="1"/>
  <c r="AA35" i="1"/>
  <c r="AB35" i="1"/>
  <c r="AC35" i="1"/>
  <c r="AD35" i="1"/>
  <c r="U36" i="1"/>
  <c r="V36" i="1"/>
  <c r="W36" i="1"/>
  <c r="X36" i="1"/>
  <c r="Y36" i="1"/>
  <c r="Z36" i="1"/>
  <c r="AA36" i="1"/>
  <c r="AB36" i="1"/>
  <c r="AC36" i="1"/>
  <c r="AD36" i="1"/>
  <c r="U37" i="1"/>
  <c r="V37" i="1"/>
  <c r="W37" i="1"/>
  <c r="X37" i="1"/>
  <c r="Y37" i="1"/>
  <c r="Z37" i="1"/>
  <c r="AA37" i="1"/>
  <c r="AB37" i="1"/>
  <c r="AC37" i="1"/>
  <c r="AD37" i="1"/>
  <c r="U38" i="1"/>
  <c r="V38" i="1"/>
  <c r="W38" i="1"/>
  <c r="X38" i="1"/>
  <c r="Y38" i="1"/>
  <c r="Z38" i="1"/>
  <c r="AA38" i="1"/>
  <c r="AB38" i="1"/>
  <c r="AC38" i="1"/>
  <c r="AD38" i="1"/>
  <c r="U39" i="1"/>
  <c r="V39" i="1"/>
  <c r="W39" i="1"/>
  <c r="X39" i="1"/>
  <c r="Y39" i="1"/>
  <c r="Z39" i="1"/>
  <c r="AA39" i="1"/>
  <c r="AB39" i="1"/>
  <c r="AC39" i="1"/>
  <c r="AD39" i="1"/>
  <c r="U40" i="1"/>
  <c r="V40" i="1"/>
  <c r="W40" i="1"/>
  <c r="X40" i="1"/>
  <c r="Y40" i="1"/>
  <c r="Z40" i="1"/>
  <c r="AA40" i="1"/>
  <c r="AB40" i="1"/>
  <c r="AC40" i="1"/>
  <c r="AD40" i="1"/>
  <c r="U41" i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U51" i="1"/>
  <c r="V51" i="1"/>
  <c r="W51" i="1"/>
  <c r="X51" i="1"/>
  <c r="Y51" i="1"/>
  <c r="Z51" i="1"/>
  <c r="AA51" i="1"/>
  <c r="AB51" i="1"/>
  <c r="AC51" i="1"/>
  <c r="AD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I3" i="1"/>
  <c r="I4" i="1"/>
  <c r="I5" i="1"/>
  <c r="I6" i="1"/>
  <c r="I7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I9" i="1"/>
  <c r="I10" i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I12" i="1"/>
  <c r="I13" i="1"/>
  <c r="I14" i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I15" i="1"/>
  <c r="I16" i="1"/>
  <c r="I17" i="1"/>
  <c r="I18" i="1"/>
  <c r="I19" i="1"/>
  <c r="I20" i="1"/>
  <c r="I21" i="1"/>
  <c r="I22" i="1"/>
  <c r="I23" i="1"/>
  <c r="I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I25" i="1"/>
  <c r="I26" i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I48" i="1"/>
  <c r="I49" i="1"/>
  <c r="I50" i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I51" i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I2" i="1"/>
  <c r="J2" i="1"/>
  <c r="K2" i="1"/>
  <c r="L2" i="1" s="1"/>
  <c r="M2" i="1" s="1"/>
  <c r="N2" i="1" s="1"/>
  <c r="O2" i="1" s="1"/>
  <c r="P2" i="1" s="1"/>
  <c r="Q2" i="1" s="1"/>
  <c r="R2" i="1" s="1"/>
  <c r="S2" i="1" s="1"/>
  <c r="J3" i="1"/>
  <c r="K3" i="1" s="1"/>
  <c r="L3" i="1" s="1"/>
  <c r="M3" i="1" s="1"/>
  <c r="N3" i="1" s="1"/>
  <c r="O3" i="1" s="1"/>
  <c r="P3" i="1" s="1"/>
  <c r="Q3" i="1" s="1"/>
  <c r="R3" i="1" s="1"/>
  <c r="S3" i="1" s="1"/>
  <c r="J4" i="1"/>
  <c r="K4" i="1"/>
  <c r="L4" i="1" s="1"/>
  <c r="M4" i="1" s="1"/>
  <c r="N4" i="1" s="1"/>
  <c r="O4" i="1" s="1"/>
  <c r="P4" i="1" s="1"/>
  <c r="Q4" i="1" s="1"/>
  <c r="R4" i="1" s="1"/>
  <c r="S4" i="1" s="1"/>
  <c r="J5" i="1"/>
  <c r="K5" i="1" s="1"/>
  <c r="L5" i="1" s="1"/>
  <c r="M5" i="1" s="1"/>
  <c r="N5" i="1" s="1"/>
  <c r="O5" i="1" s="1"/>
  <c r="P5" i="1" s="1"/>
  <c r="Q5" i="1" s="1"/>
  <c r="R5" i="1" s="1"/>
  <c r="S5" i="1" s="1"/>
  <c r="J6" i="1"/>
  <c r="K6" i="1" s="1"/>
  <c r="L6" i="1" s="1"/>
  <c r="M6" i="1" s="1"/>
  <c r="N6" i="1" s="1"/>
  <c r="O6" i="1" s="1"/>
  <c r="P6" i="1" s="1"/>
  <c r="Q6" i="1" s="1"/>
  <c r="R6" i="1" s="1"/>
  <c r="S6" i="1" s="1"/>
  <c r="J7" i="1"/>
  <c r="K7" i="1"/>
  <c r="L7" i="1" s="1"/>
  <c r="M7" i="1" s="1"/>
  <c r="N7" i="1" s="1"/>
  <c r="O7" i="1" s="1"/>
  <c r="P7" i="1" s="1"/>
  <c r="Q7" i="1" s="1"/>
  <c r="R7" i="1" s="1"/>
  <c r="S7" i="1" s="1"/>
  <c r="J9" i="1"/>
  <c r="K9" i="1" s="1"/>
  <c r="L9" i="1" s="1"/>
  <c r="M9" i="1" s="1"/>
  <c r="N9" i="1" s="1"/>
  <c r="O9" i="1" s="1"/>
  <c r="P9" i="1" s="1"/>
  <c r="Q9" i="1" s="1"/>
  <c r="R9" i="1" s="1"/>
  <c r="S9" i="1" s="1"/>
  <c r="J10" i="1"/>
  <c r="K10" i="1"/>
  <c r="L10" i="1" s="1"/>
  <c r="M10" i="1" s="1"/>
  <c r="N10" i="1" s="1"/>
  <c r="O10" i="1" s="1"/>
  <c r="P10" i="1" s="1"/>
  <c r="Q10" i="1" s="1"/>
  <c r="R10" i="1" s="1"/>
  <c r="S10" i="1" s="1"/>
  <c r="J12" i="1"/>
  <c r="K12" i="1" s="1"/>
  <c r="L12" i="1" s="1"/>
  <c r="M12" i="1" s="1"/>
  <c r="N12" i="1" s="1"/>
  <c r="O12" i="1" s="1"/>
  <c r="P12" i="1" s="1"/>
  <c r="Q12" i="1" s="1"/>
  <c r="R12" i="1" s="1"/>
  <c r="S12" i="1" s="1"/>
  <c r="J13" i="1"/>
  <c r="K13" i="1"/>
  <c r="L13" i="1" s="1"/>
  <c r="M13" i="1" s="1"/>
  <c r="N13" i="1" s="1"/>
  <c r="O13" i="1" s="1"/>
  <c r="P13" i="1" s="1"/>
  <c r="Q13" i="1" s="1"/>
  <c r="R13" i="1" s="1"/>
  <c r="S13" i="1" s="1"/>
  <c r="J15" i="1"/>
  <c r="K15" i="1" s="1"/>
  <c r="L15" i="1" s="1"/>
  <c r="M15" i="1" s="1"/>
  <c r="N15" i="1" s="1"/>
  <c r="O15" i="1" s="1"/>
  <c r="P15" i="1" s="1"/>
  <c r="Q15" i="1" s="1"/>
  <c r="R15" i="1" s="1"/>
  <c r="S15" i="1" s="1"/>
  <c r="J16" i="1"/>
  <c r="K16" i="1" s="1"/>
  <c r="L16" i="1" s="1"/>
  <c r="M16" i="1" s="1"/>
  <c r="N16" i="1" s="1"/>
  <c r="O16" i="1" s="1"/>
  <c r="P16" i="1" s="1"/>
  <c r="Q16" i="1" s="1"/>
  <c r="R16" i="1" s="1"/>
  <c r="S16" i="1" s="1"/>
  <c r="J17" i="1"/>
  <c r="K17" i="1"/>
  <c r="L17" i="1" s="1"/>
  <c r="M17" i="1" s="1"/>
  <c r="N17" i="1" s="1"/>
  <c r="O17" i="1" s="1"/>
  <c r="P17" i="1"/>
  <c r="Q17" i="1" s="1"/>
  <c r="R17" i="1" s="1"/>
  <c r="S17" i="1" s="1"/>
  <c r="J18" i="1"/>
  <c r="K18" i="1" s="1"/>
  <c r="L18" i="1" s="1"/>
  <c r="M18" i="1" s="1"/>
  <c r="N18" i="1" s="1"/>
  <c r="O18" i="1" s="1"/>
  <c r="P18" i="1" s="1"/>
  <c r="Q18" i="1" s="1"/>
  <c r="R18" i="1" s="1"/>
  <c r="S18" i="1" s="1"/>
  <c r="J19" i="1"/>
  <c r="K19" i="1" s="1"/>
  <c r="L19" i="1" s="1"/>
  <c r="M19" i="1" s="1"/>
  <c r="N19" i="1" s="1"/>
  <c r="O19" i="1" s="1"/>
  <c r="P19" i="1" s="1"/>
  <c r="Q19" i="1" s="1"/>
  <c r="R19" i="1" s="1"/>
  <c r="S19" i="1" s="1"/>
  <c r="J20" i="1"/>
  <c r="K20" i="1"/>
  <c r="L20" i="1" s="1"/>
  <c r="M20" i="1" s="1"/>
  <c r="N20" i="1" s="1"/>
  <c r="O20" i="1" s="1"/>
  <c r="P20" i="1" s="1"/>
  <c r="Q20" i="1" s="1"/>
  <c r="R20" i="1" s="1"/>
  <c r="S20" i="1" s="1"/>
  <c r="J21" i="1"/>
  <c r="K21" i="1" s="1"/>
  <c r="L21" i="1" s="1"/>
  <c r="M21" i="1" s="1"/>
  <c r="N21" i="1" s="1"/>
  <c r="O21" i="1" s="1"/>
  <c r="P21" i="1" s="1"/>
  <c r="Q21" i="1" s="1"/>
  <c r="R21" i="1" s="1"/>
  <c r="S21" i="1" s="1"/>
  <c r="J22" i="1"/>
  <c r="K22" i="1" s="1"/>
  <c r="L22" i="1" s="1"/>
  <c r="M22" i="1" s="1"/>
  <c r="N22" i="1" s="1"/>
  <c r="O22" i="1" s="1"/>
  <c r="P22" i="1" s="1"/>
  <c r="Q22" i="1" s="1"/>
  <c r="R22" i="1" s="1"/>
  <c r="S22" i="1" s="1"/>
  <c r="J23" i="1"/>
  <c r="K23" i="1"/>
  <c r="L23" i="1" s="1"/>
  <c r="M23" i="1" s="1"/>
  <c r="N23" i="1" s="1"/>
  <c r="O23" i="1" s="1"/>
  <c r="P23" i="1" s="1"/>
  <c r="Q23" i="1" s="1"/>
  <c r="R23" i="1" s="1"/>
  <c r="S23" i="1" s="1"/>
  <c r="J25" i="1"/>
  <c r="K25" i="1" s="1"/>
  <c r="L25" i="1" s="1"/>
  <c r="M25" i="1" s="1"/>
  <c r="N25" i="1" s="1"/>
  <c r="O25" i="1" s="1"/>
  <c r="P25" i="1" s="1"/>
  <c r="Q25" i="1" s="1"/>
  <c r="R25" i="1" s="1"/>
  <c r="S25" i="1" s="1"/>
  <c r="J26" i="1"/>
  <c r="K26" i="1"/>
  <c r="L26" i="1" s="1"/>
  <c r="M26" i="1" s="1"/>
  <c r="N26" i="1" s="1"/>
  <c r="O26" i="1" s="1"/>
  <c r="P26" i="1" s="1"/>
  <c r="Q26" i="1" s="1"/>
  <c r="R26" i="1" s="1"/>
  <c r="S26" i="1" s="1"/>
  <c r="J28" i="1"/>
  <c r="K28" i="1" s="1"/>
  <c r="L28" i="1" s="1"/>
  <c r="M28" i="1" s="1"/>
  <c r="N28" i="1" s="1"/>
  <c r="O28" i="1" s="1"/>
  <c r="P28" i="1" s="1"/>
  <c r="Q28" i="1" s="1"/>
  <c r="R28" i="1" s="1"/>
  <c r="S28" i="1" s="1"/>
  <c r="J29" i="1"/>
  <c r="K29" i="1"/>
  <c r="L29" i="1" s="1"/>
  <c r="M29" i="1" s="1"/>
  <c r="N29" i="1" s="1"/>
  <c r="O29" i="1" s="1"/>
  <c r="P29" i="1" s="1"/>
  <c r="Q29" i="1" s="1"/>
  <c r="R29" i="1" s="1"/>
  <c r="S29" i="1" s="1"/>
  <c r="J30" i="1"/>
  <c r="K30" i="1" s="1"/>
  <c r="L30" i="1" s="1"/>
  <c r="M30" i="1" s="1"/>
  <c r="N30" i="1" s="1"/>
  <c r="O30" i="1" s="1"/>
  <c r="P30" i="1" s="1"/>
  <c r="Q30" i="1" s="1"/>
  <c r="R30" i="1" s="1"/>
  <c r="S30" i="1" s="1"/>
  <c r="J31" i="1"/>
  <c r="K31" i="1"/>
  <c r="L31" i="1" s="1"/>
  <c r="M31" i="1" s="1"/>
  <c r="N31" i="1" s="1"/>
  <c r="O31" i="1" s="1"/>
  <c r="P31" i="1" s="1"/>
  <c r="Q31" i="1" s="1"/>
  <c r="R31" i="1" s="1"/>
  <c r="S31" i="1" s="1"/>
  <c r="J32" i="1"/>
  <c r="K32" i="1" s="1"/>
  <c r="L32" i="1" s="1"/>
  <c r="M32" i="1" s="1"/>
  <c r="N32" i="1" s="1"/>
  <c r="O32" i="1" s="1"/>
  <c r="P32" i="1" s="1"/>
  <c r="Q32" i="1" s="1"/>
  <c r="R32" i="1" s="1"/>
  <c r="S32" i="1" s="1"/>
  <c r="J33" i="1"/>
  <c r="K33" i="1"/>
  <c r="L33" i="1" s="1"/>
  <c r="M33" i="1" s="1"/>
  <c r="N33" i="1" s="1"/>
  <c r="O33" i="1" s="1"/>
  <c r="P33" i="1" s="1"/>
  <c r="Q33" i="1" s="1"/>
  <c r="R33" i="1" s="1"/>
  <c r="S33" i="1" s="1"/>
  <c r="J34" i="1"/>
  <c r="K34" i="1" s="1"/>
  <c r="L34" i="1" s="1"/>
  <c r="M34" i="1" s="1"/>
  <c r="N34" i="1" s="1"/>
  <c r="O34" i="1" s="1"/>
  <c r="P34" i="1" s="1"/>
  <c r="Q34" i="1" s="1"/>
  <c r="R34" i="1" s="1"/>
  <c r="S34" i="1" s="1"/>
  <c r="J35" i="1"/>
  <c r="K35" i="1"/>
  <c r="L35" i="1" s="1"/>
  <c r="M35" i="1" s="1"/>
  <c r="N35" i="1" s="1"/>
  <c r="O35" i="1" s="1"/>
  <c r="P35" i="1" s="1"/>
  <c r="Q35" i="1" s="1"/>
  <c r="R35" i="1" s="1"/>
  <c r="S35" i="1" s="1"/>
  <c r="J36" i="1"/>
  <c r="K36" i="1" s="1"/>
  <c r="L36" i="1" s="1"/>
  <c r="M36" i="1" s="1"/>
  <c r="N36" i="1" s="1"/>
  <c r="O36" i="1" s="1"/>
  <c r="P36" i="1" s="1"/>
  <c r="Q36" i="1" s="1"/>
  <c r="R36" i="1" s="1"/>
  <c r="S36" i="1" s="1"/>
  <c r="J37" i="1"/>
  <c r="K37" i="1"/>
  <c r="L37" i="1" s="1"/>
  <c r="M37" i="1" s="1"/>
  <c r="N37" i="1" s="1"/>
  <c r="O37" i="1" s="1"/>
  <c r="P37" i="1" s="1"/>
  <c r="Q37" i="1" s="1"/>
  <c r="R37" i="1" s="1"/>
  <c r="S37" i="1" s="1"/>
  <c r="J38" i="1"/>
  <c r="K38" i="1" s="1"/>
  <c r="L38" i="1" s="1"/>
  <c r="M38" i="1" s="1"/>
  <c r="N38" i="1" s="1"/>
  <c r="O38" i="1" s="1"/>
  <c r="P38" i="1" s="1"/>
  <c r="Q38" i="1" s="1"/>
  <c r="R38" i="1" s="1"/>
  <c r="S38" i="1" s="1"/>
  <c r="J39" i="1"/>
  <c r="K39" i="1"/>
  <c r="L39" i="1" s="1"/>
  <c r="M39" i="1" s="1"/>
  <c r="N39" i="1" s="1"/>
  <c r="O39" i="1" s="1"/>
  <c r="P39" i="1" s="1"/>
  <c r="Q39" i="1" s="1"/>
  <c r="R39" i="1" s="1"/>
  <c r="S39" i="1" s="1"/>
  <c r="J40" i="1"/>
  <c r="K40" i="1" s="1"/>
  <c r="L40" i="1" s="1"/>
  <c r="M40" i="1" s="1"/>
  <c r="N40" i="1" s="1"/>
  <c r="O40" i="1" s="1"/>
  <c r="P40" i="1" s="1"/>
  <c r="Q40" i="1" s="1"/>
  <c r="R40" i="1" s="1"/>
  <c r="S40" i="1" s="1"/>
  <c r="J41" i="1"/>
  <c r="K41" i="1"/>
  <c r="L41" i="1" s="1"/>
  <c r="M41" i="1" s="1"/>
  <c r="N41" i="1" s="1"/>
  <c r="O41" i="1" s="1"/>
  <c r="P41" i="1" s="1"/>
  <c r="Q41" i="1" s="1"/>
  <c r="R41" i="1" s="1"/>
  <c r="S41" i="1" s="1"/>
  <c r="J42" i="1"/>
  <c r="K42" i="1" s="1"/>
  <c r="L42" i="1" s="1"/>
  <c r="M42" i="1" s="1"/>
  <c r="N42" i="1" s="1"/>
  <c r="O42" i="1" s="1"/>
  <c r="P42" i="1" s="1"/>
  <c r="Q42" i="1" s="1"/>
  <c r="R42" i="1" s="1"/>
  <c r="S42" i="1" s="1"/>
  <c r="J43" i="1"/>
  <c r="K43" i="1" s="1"/>
  <c r="L43" i="1" s="1"/>
  <c r="M43" i="1" s="1"/>
  <c r="N43" i="1" s="1"/>
  <c r="O43" i="1" s="1"/>
  <c r="P43" i="1" s="1"/>
  <c r="Q43" i="1" s="1"/>
  <c r="R43" i="1" s="1"/>
  <c r="S43" i="1" s="1"/>
  <c r="J44" i="1"/>
  <c r="K44" i="1"/>
  <c r="L44" i="1" s="1"/>
  <c r="M44" i="1" s="1"/>
  <c r="N44" i="1" s="1"/>
  <c r="O44" i="1" s="1"/>
  <c r="P44" i="1" s="1"/>
  <c r="Q44" i="1" s="1"/>
  <c r="R44" i="1" s="1"/>
  <c r="S44" i="1" s="1"/>
  <c r="J45" i="1"/>
  <c r="K45" i="1" s="1"/>
  <c r="L45" i="1" s="1"/>
  <c r="M45" i="1" s="1"/>
  <c r="N45" i="1" s="1"/>
  <c r="O45" i="1" s="1"/>
  <c r="P45" i="1" s="1"/>
  <c r="Q45" i="1" s="1"/>
  <c r="R45" i="1" s="1"/>
  <c r="S45" i="1" s="1"/>
  <c r="J46" i="1"/>
  <c r="K46" i="1" s="1"/>
  <c r="L46" i="1" s="1"/>
  <c r="M46" i="1" s="1"/>
  <c r="N46" i="1" s="1"/>
  <c r="O46" i="1" s="1"/>
  <c r="P46" i="1" s="1"/>
  <c r="Q46" i="1" s="1"/>
  <c r="R46" i="1" s="1"/>
  <c r="S46" i="1" s="1"/>
  <c r="J48" i="1"/>
  <c r="K48" i="1" s="1"/>
  <c r="L48" i="1" s="1"/>
  <c r="M48" i="1" s="1"/>
  <c r="N48" i="1" s="1"/>
  <c r="O48" i="1" s="1"/>
  <c r="P48" i="1" s="1"/>
  <c r="Q48" i="1" s="1"/>
  <c r="R48" i="1" s="1"/>
  <c r="S48" i="1" s="1"/>
  <c r="J49" i="1"/>
  <c r="K49" i="1" s="1"/>
  <c r="L49" i="1"/>
  <c r="M49" i="1" s="1"/>
  <c r="N49" i="1" s="1"/>
  <c r="O49" i="1" s="1"/>
  <c r="P49" i="1" s="1"/>
  <c r="Q49" i="1" s="1"/>
  <c r="R49" i="1" s="1"/>
  <c r="S4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2" i="1"/>
  <c r="G2" i="1"/>
  <c r="I4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L14" i="2"/>
  <c r="L15" i="2"/>
  <c r="L16" i="2"/>
  <c r="L13" i="2"/>
  <c r="F41" i="2"/>
  <c r="F42" i="2"/>
  <c r="F23" i="2"/>
  <c r="F43" i="2"/>
  <c r="F2" i="2"/>
  <c r="F44" i="2"/>
  <c r="F12" i="2"/>
  <c r="F3" i="2"/>
  <c r="F24" i="2"/>
  <c r="F25" i="2"/>
  <c r="F45" i="2"/>
  <c r="F26" i="2"/>
  <c r="F4" i="2"/>
  <c r="F5" i="2"/>
  <c r="F6" i="2"/>
  <c r="F27" i="2"/>
  <c r="F7" i="2"/>
  <c r="F46" i="2"/>
  <c r="F28" i="2"/>
  <c r="F29" i="2"/>
  <c r="F8" i="2"/>
  <c r="F13" i="2"/>
  <c r="F14" i="2"/>
  <c r="F30" i="2"/>
  <c r="F15" i="2"/>
  <c r="F31" i="2"/>
  <c r="F32" i="2"/>
  <c r="F47" i="2"/>
  <c r="F9" i="2"/>
  <c r="F33" i="2"/>
  <c r="F34" i="2"/>
  <c r="F48" i="2"/>
  <c r="F16" i="2"/>
  <c r="F35" i="2"/>
  <c r="F36" i="2"/>
  <c r="F17" i="2"/>
  <c r="F10" i="2"/>
  <c r="F18" i="2"/>
  <c r="F49" i="2"/>
  <c r="F11" i="2"/>
  <c r="F50" i="2"/>
  <c r="F19" i="2"/>
  <c r="F51" i="2"/>
  <c r="F37" i="2"/>
  <c r="F20" i="2"/>
  <c r="F38" i="2"/>
  <c r="F21" i="2"/>
  <c r="F39" i="2"/>
  <c r="F40" i="2"/>
  <c r="F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17B460-6493-4456-9E47-DF7494F26D4B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13E7A7-3BDE-4192-9CF2-BD6A532FCF34}" name="WorksheetConnection_demografia.xlsx!kraina" type="102" refreshedVersion="6" minRefreshableVersion="5">
    <extLst>
      <ext xmlns:x15="http://schemas.microsoft.com/office/spreadsheetml/2010/11/main" uri="{DE250136-89BD-433C-8126-D09CA5730AF9}">
        <x15:connection id="kraina" autoDelete="1">
          <x15:rangePr sourceName="_xlcn.WorksheetConnection_demografia.xlsxkraina1"/>
        </x15:connection>
      </ext>
    </extLst>
  </connection>
  <connection id="3" xr16:uid="{5751105D-CC43-424B-A696-D2A6652650F8}" keepAlive="1" name="Zapytanie — kraina" description="Połączenie z zapytaniem „kraina” w skoroszycie." type="5" refreshedVersion="6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<sst xmlns="http://schemas.openxmlformats.org/spreadsheetml/2006/main" count="132" uniqueCount="67">
  <si>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</si>
  <si>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</si>
  <si>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</si>
  <si>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</si>
  <si>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</si>
  <si>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</si>
  <si>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</si>
  <si>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</si>
  <si>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</si>
  <si>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</si>
  <si>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</si>
  <si>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</si>
  <si>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</si>
  <si>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</si>
  <si>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</si>
  <si>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</si>
  <si>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</si>
  <si>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</si>
  <si>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</si>
  <si>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</si>
  <si>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</si>
  <si>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</si>
  <si>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</si>
  <si>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</si>
  <si>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</si>
  <si>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</si>
  <si>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</si>
  <si>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</si>
  <si>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</si>
  <si>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</si>
  <si>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</si>
  <si>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</si>
  <si>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</si>
  <si>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</si>
  <si>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</si>
  <si>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</si>
  <si>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</si>
  <si>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</si>
  <si>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</si>
  <si>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</si>
  <si>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</si>
  <si>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</si>
  <si>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</si>
  <si>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</si>
  <si>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</si>
  <si>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</si>
  <si>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</si>
  <si>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</si>
  <si>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</si>
  <si>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</si>
  <si>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wojewodztwa</t>
  </si>
  <si>
    <t>L kobiet</t>
  </si>
  <si>
    <t>L mezczyzn</t>
  </si>
  <si>
    <t>L mezczy 2014</t>
  </si>
  <si>
    <t>L kobiet 2014</t>
  </si>
  <si>
    <t>region</t>
  </si>
  <si>
    <t>Suma z L kobiet</t>
  </si>
  <si>
    <t>Suma z L mezczyzn</t>
  </si>
  <si>
    <t>Etykiety wierszy</t>
  </si>
  <si>
    <t>A</t>
  </si>
  <si>
    <t>B</t>
  </si>
  <si>
    <t>C</t>
  </si>
  <si>
    <t>D</t>
  </si>
  <si>
    <t>Suma końcowa</t>
  </si>
  <si>
    <t>Kolumna1</t>
  </si>
  <si>
    <t>Suma Kolumna1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</si>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</sst>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Border="1"/>
    <xf numFmtId="0" fontId="0" fillId="3" borderId="0" xfId="0" applyFont="1" applyFill="1" applyBorder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</a:t>
            </a:r>
            <a:r>
              <a:rPr lang="pl-PL" baseline="0"/>
              <a:t> w 2013 wg regionu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Arkusz2!$I$24:$I$27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Arkusz2!$J$24:$J$27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9-4ECE-9237-10539DA3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125800"/>
        <c:axId val="299124816"/>
      </c:barChart>
      <c:catAx>
        <c:axId val="29912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124816"/>
        <c:crosses val="autoZero"/>
        <c:auto val="1"/>
        <c:lblAlgn val="ctr"/>
        <c:lblOffset val="100"/>
        <c:noMultiLvlLbl val="0"/>
      </c:catAx>
      <c:valAx>
        <c:axId val="2991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12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18</xdr:row>
      <xdr:rowOff>176212</xdr:rowOff>
    </xdr:from>
    <xdr:to>
      <xdr:col>14</xdr:col>
      <xdr:colOff>400050</xdr:colOff>
      <xdr:row>35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538E063-219A-47AB-8BEB-F664FF75B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77.105847800929" createdVersion="6" refreshedVersion="6" minRefreshableVersion="3" recordCount="50" xr:uid="{A4793B05-00EF-499A-86D4-9C58263A27D4}">
  <cacheSource type="worksheet">
    <worksheetSource name="kraina"/>
  </cacheSource>
  <cacheFields count="6">
    <cacheField name="Nazwa wojewodztwa" numFmtId="0">
      <sharedItems/>
    </cacheField>
    <cacheField name="L kobiet" numFmtId="0">
      <sharedItems containsSemiMixedTypes="0" containsString="0" containsNumber="1" containsInteger="1" minValue="76648" maxValue="3997724"/>
    </cacheField>
    <cacheField name="L mezczyzn" numFmtId="0">
      <sharedItems containsSemiMixedTypes="0" containsString="0" containsNumber="1" containsInteger="1" minValue="81385" maxValue="3848394"/>
    </cacheField>
    <cacheField name="L kobiet 2014" numFmtId="0">
      <sharedItems containsSemiMixedTypes="0" containsString="0" containsNumber="1" containsInteger="1" minValue="15339" maxValue="4339393"/>
    </cacheField>
    <cacheField name="L mezczy 2014" numFmtId="0">
      <sharedItems containsSemiMixedTypes="0" containsString="0" containsNumber="1" containsInteger="1" minValue="14652" maxValue="4639643"/>
    </cacheField>
    <cacheField name="region" numFmtId="0">
      <sharedItems count="4">
        <s v="A"/>
        <s v="B"/>
        <s v="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577.110100115744" backgroundQuery="1" createdVersion="6" refreshedVersion="6" minRefreshableVersion="3" recordCount="0" supportSubquery="1" supportAdvancedDrill="1" xr:uid="{2148AD3C-862E-4F62-88D9-07A8F380DF4E}">
  <cacheSource type="external" connectionId="1"/>
  <cacheFields count="2">
    <cacheField name="[kraina].[region].[region]" caption="region" numFmtId="0" hierarchy="5" level="1">
      <sharedItems count="4">
        <s v="A"/>
        <s v="B"/>
        <s v="C"/>
        <s v="D"/>
      </sharedItems>
    </cacheField>
    <cacheField name="[Measures].[Suma Kolumna1]" caption="Suma Kolumna1" numFmtId="0" hierarchy="9" level="32767"/>
  </cacheFields>
  <cacheHierarchies count="10">
    <cacheHierarchy uniqueName="[kraina].[Nazwa wojewodztwa]" caption="Nazwa wojewodztwa" attribute="1" defaultMemberUniqueName="[kraina].[Nazwa wojewodztwa].[All]" allUniqueName="[kraina].[Nazwa wojewodztwa].[All]" dimensionUniqueName="[kraina]" displayFolder="" count="0" memberValueDatatype="130" unbalanced="0"/>
    <cacheHierarchy uniqueName="[kraina].[L kobiet]" caption="L kobiet" attribute="1" defaultMemberUniqueName="[kraina].[L kobiet].[All]" allUniqueName="[kraina].[L kobiet].[All]" dimensionUniqueName="[kraina]" displayFolder="" count="0" memberValueDatatype="20" unbalanced="0"/>
    <cacheHierarchy uniqueName="[kraina].[L mezczyzn]" caption="L mezczyzn" attribute="1" defaultMemberUniqueName="[kraina].[L mezczyzn].[All]" allUniqueName="[kraina].[L mezczyzn].[All]" dimensionUniqueName="[kraina]" displayFolder="" count="0" memberValueDatatype="20" unbalanced="0"/>
    <cacheHierarchy uniqueName="[kraina].[L kobiet 2014]" caption="L kobiet 2014" attribute="1" defaultMemberUniqueName="[kraina].[L kobiet 2014].[All]" allUniqueName="[kraina].[L kobiet 2014].[All]" dimensionUniqueName="[kraina]" displayFolder="" count="0" memberValueDatatype="20" unbalanced="0"/>
    <cacheHierarchy uniqueName="[kraina].[L mezczy 2014]" caption="L mezczy 2014" attribute="1" defaultMemberUniqueName="[kraina].[L mezczy 2014].[All]" allUniqueName="[kraina].[L mezczy 2014].[All]" dimensionUniqueName="[kraina]" displayFolder="" count="0" memberValueDatatype="20" unbalanced="0"/>
    <cacheHierarchy uniqueName="[kraina].[region]" caption="region" attribute="1" defaultMemberUniqueName="[kraina].[region].[All]" allUniqueName="[kraina].[region].[All]" dimensionUniqueName="[kraina]" displayFolder="" count="2" memberValueDatatype="130" unbalanced="0">
      <fieldsUsage count="2">
        <fieldUsage x="-1"/>
        <fieldUsage x="0"/>
      </fieldsUsage>
    </cacheHierarchy>
    <cacheHierarchy uniqueName="[kraina].[Kolumna1]" caption="Kolumna1" attribute="1" defaultMemberUniqueName="[kraina].[Kolumna1].[All]" allUniqueName="[kraina].[Kolumna1].[All]" dimensionUniqueName="[kraina]" displayFolder="" count="0" memberValueDatatype="20" unbalanced="0"/>
    <cacheHierarchy uniqueName="[Measures].[__XL_Count kraina]" caption="__XL_Count kraina" measure="1" displayFolder="" measureGroup="kraina" count="0" hidden="1"/>
    <cacheHierarchy uniqueName="[Measures].[__No measures defined]" caption="__No measures defined" measure="1" displayFolder="" count="0" hidden="1"/>
    <cacheHierarchy uniqueName="[Measures].[Suma Kolumna1]" caption="Suma Kolumna1" measure="1" displayFolder="" measureGroup="krain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kraina" uniqueName="[kraina]" caption="kraina"/>
    <dimension measure="1" name="Measures" uniqueName="[Measures]" caption="Measures"/>
  </dimensions>
  <measureGroups count="1">
    <measureGroup name="kraina" caption="krain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5A"/>
    <n v="2436107"/>
    <n v="2228622"/>
    <n v="1831600"/>
    <n v="1960624"/>
    <x v="0"/>
  </r>
  <r>
    <s v="w08A"/>
    <n v="679557"/>
    <n v="655500"/>
    <n v="1012012"/>
    <n v="1067022"/>
    <x v="0"/>
  </r>
  <r>
    <s v="w13A"/>
    <n v="996113"/>
    <n v="964279"/>
    <n v="1012487"/>
    <n v="1128940"/>
    <x v="0"/>
  </r>
  <r>
    <s v="w14A"/>
    <n v="1143634"/>
    <n v="1033836"/>
    <n v="909534"/>
    <n v="856349"/>
    <x v="0"/>
  </r>
  <r>
    <s v="w15A"/>
    <n v="2549276"/>
    <n v="2584751"/>
    <n v="2033079"/>
    <n v="2066918"/>
    <x v="0"/>
  </r>
  <r>
    <s v="w17A"/>
    <n v="2567464"/>
    <n v="2441857"/>
    <n v="1524132"/>
    <n v="1496810"/>
    <x v="0"/>
  </r>
  <r>
    <s v="w21A"/>
    <n v="2486640"/>
    <n v="2265936"/>
    <n v="297424"/>
    <n v="274759"/>
    <x v="0"/>
  </r>
  <r>
    <s v="w29A"/>
    <n v="1859691"/>
    <n v="1844250"/>
    <n v="1460134"/>
    <n v="1585258"/>
    <x v="0"/>
  </r>
  <r>
    <s v="w37A"/>
    <n v="1506541"/>
    <n v="1414887"/>
    <n v="1216612"/>
    <n v="1166775"/>
    <x v="0"/>
  </r>
  <r>
    <s v="w40A"/>
    <n v="1175198"/>
    <n v="1095440"/>
    <n v="2657174"/>
    <n v="2491947"/>
    <x v="0"/>
  </r>
  <r>
    <s v="w07B"/>
    <n v="3841577"/>
    <n v="3848394"/>
    <n v="3595975"/>
    <n v="3123039"/>
    <x v="1"/>
  </r>
  <r>
    <s v="w22B"/>
    <n v="685438"/>
    <n v="749124"/>
    <n v="2697677"/>
    <n v="2821550"/>
    <x v="1"/>
  </r>
  <r>
    <s v="w23B"/>
    <n v="2166753"/>
    <n v="2338698"/>
    <n v="1681433"/>
    <n v="1592443"/>
    <x v="1"/>
  </r>
  <r>
    <s v="w25B"/>
    <n v="450192"/>
    <n v="434755"/>
    <n v="1656446"/>
    <n v="1691000"/>
    <x v="1"/>
  </r>
  <r>
    <s v="w33B"/>
    <n v="2966291"/>
    <n v="2889963"/>
    <n v="462453"/>
    <n v="486354"/>
    <x v="1"/>
  </r>
  <r>
    <s v="w36B"/>
    <n v="1778590"/>
    <n v="1874844"/>
    <n v="111191"/>
    <n v="117846"/>
    <x v="1"/>
  </r>
  <r>
    <s v="w38B"/>
    <n v="1598886"/>
    <n v="1687917"/>
    <n v="449788"/>
    <n v="427615"/>
    <x v="1"/>
  </r>
  <r>
    <s v="w42B"/>
    <n v="2346640"/>
    <n v="2197559"/>
    <n v="373470"/>
    <n v="353365"/>
    <x v="1"/>
  </r>
  <r>
    <s v="w45B"/>
    <n v="1187448"/>
    <n v="1070426"/>
    <n v="1504608"/>
    <n v="1756990"/>
    <x v="1"/>
  </r>
  <r>
    <s v="w47B"/>
    <n v="1198765"/>
    <n v="1304945"/>
    <n v="2786493"/>
    <n v="2602643"/>
    <x v="1"/>
  </r>
  <r>
    <s v="w50B"/>
    <n v="2494207"/>
    <n v="2625207"/>
    <n v="1796293"/>
    <n v="1853602"/>
    <x v="1"/>
  </r>
  <r>
    <s v="w03C"/>
    <n v="1165105"/>
    <n v="1278732"/>
    <n v="1299953"/>
    <n v="1191621"/>
    <x v="2"/>
  </r>
  <r>
    <s v="w09C"/>
    <n v="1660998"/>
    <n v="1630345"/>
    <n v="1130119"/>
    <n v="1080238"/>
    <x v="2"/>
  </r>
  <r>
    <s v="w10C"/>
    <n v="1157622"/>
    <n v="1182345"/>
    <n v="830785"/>
    <n v="833779"/>
    <x v="2"/>
  </r>
  <r>
    <s v="w12C"/>
    <n v="3997724"/>
    <n v="3690756"/>
    <n v="4339393"/>
    <n v="4639643"/>
    <x v="2"/>
  </r>
  <r>
    <s v="w16C"/>
    <n v="1367212"/>
    <n v="1361389"/>
    <n v="1572320"/>
    <n v="1836258"/>
    <x v="2"/>
  </r>
  <r>
    <s v="w19C"/>
    <n v="2976209"/>
    <n v="3199665"/>
    <n v="1666477"/>
    <n v="1759240"/>
    <x v="2"/>
  </r>
  <r>
    <s v="w20C"/>
    <n v="1443351"/>
    <n v="1565539"/>
    <n v="1355276"/>
    <n v="1423414"/>
    <x v="2"/>
  </r>
  <r>
    <s v="w24C"/>
    <n v="643177"/>
    <n v="684187"/>
    <n v="796213"/>
    <n v="867904"/>
    <x v="2"/>
  </r>
  <r>
    <s v="w26C"/>
    <n v="1037774"/>
    <n v="1113789"/>
    <n v="877464"/>
    <n v="990837"/>
    <x v="2"/>
  </r>
  <r>
    <s v="w27C"/>
    <n v="2351213"/>
    <n v="2358482"/>
    <n v="1098384"/>
    <n v="1121488"/>
    <x v="2"/>
  </r>
  <r>
    <s v="w30C"/>
    <n v="2478386"/>
    <n v="2562144"/>
    <n v="30035"/>
    <n v="29396"/>
    <x v="2"/>
  </r>
  <r>
    <s v="w31C"/>
    <n v="1938122"/>
    <n v="1816647"/>
    <n v="1602356"/>
    <n v="1875221"/>
    <x v="2"/>
  </r>
  <r>
    <s v="w34C"/>
    <n v="76648"/>
    <n v="81385"/>
    <n v="1374708"/>
    <n v="1379567"/>
    <x v="2"/>
  </r>
  <r>
    <s v="w35C"/>
    <n v="2574432"/>
    <n v="2409710"/>
    <n v="987486"/>
    <n v="999043"/>
    <x v="2"/>
  </r>
  <r>
    <s v="w44C"/>
    <n v="835495"/>
    <n v="837746"/>
    <n v="1106177"/>
    <n v="917781"/>
    <x v="2"/>
  </r>
  <r>
    <s v="w46C"/>
    <n v="140026"/>
    <n v="146354"/>
    <n v="2759991"/>
    <n v="2742120"/>
    <x v="2"/>
  </r>
  <r>
    <s v="w48C"/>
    <n v="2619776"/>
    <n v="2749623"/>
    <n v="2888215"/>
    <n v="2800174"/>
    <x v="2"/>
  </r>
  <r>
    <s v="w49C"/>
    <n v="248398"/>
    <n v="268511"/>
    <n v="3110853"/>
    <n v="2986411"/>
    <x v="2"/>
  </r>
  <r>
    <s v="w01D"/>
    <n v="1415007"/>
    <n v="1397195"/>
    <n v="1499070"/>
    <n v="1481105"/>
    <x v="3"/>
  </r>
  <r>
    <s v="w02D"/>
    <n v="1711390"/>
    <n v="1641773"/>
    <n v="1522030"/>
    <n v="1618733"/>
    <x v="3"/>
  </r>
  <r>
    <s v="w04D"/>
    <n v="949065"/>
    <n v="1026050"/>
    <n v="688027"/>
    <n v="723233"/>
    <x v="3"/>
  </r>
  <r>
    <s v="w06D"/>
    <n v="1846928"/>
    <n v="1851433"/>
    <n v="2125113"/>
    <n v="2028635"/>
    <x v="3"/>
  </r>
  <r>
    <s v="w11D"/>
    <n v="1987047"/>
    <n v="1996208"/>
    <n v="2053892"/>
    <n v="1697247"/>
    <x v="3"/>
  </r>
  <r>
    <s v="w18D"/>
    <n v="1334060"/>
    <n v="1395231"/>
    <n v="578655"/>
    <n v="677663"/>
    <x v="3"/>
  </r>
  <r>
    <s v="w28D"/>
    <n v="2613354"/>
    <n v="2837241"/>
    <n v="431144"/>
    <n v="434113"/>
    <x v="3"/>
  </r>
  <r>
    <s v="w32D"/>
    <n v="992523"/>
    <n v="1028501"/>
    <n v="1995446"/>
    <n v="1860524"/>
    <x v="3"/>
  </r>
  <r>
    <s v="w39D"/>
    <n v="548989"/>
    <n v="514636"/>
    <n v="2770344"/>
    <n v="3187897"/>
    <x v="3"/>
  </r>
  <r>
    <s v="w41D"/>
    <n v="2115336"/>
    <n v="2202769"/>
    <n v="15339"/>
    <n v="14652"/>
    <x v="3"/>
  </r>
  <r>
    <s v="w43D"/>
    <n v="2548438"/>
    <n v="2577213"/>
    <n v="37986"/>
    <n v="3776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DEB33-CD0A-4930-A16F-0A91E2C2D3D7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Kolumna1" fld="1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mografia.xlsx!kraina">
        <x15:activeTabTopLevelEntity name="[krain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F2FD4-8C0E-4B77-B73D-498E7BE49ECF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N5:P22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9B757-58EE-4935-81B3-F89874874369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12:K17" firstHeaderRow="0" firstDataRow="1" firstDataCol="1"/>
  <pivotFields count="6">
    <pivotField showAll="0"/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L kobiet" fld="1" baseField="0" baseItem="0"/>
    <dataField name="Suma z L mezczyz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821A2603-9562-401C-898D-738AFA4589F2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13A87-9722-4567-B149-D8093B419345}" name="kraina" displayName="kraina" ref="A1:G51" tableType="queryTable" totalsRowShown="0">
  <autoFilter ref="A1:G51" xr:uid="{15C13391-D9ED-412F-9BBE-3B0F2F1AD9BB}"/>
  <sortState xmlns:xlrd2="http://schemas.microsoft.com/office/spreadsheetml/2017/richdata2" ref="A2:F51">
    <sortCondition ref="F1:F51"/>
  </sortState>
  <tableColumns count="7">
    <tableColumn id="1" xr3:uid="{3EF7462F-8D4F-4D4F-9D12-C87DBBE47A3D}" uniqueName="1" name="Nazwa wojewodztwa" queryTableFieldId="1" dataDxfId="2"/>
    <tableColumn id="2" xr3:uid="{44C5B311-1301-4100-A887-C9EE4C130EEC}" uniqueName="2" name="L kobiet" queryTableFieldId="2"/>
    <tableColumn id="3" xr3:uid="{635ECF51-9CA3-466A-AEC7-73202D39C64F}" uniqueName="3" name="L mezczyzn" queryTableFieldId="3"/>
    <tableColumn id="4" xr3:uid="{F19020B3-6269-442E-AFD4-D279BC89062F}" uniqueName="4" name="L kobiet 2014" queryTableFieldId="4"/>
    <tableColumn id="5" xr3:uid="{459D0EBA-67C5-4CB6-967E-C04B44DC9312}" uniqueName="5" name="L mezczy 2014" queryTableFieldId="5"/>
    <tableColumn id="6" xr3:uid="{AE42DAFC-5C1A-43C2-9698-6C22E6F9DA75}" uniqueName="6" name="region" queryTableFieldId="6" dataDxfId="1">
      <calculatedColumnFormula>RIGHT(A2,1)</calculatedColumnFormula>
    </tableColumn>
    <tableColumn id="7" xr3:uid="{F1CE4EDA-5E27-4011-A8AF-D2DF1532DD2F}" uniqueName="7" name="Kolumna1" queryTableFieldId="7" dataDxfId="0">
      <calculatedColumnFormula>IF(AND(D2&gt;B2,E2&gt;C2),1,0)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3745-6EF0-439C-9442-F2D11D166A14}">
  <dimension ref="A3:B8"/>
  <sheetViews>
    <sheetView workbookViewId="0">
      <selection activeCell="F15" sqref="F15"/>
    </sheetView>
  </sheetViews>
  <sheetFormatPr defaultRowHeight="15" x14ac:dyDescent="0.25"/>
  <cols>
    <col min="1" max="1" width="17.7109375" bestFit="1" customWidth="1"/>
    <col min="2" max="2" width="15.28515625" bestFit="1" customWidth="1"/>
  </cols>
  <sheetData>
    <row r="3" spans="1:2" x14ac:dyDescent="0.25">
      <c r="A3" s="17" t="s">
        <v>58</v>
      </c>
      <c r="B3" t="s">
        <v>65</v>
      </c>
    </row>
    <row r="4" spans="1:2" x14ac:dyDescent="0.25">
      <c r="A4" s="18" t="s">
        <v>59</v>
      </c>
      <c r="B4" s="1">
        <v>3</v>
      </c>
    </row>
    <row r="5" spans="1:2" x14ac:dyDescent="0.25">
      <c r="A5" s="18" t="s">
        <v>60</v>
      </c>
      <c r="B5" s="1">
        <v>4</v>
      </c>
    </row>
    <row r="6" spans="1:2" x14ac:dyDescent="0.25">
      <c r="A6" s="18" t="s">
        <v>61</v>
      </c>
      <c r="B6" s="1">
        <v>8</v>
      </c>
    </row>
    <row r="7" spans="1:2" x14ac:dyDescent="0.25">
      <c r="A7" s="18" t="s">
        <v>62</v>
      </c>
      <c r="B7" s="1">
        <v>4</v>
      </c>
    </row>
    <row r="8" spans="1:2" x14ac:dyDescent="0.25">
      <c r="A8" s="18" t="s">
        <v>63</v>
      </c>
      <c r="B8" s="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EED7-6DAD-41D7-807F-4A3C189F343E}">
  <dimension ref="A1:P51"/>
  <sheetViews>
    <sheetView topLeftCell="A16" workbookViewId="0">
      <selection sqref="A1:E51"/>
    </sheetView>
  </sheetViews>
  <sheetFormatPr defaultRowHeight="15" x14ac:dyDescent="0.25"/>
  <cols>
    <col min="1" max="1" width="22.140625" customWidth="1"/>
    <col min="2" max="2" width="15" customWidth="1"/>
    <col min="3" max="3" width="13" bestFit="1" customWidth="1"/>
    <col min="4" max="4" width="14.7109375" bestFit="1" customWidth="1"/>
    <col min="5" max="5" width="15.5703125" bestFit="1" customWidth="1"/>
    <col min="6" max="6" width="18.28515625" customWidth="1"/>
    <col min="9" max="9" width="17.7109375" bestFit="1" customWidth="1"/>
    <col min="10" max="10" width="14.7109375" bestFit="1" customWidth="1"/>
    <col min="11" max="11" width="17.5703125" bestFit="1" customWidth="1"/>
  </cols>
  <sheetData>
    <row r="1" spans="1:16" x14ac:dyDescent="0.25">
      <c r="A1" t="s">
        <v>50</v>
      </c>
      <c r="B1" t="s">
        <v>51</v>
      </c>
      <c r="C1" t="s">
        <v>52</v>
      </c>
      <c r="D1" t="s">
        <v>54</v>
      </c>
      <c r="E1" t="s">
        <v>53</v>
      </c>
      <c r="F1" t="s">
        <v>55</v>
      </c>
      <c r="G1" t="s">
        <v>64</v>
      </c>
    </row>
    <row r="2" spans="1:16" x14ac:dyDescent="0.25">
      <c r="A2" s="1" t="s">
        <v>4</v>
      </c>
      <c r="B2">
        <v>2436107</v>
      </c>
      <c r="C2">
        <v>2228622</v>
      </c>
      <c r="D2">
        <v>1831600</v>
      </c>
      <c r="E2">
        <v>1960624</v>
      </c>
      <c r="F2" t="str">
        <f t="shared" ref="F2:F33" si="0">RIGHT(A2,1)</f>
        <v>A</v>
      </c>
      <c r="G2">
        <f t="shared" ref="G2:G33" si="1">IF(AND(D2&gt;B2,E2&gt;C2),1,0)</f>
        <v>0</v>
      </c>
    </row>
    <row r="3" spans="1:16" x14ac:dyDescent="0.25">
      <c r="A3" s="1" t="s">
        <v>7</v>
      </c>
      <c r="B3">
        <v>679557</v>
      </c>
      <c r="C3">
        <v>655500</v>
      </c>
      <c r="D3">
        <v>1012012</v>
      </c>
      <c r="E3">
        <v>1067022</v>
      </c>
      <c r="F3" t="str">
        <f t="shared" si="0"/>
        <v>A</v>
      </c>
      <c r="G3">
        <f t="shared" si="1"/>
        <v>1</v>
      </c>
    </row>
    <row r="4" spans="1:16" x14ac:dyDescent="0.25">
      <c r="A4" s="1" t="s">
        <v>12</v>
      </c>
      <c r="B4">
        <v>996113</v>
      </c>
      <c r="C4">
        <v>964279</v>
      </c>
      <c r="D4">
        <v>1012487</v>
      </c>
      <c r="E4">
        <v>1128940</v>
      </c>
      <c r="F4" t="str">
        <f t="shared" si="0"/>
        <v>A</v>
      </c>
      <c r="G4">
        <f t="shared" si="1"/>
        <v>1</v>
      </c>
      <c r="I4">
        <f>SUM(G:G)</f>
        <v>19</v>
      </c>
    </row>
    <row r="5" spans="1:16" x14ac:dyDescent="0.25">
      <c r="A5" s="1" t="s">
        <v>13</v>
      </c>
      <c r="B5">
        <v>1143634</v>
      </c>
      <c r="C5">
        <v>1033836</v>
      </c>
      <c r="D5">
        <v>909534</v>
      </c>
      <c r="E5">
        <v>856349</v>
      </c>
      <c r="F5" t="str">
        <f t="shared" si="0"/>
        <v>A</v>
      </c>
      <c r="G5">
        <f t="shared" si="1"/>
        <v>0</v>
      </c>
      <c r="N5" s="8"/>
      <c r="O5" s="9"/>
      <c r="P5" s="10"/>
    </row>
    <row r="6" spans="1:16" x14ac:dyDescent="0.25">
      <c r="A6" s="1" t="s">
        <v>14</v>
      </c>
      <c r="B6">
        <v>2549276</v>
      </c>
      <c r="C6">
        <v>2584751</v>
      </c>
      <c r="D6">
        <v>2033079</v>
      </c>
      <c r="E6">
        <v>2066918</v>
      </c>
      <c r="F6" t="str">
        <f t="shared" si="0"/>
        <v>A</v>
      </c>
      <c r="G6">
        <f t="shared" si="1"/>
        <v>0</v>
      </c>
      <c r="N6" s="11"/>
      <c r="O6" s="12"/>
      <c r="P6" s="13"/>
    </row>
    <row r="7" spans="1:16" x14ac:dyDescent="0.25">
      <c r="A7" s="1" t="s">
        <v>16</v>
      </c>
      <c r="B7">
        <v>2567464</v>
      </c>
      <c r="C7">
        <v>2441857</v>
      </c>
      <c r="D7">
        <v>1524132</v>
      </c>
      <c r="E7">
        <v>1496810</v>
      </c>
      <c r="F7" t="str">
        <f t="shared" si="0"/>
        <v>A</v>
      </c>
      <c r="G7">
        <f t="shared" si="1"/>
        <v>0</v>
      </c>
      <c r="N7" s="11"/>
      <c r="O7" s="12"/>
      <c r="P7" s="13"/>
    </row>
    <row r="8" spans="1:16" x14ac:dyDescent="0.25">
      <c r="A8" s="1" t="s">
        <v>20</v>
      </c>
      <c r="B8">
        <v>2486640</v>
      </c>
      <c r="C8">
        <v>2265936</v>
      </c>
      <c r="D8">
        <v>297424</v>
      </c>
      <c r="E8">
        <v>274759</v>
      </c>
      <c r="F8" t="str">
        <f t="shared" si="0"/>
        <v>A</v>
      </c>
      <c r="G8">
        <f t="shared" si="1"/>
        <v>0</v>
      </c>
      <c r="N8" s="11"/>
      <c r="O8" s="12"/>
      <c r="P8" s="13"/>
    </row>
    <row r="9" spans="1:16" x14ac:dyDescent="0.25">
      <c r="A9" s="1" t="s">
        <v>28</v>
      </c>
      <c r="B9">
        <v>1859691</v>
      </c>
      <c r="C9">
        <v>1844250</v>
      </c>
      <c r="D9">
        <v>1460134</v>
      </c>
      <c r="E9">
        <v>1585258</v>
      </c>
      <c r="F9" t="str">
        <f t="shared" si="0"/>
        <v>A</v>
      </c>
      <c r="G9">
        <f t="shared" si="1"/>
        <v>0</v>
      </c>
      <c r="N9" s="11"/>
      <c r="O9" s="12"/>
      <c r="P9" s="13"/>
    </row>
    <row r="10" spans="1:16" x14ac:dyDescent="0.25">
      <c r="A10" s="1" t="s">
        <v>36</v>
      </c>
      <c r="B10">
        <v>1506541</v>
      </c>
      <c r="C10">
        <v>1414887</v>
      </c>
      <c r="D10">
        <v>1216612</v>
      </c>
      <c r="E10">
        <v>1166775</v>
      </c>
      <c r="F10" t="str">
        <f t="shared" si="0"/>
        <v>A</v>
      </c>
      <c r="G10">
        <f t="shared" si="1"/>
        <v>0</v>
      </c>
      <c r="N10" s="11"/>
      <c r="O10" s="12"/>
      <c r="P10" s="13"/>
    </row>
    <row r="11" spans="1:16" x14ac:dyDescent="0.25">
      <c r="A11" s="1" t="s">
        <v>39</v>
      </c>
      <c r="B11">
        <v>1175198</v>
      </c>
      <c r="C11">
        <v>1095440</v>
      </c>
      <c r="D11">
        <v>2657174</v>
      </c>
      <c r="E11">
        <v>2491947</v>
      </c>
      <c r="F11" t="str">
        <f t="shared" si="0"/>
        <v>A</v>
      </c>
      <c r="G11">
        <f t="shared" si="1"/>
        <v>1</v>
      </c>
      <c r="N11" s="11"/>
      <c r="O11" s="12"/>
      <c r="P11" s="13"/>
    </row>
    <row r="12" spans="1:16" x14ac:dyDescent="0.25">
      <c r="A12" s="1" t="s">
        <v>6</v>
      </c>
      <c r="B12">
        <v>3841577</v>
      </c>
      <c r="C12">
        <v>3848394</v>
      </c>
      <c r="D12">
        <v>3595975</v>
      </c>
      <c r="E12">
        <v>3123039</v>
      </c>
      <c r="F12" t="str">
        <f t="shared" si="0"/>
        <v>B</v>
      </c>
      <c r="G12">
        <f t="shared" si="1"/>
        <v>0</v>
      </c>
      <c r="I12" s="17" t="s">
        <v>58</v>
      </c>
      <c r="J12" t="s">
        <v>56</v>
      </c>
      <c r="K12" t="s">
        <v>57</v>
      </c>
      <c r="N12" s="11"/>
      <c r="O12" s="12"/>
      <c r="P12" s="13"/>
    </row>
    <row r="13" spans="1:16" x14ac:dyDescent="0.25">
      <c r="A13" s="1" t="s">
        <v>21</v>
      </c>
      <c r="B13">
        <v>685438</v>
      </c>
      <c r="C13">
        <v>749124</v>
      </c>
      <c r="D13">
        <v>2697677</v>
      </c>
      <c r="E13">
        <v>2821550</v>
      </c>
      <c r="F13" t="str">
        <f t="shared" si="0"/>
        <v>B</v>
      </c>
      <c r="G13">
        <f t="shared" si="1"/>
        <v>1</v>
      </c>
      <c r="I13" s="18" t="s">
        <v>59</v>
      </c>
      <c r="J13" s="1">
        <v>17400221</v>
      </c>
      <c r="K13" s="1">
        <v>16529358</v>
      </c>
      <c r="L13">
        <f>SUM(J13+K13)</f>
        <v>33929579</v>
      </c>
      <c r="N13" s="11"/>
      <c r="O13" s="12"/>
      <c r="P13" s="13"/>
    </row>
    <row r="14" spans="1:16" x14ac:dyDescent="0.25">
      <c r="A14" s="1" t="s">
        <v>22</v>
      </c>
      <c r="B14">
        <v>2166753</v>
      </c>
      <c r="C14">
        <v>2338698</v>
      </c>
      <c r="D14">
        <v>1681433</v>
      </c>
      <c r="E14">
        <v>1592443</v>
      </c>
      <c r="F14" t="str">
        <f t="shared" si="0"/>
        <v>B</v>
      </c>
      <c r="G14">
        <f t="shared" si="1"/>
        <v>0</v>
      </c>
      <c r="I14" s="18" t="s">
        <v>60</v>
      </c>
      <c r="J14" s="1">
        <v>20714787</v>
      </c>
      <c r="K14" s="1">
        <v>21021832</v>
      </c>
      <c r="L14">
        <f t="shared" ref="L14:L16" si="2">SUM(J14+K14)</f>
        <v>41736619</v>
      </c>
      <c r="N14" s="11"/>
      <c r="O14" s="12"/>
      <c r="P14" s="13"/>
    </row>
    <row r="15" spans="1:16" x14ac:dyDescent="0.25">
      <c r="A15" s="1" t="s">
        <v>24</v>
      </c>
      <c r="B15">
        <v>450192</v>
      </c>
      <c r="C15">
        <v>434755</v>
      </c>
      <c r="D15">
        <v>1656446</v>
      </c>
      <c r="E15">
        <v>1691000</v>
      </c>
      <c r="F15" t="str">
        <f t="shared" si="0"/>
        <v>B</v>
      </c>
      <c r="G15">
        <f t="shared" si="1"/>
        <v>1</v>
      </c>
      <c r="I15" s="18" t="s">
        <v>61</v>
      </c>
      <c r="J15" s="1">
        <v>28711668</v>
      </c>
      <c r="K15" s="1">
        <v>28937349</v>
      </c>
      <c r="L15">
        <f t="shared" si="2"/>
        <v>57649017</v>
      </c>
      <c r="N15" s="11"/>
      <c r="O15" s="12"/>
      <c r="P15" s="13"/>
    </row>
    <row r="16" spans="1:16" x14ac:dyDescent="0.25">
      <c r="A16" s="1" t="s">
        <v>32</v>
      </c>
      <c r="B16">
        <v>2966291</v>
      </c>
      <c r="C16">
        <v>2889963</v>
      </c>
      <c r="D16">
        <v>462453</v>
      </c>
      <c r="E16">
        <v>486354</v>
      </c>
      <c r="F16" t="str">
        <f t="shared" si="0"/>
        <v>B</v>
      </c>
      <c r="G16">
        <f t="shared" si="1"/>
        <v>0</v>
      </c>
      <c r="I16" s="18" t="s">
        <v>62</v>
      </c>
      <c r="J16" s="1">
        <v>18062137</v>
      </c>
      <c r="K16" s="1">
        <v>18468250</v>
      </c>
      <c r="L16">
        <f t="shared" si="2"/>
        <v>36530387</v>
      </c>
      <c r="N16" s="11"/>
      <c r="O16" s="12"/>
      <c r="P16" s="13"/>
    </row>
    <row r="17" spans="1:16" x14ac:dyDescent="0.25">
      <c r="A17" s="1" t="s">
        <v>35</v>
      </c>
      <c r="B17">
        <v>1778590</v>
      </c>
      <c r="C17">
        <v>1874844</v>
      </c>
      <c r="D17">
        <v>111191</v>
      </c>
      <c r="E17">
        <v>117846</v>
      </c>
      <c r="F17" t="str">
        <f t="shared" si="0"/>
        <v>B</v>
      </c>
      <c r="G17">
        <f t="shared" si="1"/>
        <v>0</v>
      </c>
      <c r="I17" s="18" t="s">
        <v>63</v>
      </c>
      <c r="J17" s="1">
        <v>84888813</v>
      </c>
      <c r="K17" s="1">
        <v>84956789</v>
      </c>
      <c r="N17" s="11"/>
      <c r="O17" s="12"/>
      <c r="P17" s="13"/>
    </row>
    <row r="18" spans="1:16" x14ac:dyDescent="0.25">
      <c r="A18" s="1" t="s">
        <v>37</v>
      </c>
      <c r="B18">
        <v>1598886</v>
      </c>
      <c r="C18">
        <v>1687917</v>
      </c>
      <c r="D18">
        <v>449788</v>
      </c>
      <c r="E18">
        <v>427615</v>
      </c>
      <c r="F18" t="str">
        <f t="shared" si="0"/>
        <v>B</v>
      </c>
      <c r="G18">
        <f t="shared" si="1"/>
        <v>0</v>
      </c>
      <c r="N18" s="11"/>
      <c r="O18" s="12"/>
      <c r="P18" s="13"/>
    </row>
    <row r="19" spans="1:16" x14ac:dyDescent="0.25">
      <c r="A19" s="1" t="s">
        <v>41</v>
      </c>
      <c r="B19">
        <v>2346640</v>
      </c>
      <c r="C19">
        <v>2197559</v>
      </c>
      <c r="D19">
        <v>373470</v>
      </c>
      <c r="E19">
        <v>353365</v>
      </c>
      <c r="F19" t="str">
        <f t="shared" si="0"/>
        <v>B</v>
      </c>
      <c r="G19">
        <f t="shared" si="1"/>
        <v>0</v>
      </c>
      <c r="N19" s="11"/>
      <c r="O19" s="12"/>
      <c r="P19" s="13"/>
    </row>
    <row r="20" spans="1:16" x14ac:dyDescent="0.25">
      <c r="A20" s="1" t="s">
        <v>44</v>
      </c>
      <c r="B20">
        <v>1187448</v>
      </c>
      <c r="C20">
        <v>1070426</v>
      </c>
      <c r="D20">
        <v>1504608</v>
      </c>
      <c r="E20">
        <v>1756990</v>
      </c>
      <c r="F20" t="str">
        <f t="shared" si="0"/>
        <v>B</v>
      </c>
      <c r="G20">
        <f t="shared" si="1"/>
        <v>1</v>
      </c>
      <c r="N20" s="11"/>
      <c r="O20" s="12"/>
      <c r="P20" s="13"/>
    </row>
    <row r="21" spans="1:16" x14ac:dyDescent="0.25">
      <c r="A21" s="1" t="s">
        <v>46</v>
      </c>
      <c r="B21">
        <v>1198765</v>
      </c>
      <c r="C21">
        <v>1304945</v>
      </c>
      <c r="D21">
        <v>2786493</v>
      </c>
      <c r="E21">
        <v>2602643</v>
      </c>
      <c r="F21" t="str">
        <f t="shared" si="0"/>
        <v>B</v>
      </c>
      <c r="G21">
        <f t="shared" si="1"/>
        <v>1</v>
      </c>
      <c r="N21" s="11"/>
      <c r="O21" s="12"/>
      <c r="P21" s="13"/>
    </row>
    <row r="22" spans="1:16" x14ac:dyDescent="0.25">
      <c r="A22" s="1" t="s">
        <v>49</v>
      </c>
      <c r="B22">
        <v>2494207</v>
      </c>
      <c r="C22">
        <v>2625207</v>
      </c>
      <c r="D22">
        <v>1796293</v>
      </c>
      <c r="E22">
        <v>1853602</v>
      </c>
      <c r="F22" t="str">
        <f t="shared" si="0"/>
        <v>B</v>
      </c>
      <c r="G22">
        <f t="shared" si="1"/>
        <v>0</v>
      </c>
      <c r="N22" s="14"/>
      <c r="O22" s="15"/>
      <c r="P22" s="16"/>
    </row>
    <row r="23" spans="1:16" x14ac:dyDescent="0.25">
      <c r="A23" s="1" t="s">
        <v>2</v>
      </c>
      <c r="B23">
        <v>1165105</v>
      </c>
      <c r="C23">
        <v>1278732</v>
      </c>
      <c r="D23">
        <v>1299953</v>
      </c>
      <c r="E23">
        <v>1191621</v>
      </c>
      <c r="F23" t="str">
        <f t="shared" si="0"/>
        <v>C</v>
      </c>
      <c r="G23">
        <f t="shared" si="1"/>
        <v>0</v>
      </c>
    </row>
    <row r="24" spans="1:16" x14ac:dyDescent="0.25">
      <c r="A24" s="1" t="s">
        <v>8</v>
      </c>
      <c r="B24">
        <v>1660998</v>
      </c>
      <c r="C24">
        <v>1630345</v>
      </c>
      <c r="D24">
        <v>1130119</v>
      </c>
      <c r="E24">
        <v>1080238</v>
      </c>
      <c r="F24" t="str">
        <f t="shared" si="0"/>
        <v>C</v>
      </c>
      <c r="G24">
        <f t="shared" si="1"/>
        <v>0</v>
      </c>
      <c r="I24" s="18" t="s">
        <v>59</v>
      </c>
      <c r="J24">
        <v>33929579</v>
      </c>
    </row>
    <row r="25" spans="1:16" x14ac:dyDescent="0.25">
      <c r="A25" s="1" t="s">
        <v>9</v>
      </c>
      <c r="B25">
        <v>1157622</v>
      </c>
      <c r="C25">
        <v>1182345</v>
      </c>
      <c r="D25">
        <v>830785</v>
      </c>
      <c r="E25">
        <v>833779</v>
      </c>
      <c r="F25" t="str">
        <f t="shared" si="0"/>
        <v>C</v>
      </c>
      <c r="G25">
        <f t="shared" si="1"/>
        <v>0</v>
      </c>
      <c r="I25" s="18" t="s">
        <v>60</v>
      </c>
      <c r="J25">
        <v>41736619</v>
      </c>
    </row>
    <row r="26" spans="1:16" x14ac:dyDescent="0.25">
      <c r="A26" s="1" t="s">
        <v>11</v>
      </c>
      <c r="B26">
        <v>3997724</v>
      </c>
      <c r="C26">
        <v>3690756</v>
      </c>
      <c r="D26">
        <v>4339393</v>
      </c>
      <c r="E26">
        <v>4639643</v>
      </c>
      <c r="F26" t="str">
        <f t="shared" si="0"/>
        <v>C</v>
      </c>
      <c r="G26">
        <f t="shared" si="1"/>
        <v>1</v>
      </c>
      <c r="I26" s="18" t="s">
        <v>61</v>
      </c>
      <c r="J26">
        <v>57649017</v>
      </c>
    </row>
    <row r="27" spans="1:16" x14ac:dyDescent="0.25">
      <c r="A27" s="1" t="s">
        <v>15</v>
      </c>
      <c r="B27">
        <v>1367212</v>
      </c>
      <c r="C27">
        <v>1361389</v>
      </c>
      <c r="D27">
        <v>1572320</v>
      </c>
      <c r="E27">
        <v>1836258</v>
      </c>
      <c r="F27" t="str">
        <f t="shared" si="0"/>
        <v>C</v>
      </c>
      <c r="G27">
        <f t="shared" si="1"/>
        <v>1</v>
      </c>
      <c r="I27" s="18" t="s">
        <v>62</v>
      </c>
      <c r="J27">
        <v>36530387</v>
      </c>
    </row>
    <row r="28" spans="1:16" x14ac:dyDescent="0.25">
      <c r="A28" s="1" t="s">
        <v>18</v>
      </c>
      <c r="B28">
        <v>2976209</v>
      </c>
      <c r="C28">
        <v>3199665</v>
      </c>
      <c r="D28">
        <v>1666477</v>
      </c>
      <c r="E28">
        <v>1759240</v>
      </c>
      <c r="F28" t="str">
        <f t="shared" si="0"/>
        <v>C</v>
      </c>
      <c r="G28">
        <f t="shared" si="1"/>
        <v>0</v>
      </c>
    </row>
    <row r="29" spans="1:16" x14ac:dyDescent="0.25">
      <c r="A29" s="1" t="s">
        <v>19</v>
      </c>
      <c r="B29">
        <v>1443351</v>
      </c>
      <c r="C29">
        <v>1565539</v>
      </c>
      <c r="D29">
        <v>1355276</v>
      </c>
      <c r="E29">
        <v>1423414</v>
      </c>
      <c r="F29" t="str">
        <f t="shared" si="0"/>
        <v>C</v>
      </c>
      <c r="G29">
        <f t="shared" si="1"/>
        <v>0</v>
      </c>
    </row>
    <row r="30" spans="1:16" x14ac:dyDescent="0.25">
      <c r="A30" s="1" t="s">
        <v>23</v>
      </c>
      <c r="B30">
        <v>643177</v>
      </c>
      <c r="C30">
        <v>684187</v>
      </c>
      <c r="D30">
        <v>796213</v>
      </c>
      <c r="E30">
        <v>867904</v>
      </c>
      <c r="F30" t="str">
        <f t="shared" si="0"/>
        <v>C</v>
      </c>
      <c r="G30">
        <f t="shared" si="1"/>
        <v>1</v>
      </c>
    </row>
    <row r="31" spans="1:16" x14ac:dyDescent="0.25">
      <c r="A31" s="1" t="s">
        <v>25</v>
      </c>
      <c r="B31">
        <v>1037774</v>
      </c>
      <c r="C31">
        <v>1113789</v>
      </c>
      <c r="D31">
        <v>877464</v>
      </c>
      <c r="E31">
        <v>990837</v>
      </c>
      <c r="F31" t="str">
        <f t="shared" si="0"/>
        <v>C</v>
      </c>
      <c r="G31">
        <f t="shared" si="1"/>
        <v>0</v>
      </c>
    </row>
    <row r="32" spans="1:16" x14ac:dyDescent="0.25">
      <c r="A32" s="1" t="s">
        <v>26</v>
      </c>
      <c r="B32">
        <v>2351213</v>
      </c>
      <c r="C32">
        <v>2358482</v>
      </c>
      <c r="D32">
        <v>1098384</v>
      </c>
      <c r="E32">
        <v>1121488</v>
      </c>
      <c r="F32" t="str">
        <f t="shared" si="0"/>
        <v>C</v>
      </c>
      <c r="G32">
        <f t="shared" si="1"/>
        <v>0</v>
      </c>
    </row>
    <row r="33" spans="1:7" x14ac:dyDescent="0.25">
      <c r="A33" s="1" t="s">
        <v>29</v>
      </c>
      <c r="B33">
        <v>2478386</v>
      </c>
      <c r="C33">
        <v>2562144</v>
      </c>
      <c r="D33">
        <v>30035</v>
      </c>
      <c r="E33">
        <v>29396</v>
      </c>
      <c r="F33" t="str">
        <f t="shared" si="0"/>
        <v>C</v>
      </c>
      <c r="G33">
        <f t="shared" si="1"/>
        <v>0</v>
      </c>
    </row>
    <row r="34" spans="1:7" x14ac:dyDescent="0.25">
      <c r="A34" s="1" t="s">
        <v>30</v>
      </c>
      <c r="B34">
        <v>1938122</v>
      </c>
      <c r="C34">
        <v>1816647</v>
      </c>
      <c r="D34">
        <v>1602356</v>
      </c>
      <c r="E34">
        <v>1875221</v>
      </c>
      <c r="F34" t="str">
        <f t="shared" ref="F34:F51" si="3">RIGHT(A34,1)</f>
        <v>C</v>
      </c>
      <c r="G34">
        <f t="shared" ref="G34:G51" si="4">IF(AND(D34&gt;B34,E34&gt;C34),1,0)</f>
        <v>0</v>
      </c>
    </row>
    <row r="35" spans="1:7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3"/>
        <v>C</v>
      </c>
      <c r="G35">
        <f t="shared" si="4"/>
        <v>1</v>
      </c>
    </row>
    <row r="36" spans="1:7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3"/>
        <v>C</v>
      </c>
      <c r="G36">
        <f t="shared" si="4"/>
        <v>0</v>
      </c>
    </row>
    <row r="37" spans="1:7" x14ac:dyDescent="0.25">
      <c r="A37" s="1" t="s">
        <v>43</v>
      </c>
      <c r="B37">
        <v>835495</v>
      </c>
      <c r="C37">
        <v>837746</v>
      </c>
      <c r="D37">
        <v>1106177</v>
      </c>
      <c r="E37">
        <v>917781</v>
      </c>
      <c r="F37" t="str">
        <f t="shared" si="3"/>
        <v>C</v>
      </c>
      <c r="G37">
        <f t="shared" si="4"/>
        <v>1</v>
      </c>
    </row>
    <row r="38" spans="1:7" x14ac:dyDescent="0.25">
      <c r="A38" s="1" t="s">
        <v>45</v>
      </c>
      <c r="B38">
        <v>140026</v>
      </c>
      <c r="C38">
        <v>146354</v>
      </c>
      <c r="D38">
        <v>2759991</v>
      </c>
      <c r="E38">
        <v>2742120</v>
      </c>
      <c r="F38" t="str">
        <f t="shared" si="3"/>
        <v>C</v>
      </c>
      <c r="G38">
        <f t="shared" si="4"/>
        <v>1</v>
      </c>
    </row>
    <row r="39" spans="1:7" x14ac:dyDescent="0.25">
      <c r="A39" s="1" t="s">
        <v>47</v>
      </c>
      <c r="B39">
        <v>2619776</v>
      </c>
      <c r="C39">
        <v>2749623</v>
      </c>
      <c r="D39">
        <v>2888215</v>
      </c>
      <c r="E39">
        <v>2800174</v>
      </c>
      <c r="F39" t="str">
        <f t="shared" si="3"/>
        <v>C</v>
      </c>
      <c r="G39">
        <f t="shared" si="4"/>
        <v>1</v>
      </c>
    </row>
    <row r="40" spans="1:7" x14ac:dyDescent="0.25">
      <c r="A40" s="1" t="s">
        <v>48</v>
      </c>
      <c r="B40">
        <v>248398</v>
      </c>
      <c r="C40">
        <v>268511</v>
      </c>
      <c r="D40">
        <v>3110853</v>
      </c>
      <c r="E40">
        <v>2986411</v>
      </c>
      <c r="F40" t="str">
        <f t="shared" si="3"/>
        <v>C</v>
      </c>
      <c r="G40">
        <f t="shared" si="4"/>
        <v>1</v>
      </c>
    </row>
    <row r="41" spans="1:7" x14ac:dyDescent="0.25">
      <c r="A41" s="1" t="s">
        <v>0</v>
      </c>
      <c r="B41">
        <v>1415007</v>
      </c>
      <c r="C41">
        <v>1397195</v>
      </c>
      <c r="D41">
        <v>1499070</v>
      </c>
      <c r="E41">
        <v>1481105</v>
      </c>
      <c r="F41" t="str">
        <f t="shared" si="3"/>
        <v>D</v>
      </c>
      <c r="G41">
        <f t="shared" si="4"/>
        <v>1</v>
      </c>
    </row>
    <row r="42" spans="1:7" x14ac:dyDescent="0.25">
      <c r="A42" s="1" t="s">
        <v>1</v>
      </c>
      <c r="B42">
        <v>1711390</v>
      </c>
      <c r="C42">
        <v>1641773</v>
      </c>
      <c r="D42">
        <v>1522030</v>
      </c>
      <c r="E42">
        <v>1618733</v>
      </c>
      <c r="F42" t="str">
        <f t="shared" si="3"/>
        <v>D</v>
      </c>
      <c r="G42">
        <f t="shared" si="4"/>
        <v>0</v>
      </c>
    </row>
    <row r="43" spans="1:7" x14ac:dyDescent="0.25">
      <c r="A43" s="1" t="s">
        <v>3</v>
      </c>
      <c r="B43">
        <v>949065</v>
      </c>
      <c r="C43">
        <v>1026050</v>
      </c>
      <c r="D43">
        <v>688027</v>
      </c>
      <c r="E43">
        <v>723233</v>
      </c>
      <c r="F43" t="str">
        <f t="shared" si="3"/>
        <v>D</v>
      </c>
      <c r="G43">
        <f t="shared" si="4"/>
        <v>0</v>
      </c>
    </row>
    <row r="44" spans="1:7" x14ac:dyDescent="0.25">
      <c r="A44" s="1" t="s">
        <v>5</v>
      </c>
      <c r="B44">
        <v>1846928</v>
      </c>
      <c r="C44">
        <v>1851433</v>
      </c>
      <c r="D44">
        <v>2125113</v>
      </c>
      <c r="E44">
        <v>2028635</v>
      </c>
      <c r="F44" t="str">
        <f t="shared" si="3"/>
        <v>D</v>
      </c>
      <c r="G44">
        <f t="shared" si="4"/>
        <v>1</v>
      </c>
    </row>
    <row r="45" spans="1:7" x14ac:dyDescent="0.25">
      <c r="A45" s="1" t="s">
        <v>10</v>
      </c>
      <c r="B45">
        <v>1987047</v>
      </c>
      <c r="C45">
        <v>1996208</v>
      </c>
      <c r="D45">
        <v>2053892</v>
      </c>
      <c r="E45">
        <v>1697247</v>
      </c>
      <c r="F45" t="str">
        <f t="shared" si="3"/>
        <v>D</v>
      </c>
      <c r="G45">
        <f t="shared" si="4"/>
        <v>0</v>
      </c>
    </row>
    <row r="46" spans="1:7" x14ac:dyDescent="0.25">
      <c r="A46" s="1" t="s">
        <v>17</v>
      </c>
      <c r="B46">
        <v>1334060</v>
      </c>
      <c r="C46">
        <v>1395231</v>
      </c>
      <c r="D46">
        <v>578655</v>
      </c>
      <c r="E46">
        <v>677663</v>
      </c>
      <c r="F46" t="str">
        <f t="shared" si="3"/>
        <v>D</v>
      </c>
      <c r="G46">
        <f t="shared" si="4"/>
        <v>0</v>
      </c>
    </row>
    <row r="47" spans="1:7" x14ac:dyDescent="0.25">
      <c r="A47" s="1" t="s">
        <v>27</v>
      </c>
      <c r="B47">
        <v>2613354</v>
      </c>
      <c r="C47">
        <v>2837241</v>
      </c>
      <c r="D47">
        <v>431144</v>
      </c>
      <c r="E47">
        <v>434113</v>
      </c>
      <c r="F47" t="str">
        <f t="shared" si="3"/>
        <v>D</v>
      </c>
      <c r="G47">
        <f t="shared" si="4"/>
        <v>0</v>
      </c>
    </row>
    <row r="48" spans="1:7" x14ac:dyDescent="0.25">
      <c r="A48" s="1" t="s">
        <v>31</v>
      </c>
      <c r="B48">
        <v>992523</v>
      </c>
      <c r="C48">
        <v>1028501</v>
      </c>
      <c r="D48">
        <v>1995446</v>
      </c>
      <c r="E48">
        <v>1860524</v>
      </c>
      <c r="F48" t="str">
        <f t="shared" si="3"/>
        <v>D</v>
      </c>
      <c r="G48">
        <f t="shared" si="4"/>
        <v>1</v>
      </c>
    </row>
    <row r="49" spans="1:7" x14ac:dyDescent="0.25">
      <c r="A49" s="1" t="s">
        <v>38</v>
      </c>
      <c r="B49">
        <v>548989</v>
      </c>
      <c r="C49">
        <v>514636</v>
      </c>
      <c r="D49">
        <v>2770344</v>
      </c>
      <c r="E49">
        <v>3187897</v>
      </c>
      <c r="F49" t="str">
        <f t="shared" si="3"/>
        <v>D</v>
      </c>
      <c r="G49">
        <f t="shared" si="4"/>
        <v>1</v>
      </c>
    </row>
    <row r="50" spans="1:7" x14ac:dyDescent="0.25">
      <c r="A50" s="1" t="s">
        <v>40</v>
      </c>
      <c r="B50">
        <v>2115336</v>
      </c>
      <c r="C50">
        <v>2202769</v>
      </c>
      <c r="D50">
        <v>15339</v>
      </c>
      <c r="E50">
        <v>14652</v>
      </c>
      <c r="F50" t="str">
        <f t="shared" si="3"/>
        <v>D</v>
      </c>
      <c r="G50">
        <f t="shared" si="4"/>
        <v>0</v>
      </c>
    </row>
    <row r="51" spans="1:7" x14ac:dyDescent="0.25">
      <c r="A51" s="1" t="s">
        <v>42</v>
      </c>
      <c r="B51">
        <v>2548438</v>
      </c>
      <c r="C51">
        <v>2577213</v>
      </c>
      <c r="D51">
        <v>37986</v>
      </c>
      <c r="E51">
        <v>37766</v>
      </c>
      <c r="F51" t="str">
        <f t="shared" si="3"/>
        <v>D</v>
      </c>
      <c r="G51">
        <f t="shared" si="4"/>
        <v>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abSelected="1" topLeftCell="I1" workbookViewId="0">
      <selection activeCell="AF9" sqref="AF9"/>
    </sheetView>
  </sheetViews>
  <sheetFormatPr defaultRowHeight="15" x14ac:dyDescent="0.25"/>
  <cols>
    <col min="1" max="1" width="20" bestFit="1" customWidth="1"/>
    <col min="2" max="2" width="8" bestFit="1" customWidth="1"/>
    <col min="3" max="3" width="10.7109375" bestFit="1" customWidth="1"/>
    <col min="4" max="4" width="12.42578125" bestFit="1" customWidth="1"/>
    <col min="5" max="6" width="16.7109375" customWidth="1"/>
    <col min="9" max="9" width="10" bestFit="1" customWidth="1"/>
    <col min="19" max="19" width="30.5703125" customWidth="1"/>
    <col min="22" max="22" width="10" bestFit="1" customWidth="1"/>
  </cols>
  <sheetData>
    <row r="1" spans="1:32" x14ac:dyDescent="0.25">
      <c r="A1" s="2" t="s">
        <v>50</v>
      </c>
      <c r="B1" s="3" t="s">
        <v>51</v>
      </c>
      <c r="C1" s="3" t="s">
        <v>52</v>
      </c>
      <c r="D1" s="3" t="s">
        <v>54</v>
      </c>
      <c r="E1" s="3" t="s">
        <v>53</v>
      </c>
      <c r="F1" s="19" t="s">
        <v>66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</row>
    <row r="2" spans="1:32" x14ac:dyDescent="0.25">
      <c r="A2" s="4" t="s">
        <v>4</v>
      </c>
      <c r="B2" s="5">
        <v>2436107</v>
      </c>
      <c r="C2" s="5">
        <v>2228622</v>
      </c>
      <c r="D2" s="5">
        <v>1831600</v>
      </c>
      <c r="E2" s="5">
        <v>1960624</v>
      </c>
      <c r="F2" s="20">
        <f>ROUNDDOWN(H2/G2,4)</f>
        <v>0.81289999999999996</v>
      </c>
      <c r="G2">
        <f>B2+C2</f>
        <v>4664729</v>
      </c>
      <c r="H2">
        <f>D2+E2</f>
        <v>3792224</v>
      </c>
      <c r="I2">
        <f>IF($G2*2 &lt; H2,H2,INT($F2*H2))</f>
        <v>3082698</v>
      </c>
      <c r="J2">
        <f t="shared" ref="J2:S2" si="0">IF($G2*2 &lt; I2,I2,INT($F2*I2))</f>
        <v>2505925</v>
      </c>
      <c r="K2">
        <f t="shared" si="0"/>
        <v>2037066</v>
      </c>
      <c r="L2">
        <f t="shared" si="0"/>
        <v>1655930</v>
      </c>
      <c r="M2">
        <f t="shared" si="0"/>
        <v>1346105</v>
      </c>
      <c r="N2">
        <f t="shared" si="0"/>
        <v>1094248</v>
      </c>
      <c r="O2">
        <f t="shared" si="0"/>
        <v>889514</v>
      </c>
      <c r="P2">
        <f t="shared" si="0"/>
        <v>723085</v>
      </c>
      <c r="Q2">
        <f t="shared" si="0"/>
        <v>587795</v>
      </c>
      <c r="R2">
        <f t="shared" si="0"/>
        <v>477818</v>
      </c>
      <c r="S2">
        <f t="shared" si="0"/>
        <v>388418</v>
      </c>
      <c r="T2">
        <f>IF($G2*2 &lt; H2, 1, 0)</f>
        <v>0</v>
      </c>
      <c r="U2">
        <f t="shared" ref="U2:AD17" si="1">IF($G2*2 &lt; I2, 1, 0)</f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>IF($G2*2 &lt; S2, 1, 0)</f>
        <v>0</v>
      </c>
    </row>
    <row r="3" spans="1:32" x14ac:dyDescent="0.25">
      <c r="A3" s="6" t="s">
        <v>7</v>
      </c>
      <c r="B3" s="7">
        <v>679557</v>
      </c>
      <c r="C3" s="7">
        <v>655500</v>
      </c>
      <c r="D3" s="7">
        <v>1012012</v>
      </c>
      <c r="E3" s="7">
        <v>1067022</v>
      </c>
      <c r="F3" s="20">
        <f t="shared" ref="F3:F51" si="2">ROUNDDOWN(H3/G3,4)</f>
        <v>1.5571999999999999</v>
      </c>
      <c r="G3">
        <f t="shared" ref="G3:G51" si="3">B3+C3</f>
        <v>1335057</v>
      </c>
      <c r="H3">
        <f t="shared" ref="H3:H51" si="4">D3+E3</f>
        <v>2079034</v>
      </c>
      <c r="I3">
        <f t="shared" ref="I3:I51" si="5">IF($G3*2 &lt; H3,H3,INT($F3*H3))</f>
        <v>3237471</v>
      </c>
      <c r="J3">
        <f t="shared" ref="J3:S23" si="6">IF($G3*2 &lt; I3,I3,INT($F3*I3))</f>
        <v>3237471</v>
      </c>
      <c r="K3">
        <f t="shared" si="6"/>
        <v>3237471</v>
      </c>
      <c r="L3">
        <f t="shared" si="6"/>
        <v>3237471</v>
      </c>
      <c r="M3">
        <f t="shared" si="6"/>
        <v>3237471</v>
      </c>
      <c r="N3">
        <f t="shared" si="6"/>
        <v>3237471</v>
      </c>
      <c r="O3">
        <f t="shared" si="6"/>
        <v>3237471</v>
      </c>
      <c r="P3">
        <f t="shared" si="6"/>
        <v>3237471</v>
      </c>
      <c r="Q3">
        <f t="shared" si="6"/>
        <v>3237471</v>
      </c>
      <c r="R3">
        <f t="shared" si="6"/>
        <v>3237471</v>
      </c>
      <c r="S3">
        <f t="shared" si="6"/>
        <v>3237471</v>
      </c>
      <c r="T3">
        <f t="shared" ref="T3:T51" si="7">IF($G3*2 &lt; H3, 1, 0)</f>
        <v>0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>
        <f t="shared" si="1"/>
        <v>1</v>
      </c>
      <c r="AE3">
        <f t="shared" ref="AE3:AE51" si="8">IF($G3*2 &lt; S3, 1, 0)</f>
        <v>1</v>
      </c>
    </row>
    <row r="4" spans="1:32" x14ac:dyDescent="0.25">
      <c r="A4" s="4" t="s">
        <v>12</v>
      </c>
      <c r="B4" s="5">
        <v>996113</v>
      </c>
      <c r="C4" s="5">
        <v>964279</v>
      </c>
      <c r="D4" s="5">
        <v>1012487</v>
      </c>
      <c r="E4" s="5">
        <v>1128940</v>
      </c>
      <c r="F4" s="20">
        <f t="shared" si="2"/>
        <v>1.0923</v>
      </c>
      <c r="G4">
        <f t="shared" si="3"/>
        <v>1960392</v>
      </c>
      <c r="H4">
        <f t="shared" si="4"/>
        <v>2141427</v>
      </c>
      <c r="I4">
        <f t="shared" si="5"/>
        <v>2339080</v>
      </c>
      <c r="J4">
        <f t="shared" si="6"/>
        <v>2554977</v>
      </c>
      <c r="K4">
        <f t="shared" si="6"/>
        <v>2790801</v>
      </c>
      <c r="L4">
        <f t="shared" si="6"/>
        <v>3048391</v>
      </c>
      <c r="M4">
        <f t="shared" si="6"/>
        <v>3329757</v>
      </c>
      <c r="N4">
        <f t="shared" si="6"/>
        <v>3637093</v>
      </c>
      <c r="O4">
        <f t="shared" si="6"/>
        <v>3972796</v>
      </c>
      <c r="P4">
        <f t="shared" si="6"/>
        <v>3972796</v>
      </c>
      <c r="Q4">
        <f t="shared" si="6"/>
        <v>3972796</v>
      </c>
      <c r="R4">
        <f t="shared" si="6"/>
        <v>3972796</v>
      </c>
      <c r="S4">
        <f t="shared" si="6"/>
        <v>3972796</v>
      </c>
      <c r="T4">
        <f t="shared" si="7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1</v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8"/>
        <v>1</v>
      </c>
    </row>
    <row r="5" spans="1:32" x14ac:dyDescent="0.25">
      <c r="A5" s="6" t="s">
        <v>13</v>
      </c>
      <c r="B5" s="7">
        <v>1143634</v>
      </c>
      <c r="C5" s="7">
        <v>1033836</v>
      </c>
      <c r="D5" s="7">
        <v>909534</v>
      </c>
      <c r="E5" s="7">
        <v>856349</v>
      </c>
      <c r="F5" s="20">
        <f t="shared" si="2"/>
        <v>0.81089999999999995</v>
      </c>
      <c r="G5">
        <f t="shared" si="3"/>
        <v>2177470</v>
      </c>
      <c r="H5">
        <f t="shared" si="4"/>
        <v>1765883</v>
      </c>
      <c r="I5">
        <f t="shared" si="5"/>
        <v>1431954</v>
      </c>
      <c r="J5">
        <f t="shared" si="6"/>
        <v>1161171</v>
      </c>
      <c r="K5">
        <f t="shared" si="6"/>
        <v>941593</v>
      </c>
      <c r="L5">
        <f t="shared" si="6"/>
        <v>763537</v>
      </c>
      <c r="M5">
        <f t="shared" si="6"/>
        <v>619152</v>
      </c>
      <c r="N5">
        <f t="shared" si="6"/>
        <v>502070</v>
      </c>
      <c r="O5">
        <f t="shared" si="6"/>
        <v>407128</v>
      </c>
      <c r="P5">
        <f t="shared" si="6"/>
        <v>330140</v>
      </c>
      <c r="Q5">
        <f t="shared" si="6"/>
        <v>267710</v>
      </c>
      <c r="R5">
        <f t="shared" si="6"/>
        <v>217086</v>
      </c>
      <c r="S5">
        <f t="shared" si="6"/>
        <v>176035</v>
      </c>
      <c r="T5">
        <f t="shared" si="7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8"/>
        <v>0</v>
      </c>
    </row>
    <row r="6" spans="1:32" x14ac:dyDescent="0.25">
      <c r="A6" s="4" t="s">
        <v>14</v>
      </c>
      <c r="B6" s="5">
        <v>2549276</v>
      </c>
      <c r="C6" s="5">
        <v>2584751</v>
      </c>
      <c r="D6" s="5">
        <v>2033079</v>
      </c>
      <c r="E6" s="5">
        <v>2066918</v>
      </c>
      <c r="F6" s="20">
        <f t="shared" si="2"/>
        <v>0.79849999999999999</v>
      </c>
      <c r="G6">
        <f t="shared" si="3"/>
        <v>5134027</v>
      </c>
      <c r="H6">
        <f t="shared" si="4"/>
        <v>4099997</v>
      </c>
      <c r="I6">
        <f t="shared" si="5"/>
        <v>3273847</v>
      </c>
      <c r="J6">
        <f t="shared" si="6"/>
        <v>2614166</v>
      </c>
      <c r="K6">
        <f t="shared" si="6"/>
        <v>2087411</v>
      </c>
      <c r="L6">
        <f t="shared" si="6"/>
        <v>1666797</v>
      </c>
      <c r="M6">
        <f t="shared" si="6"/>
        <v>1330937</v>
      </c>
      <c r="N6">
        <f t="shared" si="6"/>
        <v>1062753</v>
      </c>
      <c r="O6">
        <f t="shared" si="6"/>
        <v>848608</v>
      </c>
      <c r="P6">
        <f t="shared" si="6"/>
        <v>677613</v>
      </c>
      <c r="Q6">
        <f t="shared" si="6"/>
        <v>541073</v>
      </c>
      <c r="R6">
        <f t="shared" si="6"/>
        <v>432046</v>
      </c>
      <c r="S6">
        <f t="shared" si="6"/>
        <v>344988</v>
      </c>
      <c r="T6">
        <f t="shared" si="7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8"/>
        <v>0</v>
      </c>
    </row>
    <row r="7" spans="1:32" x14ac:dyDescent="0.25">
      <c r="A7" s="6" t="s">
        <v>16</v>
      </c>
      <c r="B7" s="7">
        <v>2567464</v>
      </c>
      <c r="C7" s="7">
        <v>2441857</v>
      </c>
      <c r="D7" s="7">
        <v>1524132</v>
      </c>
      <c r="E7" s="7">
        <v>1496810</v>
      </c>
      <c r="F7" s="20">
        <f t="shared" si="2"/>
        <v>0.60299999999999998</v>
      </c>
      <c r="G7">
        <f t="shared" si="3"/>
        <v>5009321</v>
      </c>
      <c r="H7">
        <f t="shared" si="4"/>
        <v>3020942</v>
      </c>
      <c r="I7">
        <f t="shared" si="5"/>
        <v>1821628</v>
      </c>
      <c r="J7">
        <f t="shared" si="6"/>
        <v>1098441</v>
      </c>
      <c r="K7">
        <f t="shared" si="6"/>
        <v>662359</v>
      </c>
      <c r="L7">
        <f t="shared" si="6"/>
        <v>399402</v>
      </c>
      <c r="M7">
        <f t="shared" si="6"/>
        <v>240839</v>
      </c>
      <c r="N7">
        <f t="shared" si="6"/>
        <v>145225</v>
      </c>
      <c r="O7">
        <f t="shared" si="6"/>
        <v>87570</v>
      </c>
      <c r="P7">
        <f t="shared" si="6"/>
        <v>52804</v>
      </c>
      <c r="Q7">
        <f t="shared" si="6"/>
        <v>31840</v>
      </c>
      <c r="R7">
        <f t="shared" si="6"/>
        <v>19199</v>
      </c>
      <c r="S7">
        <f t="shared" si="6"/>
        <v>11576</v>
      </c>
      <c r="T7">
        <f t="shared" si="7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8"/>
        <v>0</v>
      </c>
    </row>
    <row r="8" spans="1:32" x14ac:dyDescent="0.25">
      <c r="A8" s="4" t="s">
        <v>20</v>
      </c>
      <c r="B8" s="5">
        <v>2486640</v>
      </c>
      <c r="C8" s="5">
        <v>2265936</v>
      </c>
      <c r="D8" s="5">
        <v>297424</v>
      </c>
      <c r="E8" s="5">
        <v>274759</v>
      </c>
      <c r="F8" s="20">
        <f t="shared" si="2"/>
        <v>0.1203</v>
      </c>
      <c r="G8">
        <f t="shared" si="3"/>
        <v>4752576</v>
      </c>
      <c r="H8">
        <f t="shared" si="4"/>
        <v>572183</v>
      </c>
      <c r="I8">
        <f t="shared" si="5"/>
        <v>68833</v>
      </c>
      <c r="J8">
        <f t="shared" si="6"/>
        <v>8280</v>
      </c>
      <c r="K8">
        <f t="shared" si="6"/>
        <v>996</v>
      </c>
      <c r="L8">
        <f t="shared" si="6"/>
        <v>119</v>
      </c>
      <c r="M8">
        <f t="shared" si="6"/>
        <v>14</v>
      </c>
      <c r="N8">
        <f t="shared" si="6"/>
        <v>1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T8">
        <f t="shared" si="7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8"/>
        <v>0</v>
      </c>
    </row>
    <row r="9" spans="1:32" x14ac:dyDescent="0.25">
      <c r="A9" s="6" t="s">
        <v>28</v>
      </c>
      <c r="B9" s="7">
        <v>1859691</v>
      </c>
      <c r="C9" s="7">
        <v>1844250</v>
      </c>
      <c r="D9" s="7">
        <v>1460134</v>
      </c>
      <c r="E9" s="7">
        <v>1585258</v>
      </c>
      <c r="F9" s="20">
        <f t="shared" si="2"/>
        <v>0.82220000000000004</v>
      </c>
      <c r="G9">
        <f t="shared" si="3"/>
        <v>3703941</v>
      </c>
      <c r="H9">
        <f t="shared" si="4"/>
        <v>3045392</v>
      </c>
      <c r="I9">
        <f t="shared" si="5"/>
        <v>2503921</v>
      </c>
      <c r="J9">
        <f t="shared" si="6"/>
        <v>2058723</v>
      </c>
      <c r="K9">
        <f t="shared" si="6"/>
        <v>1692682</v>
      </c>
      <c r="L9">
        <f t="shared" si="6"/>
        <v>1391723</v>
      </c>
      <c r="M9">
        <f t="shared" si="6"/>
        <v>1144274</v>
      </c>
      <c r="N9">
        <f t="shared" si="6"/>
        <v>940822</v>
      </c>
      <c r="O9">
        <f t="shared" si="6"/>
        <v>773543</v>
      </c>
      <c r="P9">
        <f t="shared" si="6"/>
        <v>636007</v>
      </c>
      <c r="Q9">
        <f t="shared" si="6"/>
        <v>522924</v>
      </c>
      <c r="R9">
        <f t="shared" si="6"/>
        <v>429948</v>
      </c>
      <c r="S9">
        <f t="shared" si="6"/>
        <v>353503</v>
      </c>
      <c r="T9">
        <f t="shared" si="7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8"/>
        <v>0</v>
      </c>
      <c r="AF9">
        <f>COUNTIF(AE2:AE51,1)</f>
        <v>18</v>
      </c>
    </row>
    <row r="10" spans="1:32" x14ac:dyDescent="0.25">
      <c r="A10" s="4" t="s">
        <v>36</v>
      </c>
      <c r="B10" s="5">
        <v>1506541</v>
      </c>
      <c r="C10" s="5">
        <v>1414887</v>
      </c>
      <c r="D10" s="5">
        <v>1216612</v>
      </c>
      <c r="E10" s="5">
        <v>1166775</v>
      </c>
      <c r="F10" s="20">
        <f t="shared" si="2"/>
        <v>0.81579999999999997</v>
      </c>
      <c r="G10">
        <f t="shared" si="3"/>
        <v>2921428</v>
      </c>
      <c r="H10">
        <f t="shared" si="4"/>
        <v>2383387</v>
      </c>
      <c r="I10">
        <f t="shared" si="5"/>
        <v>1944367</v>
      </c>
      <c r="J10">
        <f t="shared" si="6"/>
        <v>1586214</v>
      </c>
      <c r="K10">
        <f t="shared" si="6"/>
        <v>1294033</v>
      </c>
      <c r="L10">
        <f t="shared" si="6"/>
        <v>1055672</v>
      </c>
      <c r="M10">
        <f t="shared" si="6"/>
        <v>861217</v>
      </c>
      <c r="N10">
        <f t="shared" si="6"/>
        <v>702580</v>
      </c>
      <c r="O10">
        <f t="shared" si="6"/>
        <v>573164</v>
      </c>
      <c r="P10">
        <f t="shared" si="6"/>
        <v>467587</v>
      </c>
      <c r="Q10">
        <f t="shared" si="6"/>
        <v>381457</v>
      </c>
      <c r="R10">
        <f t="shared" si="6"/>
        <v>311192</v>
      </c>
      <c r="S10">
        <f t="shared" si="6"/>
        <v>253870</v>
      </c>
      <c r="T10">
        <f t="shared" si="7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8"/>
        <v>0</v>
      </c>
    </row>
    <row r="11" spans="1:32" x14ac:dyDescent="0.25">
      <c r="A11" s="6" t="s">
        <v>39</v>
      </c>
      <c r="B11" s="7">
        <v>1175198</v>
      </c>
      <c r="C11" s="7">
        <v>1095440</v>
      </c>
      <c r="D11" s="7">
        <v>2657174</v>
      </c>
      <c r="E11" s="7">
        <v>2491947</v>
      </c>
      <c r="F11" s="20">
        <f t="shared" si="2"/>
        <v>2.2675999999999998</v>
      </c>
      <c r="G11">
        <f t="shared" si="3"/>
        <v>2270638</v>
      </c>
      <c r="H11">
        <f t="shared" si="4"/>
        <v>5149121</v>
      </c>
      <c r="I11">
        <f t="shared" si="5"/>
        <v>5149121</v>
      </c>
      <c r="J11">
        <f t="shared" si="6"/>
        <v>5149121</v>
      </c>
      <c r="K11">
        <f t="shared" si="6"/>
        <v>5149121</v>
      </c>
      <c r="L11">
        <f t="shared" si="6"/>
        <v>5149121</v>
      </c>
      <c r="M11">
        <f t="shared" si="6"/>
        <v>5149121</v>
      </c>
      <c r="N11">
        <f t="shared" si="6"/>
        <v>5149121</v>
      </c>
      <c r="O11">
        <f t="shared" si="6"/>
        <v>5149121</v>
      </c>
      <c r="P11">
        <f t="shared" si="6"/>
        <v>5149121</v>
      </c>
      <c r="Q11">
        <f t="shared" si="6"/>
        <v>5149121</v>
      </c>
      <c r="R11">
        <f t="shared" si="6"/>
        <v>5149121</v>
      </c>
      <c r="S11">
        <f t="shared" si="6"/>
        <v>5149121</v>
      </c>
      <c r="T11">
        <f t="shared" si="7"/>
        <v>1</v>
      </c>
      <c r="U11">
        <f t="shared" si="1"/>
        <v>1</v>
      </c>
      <c r="V11">
        <f t="shared" si="1"/>
        <v>1</v>
      </c>
      <c r="W11">
        <f t="shared" si="1"/>
        <v>1</v>
      </c>
      <c r="X11">
        <f t="shared" si="1"/>
        <v>1</v>
      </c>
      <c r="Y11">
        <f t="shared" si="1"/>
        <v>1</v>
      </c>
      <c r="Z11">
        <f t="shared" si="1"/>
        <v>1</v>
      </c>
      <c r="AA11">
        <f t="shared" si="1"/>
        <v>1</v>
      </c>
      <c r="AB11">
        <f t="shared" si="1"/>
        <v>1</v>
      </c>
      <c r="AC11">
        <f t="shared" si="1"/>
        <v>1</v>
      </c>
      <c r="AD11">
        <f t="shared" si="1"/>
        <v>1</v>
      </c>
      <c r="AE11">
        <f t="shared" si="8"/>
        <v>1</v>
      </c>
    </row>
    <row r="12" spans="1:32" x14ac:dyDescent="0.25">
      <c r="A12" s="4" t="s">
        <v>6</v>
      </c>
      <c r="B12" s="5">
        <v>3841577</v>
      </c>
      <c r="C12" s="5">
        <v>3848394</v>
      </c>
      <c r="D12" s="5">
        <v>3595975</v>
      </c>
      <c r="E12" s="5">
        <v>3123039</v>
      </c>
      <c r="F12" s="20">
        <f t="shared" si="2"/>
        <v>0.87370000000000003</v>
      </c>
      <c r="G12">
        <f t="shared" si="3"/>
        <v>7689971</v>
      </c>
      <c r="H12">
        <f t="shared" si="4"/>
        <v>6719014</v>
      </c>
      <c r="I12">
        <f t="shared" si="5"/>
        <v>5870402</v>
      </c>
      <c r="J12">
        <f t="shared" si="6"/>
        <v>5128970</v>
      </c>
      <c r="K12">
        <f t="shared" si="6"/>
        <v>4481181</v>
      </c>
      <c r="L12">
        <f t="shared" si="6"/>
        <v>3915207</v>
      </c>
      <c r="M12">
        <f t="shared" si="6"/>
        <v>3420716</v>
      </c>
      <c r="N12">
        <f t="shared" si="6"/>
        <v>2988679</v>
      </c>
      <c r="O12">
        <f t="shared" si="6"/>
        <v>2611208</v>
      </c>
      <c r="P12">
        <f t="shared" si="6"/>
        <v>2281412</v>
      </c>
      <c r="Q12">
        <f t="shared" si="6"/>
        <v>1993269</v>
      </c>
      <c r="R12">
        <f t="shared" si="6"/>
        <v>1741519</v>
      </c>
      <c r="S12">
        <f t="shared" si="6"/>
        <v>1521565</v>
      </c>
      <c r="T12">
        <f t="shared" si="7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8"/>
        <v>0</v>
      </c>
    </row>
    <row r="13" spans="1:32" x14ac:dyDescent="0.25">
      <c r="A13" s="6" t="s">
        <v>21</v>
      </c>
      <c r="B13" s="7">
        <v>685438</v>
      </c>
      <c r="C13" s="7">
        <v>749124</v>
      </c>
      <c r="D13" s="7">
        <v>2697677</v>
      </c>
      <c r="E13" s="7">
        <v>2821550</v>
      </c>
      <c r="F13" s="20">
        <f t="shared" si="2"/>
        <v>3.8473000000000002</v>
      </c>
      <c r="G13">
        <f t="shared" si="3"/>
        <v>1434562</v>
      </c>
      <c r="H13">
        <f t="shared" si="4"/>
        <v>5519227</v>
      </c>
      <c r="I13">
        <f t="shared" si="5"/>
        <v>5519227</v>
      </c>
      <c r="J13">
        <f t="shared" si="6"/>
        <v>5519227</v>
      </c>
      <c r="K13">
        <f t="shared" si="6"/>
        <v>5519227</v>
      </c>
      <c r="L13">
        <f t="shared" si="6"/>
        <v>5519227</v>
      </c>
      <c r="M13">
        <f t="shared" si="6"/>
        <v>5519227</v>
      </c>
      <c r="N13">
        <f t="shared" si="6"/>
        <v>5519227</v>
      </c>
      <c r="O13">
        <f t="shared" si="6"/>
        <v>5519227</v>
      </c>
      <c r="P13">
        <f t="shared" si="6"/>
        <v>5519227</v>
      </c>
      <c r="Q13">
        <f t="shared" si="6"/>
        <v>5519227</v>
      </c>
      <c r="R13">
        <f t="shared" si="6"/>
        <v>5519227</v>
      </c>
      <c r="S13">
        <f t="shared" si="6"/>
        <v>5519227</v>
      </c>
      <c r="T13">
        <f t="shared" si="7"/>
        <v>1</v>
      </c>
      <c r="U13">
        <f t="shared" si="1"/>
        <v>1</v>
      </c>
      <c r="V13">
        <f t="shared" si="1"/>
        <v>1</v>
      </c>
      <c r="W13">
        <f t="shared" si="1"/>
        <v>1</v>
      </c>
      <c r="X13">
        <f t="shared" si="1"/>
        <v>1</v>
      </c>
      <c r="Y13">
        <f t="shared" si="1"/>
        <v>1</v>
      </c>
      <c r="Z13">
        <f t="shared" si="1"/>
        <v>1</v>
      </c>
      <c r="AA13">
        <f t="shared" si="1"/>
        <v>1</v>
      </c>
      <c r="AB13">
        <f t="shared" si="1"/>
        <v>1</v>
      </c>
      <c r="AC13">
        <f t="shared" si="1"/>
        <v>1</v>
      </c>
      <c r="AD13">
        <f t="shared" si="1"/>
        <v>1</v>
      </c>
      <c r="AE13">
        <f t="shared" si="8"/>
        <v>1</v>
      </c>
    </row>
    <row r="14" spans="1:32" x14ac:dyDescent="0.25">
      <c r="A14" s="4" t="s">
        <v>22</v>
      </c>
      <c r="B14" s="5">
        <v>2166753</v>
      </c>
      <c r="C14" s="5">
        <v>2338698</v>
      </c>
      <c r="D14" s="5">
        <v>1681433</v>
      </c>
      <c r="E14" s="5">
        <v>1592443</v>
      </c>
      <c r="F14" s="20">
        <f t="shared" si="2"/>
        <v>0.72660000000000002</v>
      </c>
      <c r="G14">
        <f t="shared" si="3"/>
        <v>4505451</v>
      </c>
      <c r="H14">
        <f t="shared" si="4"/>
        <v>3273876</v>
      </c>
      <c r="I14">
        <f t="shared" si="5"/>
        <v>2378798</v>
      </c>
      <c r="J14">
        <f t="shared" si="6"/>
        <v>1728434</v>
      </c>
      <c r="K14">
        <f t="shared" si="6"/>
        <v>1255880</v>
      </c>
      <c r="L14">
        <f t="shared" si="6"/>
        <v>912522</v>
      </c>
      <c r="M14">
        <f t="shared" si="6"/>
        <v>663038</v>
      </c>
      <c r="N14">
        <f t="shared" si="6"/>
        <v>481763</v>
      </c>
      <c r="O14">
        <f t="shared" si="6"/>
        <v>350048</v>
      </c>
      <c r="P14">
        <f t="shared" si="6"/>
        <v>254344</v>
      </c>
      <c r="Q14">
        <f t="shared" si="6"/>
        <v>184806</v>
      </c>
      <c r="R14">
        <f t="shared" si="6"/>
        <v>134280</v>
      </c>
      <c r="S14">
        <f t="shared" si="6"/>
        <v>97567</v>
      </c>
      <c r="T14">
        <f t="shared" si="7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8"/>
        <v>0</v>
      </c>
    </row>
    <row r="15" spans="1:32" x14ac:dyDescent="0.25">
      <c r="A15" s="6" t="s">
        <v>24</v>
      </c>
      <c r="B15" s="7">
        <v>450192</v>
      </c>
      <c r="C15" s="7">
        <v>434755</v>
      </c>
      <c r="D15" s="7">
        <v>1656446</v>
      </c>
      <c r="E15" s="7">
        <v>1691000</v>
      </c>
      <c r="F15" s="20">
        <f t="shared" si="2"/>
        <v>3.7826</v>
      </c>
      <c r="G15">
        <f t="shared" si="3"/>
        <v>884947</v>
      </c>
      <c r="H15">
        <f t="shared" si="4"/>
        <v>3347446</v>
      </c>
      <c r="I15">
        <f t="shared" si="5"/>
        <v>3347446</v>
      </c>
      <c r="J15">
        <f t="shared" si="6"/>
        <v>3347446</v>
      </c>
      <c r="K15">
        <f t="shared" si="6"/>
        <v>3347446</v>
      </c>
      <c r="L15">
        <f t="shared" si="6"/>
        <v>3347446</v>
      </c>
      <c r="M15">
        <f t="shared" si="6"/>
        <v>3347446</v>
      </c>
      <c r="N15">
        <f t="shared" si="6"/>
        <v>3347446</v>
      </c>
      <c r="O15">
        <f t="shared" si="6"/>
        <v>3347446</v>
      </c>
      <c r="P15">
        <f t="shared" si="6"/>
        <v>3347446</v>
      </c>
      <c r="Q15">
        <f t="shared" si="6"/>
        <v>3347446</v>
      </c>
      <c r="R15">
        <f t="shared" si="6"/>
        <v>3347446</v>
      </c>
      <c r="S15">
        <f t="shared" si="6"/>
        <v>3347446</v>
      </c>
      <c r="T15">
        <f t="shared" si="7"/>
        <v>1</v>
      </c>
      <c r="U15">
        <f t="shared" si="1"/>
        <v>1</v>
      </c>
      <c r="V15">
        <f t="shared" si="1"/>
        <v>1</v>
      </c>
      <c r="W15">
        <f t="shared" si="1"/>
        <v>1</v>
      </c>
      <c r="X15">
        <f t="shared" si="1"/>
        <v>1</v>
      </c>
      <c r="Y15">
        <f t="shared" si="1"/>
        <v>1</v>
      </c>
      <c r="Z15">
        <f t="shared" si="1"/>
        <v>1</v>
      </c>
      <c r="AA15">
        <f t="shared" si="1"/>
        <v>1</v>
      </c>
      <c r="AB15">
        <f t="shared" si="1"/>
        <v>1</v>
      </c>
      <c r="AC15">
        <f t="shared" si="1"/>
        <v>1</v>
      </c>
      <c r="AD15">
        <f t="shared" si="1"/>
        <v>1</v>
      </c>
      <c r="AE15">
        <f t="shared" si="8"/>
        <v>1</v>
      </c>
    </row>
    <row r="16" spans="1:32" x14ac:dyDescent="0.25">
      <c r="A16" s="4" t="s">
        <v>32</v>
      </c>
      <c r="B16" s="5">
        <v>2966291</v>
      </c>
      <c r="C16" s="5">
        <v>2889963</v>
      </c>
      <c r="D16" s="5">
        <v>462453</v>
      </c>
      <c r="E16" s="5">
        <v>486354</v>
      </c>
      <c r="F16" s="20">
        <f t="shared" si="2"/>
        <v>0.16200000000000001</v>
      </c>
      <c r="G16">
        <f t="shared" si="3"/>
        <v>5856254</v>
      </c>
      <c r="H16">
        <f t="shared" si="4"/>
        <v>948807</v>
      </c>
      <c r="I16">
        <f t="shared" si="5"/>
        <v>153706</v>
      </c>
      <c r="J16">
        <f t="shared" si="6"/>
        <v>24900</v>
      </c>
      <c r="K16">
        <f t="shared" si="6"/>
        <v>4033</v>
      </c>
      <c r="L16">
        <f t="shared" si="6"/>
        <v>653</v>
      </c>
      <c r="M16">
        <f t="shared" si="6"/>
        <v>105</v>
      </c>
      <c r="N16">
        <f t="shared" si="6"/>
        <v>17</v>
      </c>
      <c r="O16">
        <f t="shared" si="6"/>
        <v>2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7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8"/>
        <v>0</v>
      </c>
    </row>
    <row r="17" spans="1:31" x14ac:dyDescent="0.25">
      <c r="A17" s="6" t="s">
        <v>35</v>
      </c>
      <c r="B17" s="7">
        <v>1778590</v>
      </c>
      <c r="C17" s="7">
        <v>1874844</v>
      </c>
      <c r="D17" s="7">
        <v>111191</v>
      </c>
      <c r="E17" s="7">
        <v>117846</v>
      </c>
      <c r="F17" s="20">
        <f t="shared" si="2"/>
        <v>6.2600000000000003E-2</v>
      </c>
      <c r="G17">
        <f t="shared" si="3"/>
        <v>3653434</v>
      </c>
      <c r="H17">
        <f t="shared" si="4"/>
        <v>229037</v>
      </c>
      <c r="I17">
        <f t="shared" si="5"/>
        <v>14337</v>
      </c>
      <c r="J17">
        <f t="shared" si="6"/>
        <v>897</v>
      </c>
      <c r="K17">
        <f t="shared" si="6"/>
        <v>56</v>
      </c>
      <c r="L17">
        <f t="shared" si="6"/>
        <v>3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7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8"/>
        <v>0</v>
      </c>
    </row>
    <row r="18" spans="1:31" x14ac:dyDescent="0.25">
      <c r="A18" s="4" t="s">
        <v>37</v>
      </c>
      <c r="B18" s="5">
        <v>1598886</v>
      </c>
      <c r="C18" s="5">
        <v>1687917</v>
      </c>
      <c r="D18" s="5">
        <v>449788</v>
      </c>
      <c r="E18" s="5">
        <v>427615</v>
      </c>
      <c r="F18" s="20">
        <f t="shared" si="2"/>
        <v>0.26690000000000003</v>
      </c>
      <c r="G18">
        <f t="shared" si="3"/>
        <v>3286803</v>
      </c>
      <c r="H18">
        <f t="shared" si="4"/>
        <v>877403</v>
      </c>
      <c r="I18">
        <f t="shared" si="5"/>
        <v>234178</v>
      </c>
      <c r="J18">
        <f t="shared" si="6"/>
        <v>62502</v>
      </c>
      <c r="K18">
        <f t="shared" si="6"/>
        <v>16681</v>
      </c>
      <c r="L18">
        <f t="shared" si="6"/>
        <v>4452</v>
      </c>
      <c r="M18">
        <f t="shared" si="6"/>
        <v>1188</v>
      </c>
      <c r="N18">
        <f t="shared" si="6"/>
        <v>317</v>
      </c>
      <c r="O18">
        <f t="shared" si="6"/>
        <v>84</v>
      </c>
      <c r="P18">
        <f t="shared" si="6"/>
        <v>22</v>
      </c>
      <c r="Q18">
        <f t="shared" si="6"/>
        <v>5</v>
      </c>
      <c r="R18">
        <f t="shared" si="6"/>
        <v>1</v>
      </c>
      <c r="S18">
        <f t="shared" si="6"/>
        <v>0</v>
      </c>
      <c r="T18">
        <f t="shared" si="7"/>
        <v>0</v>
      </c>
      <c r="U18">
        <f t="shared" ref="U18:U51" si="9">IF($G18*2 &lt; I18, 1, 0)</f>
        <v>0</v>
      </c>
      <c r="V18">
        <f t="shared" ref="V18:V51" si="10">IF($G18*2 &lt; J18, 1, 0)</f>
        <v>0</v>
      </c>
      <c r="W18">
        <f t="shared" ref="W18:W51" si="11">IF($G18*2 &lt; K18, 1, 0)</f>
        <v>0</v>
      </c>
      <c r="X18">
        <f t="shared" ref="X18:X51" si="12">IF($G18*2 &lt; L18, 1, 0)</f>
        <v>0</v>
      </c>
      <c r="Y18">
        <f t="shared" ref="Y18:Y51" si="13">IF($G18*2 &lt; M18, 1, 0)</f>
        <v>0</v>
      </c>
      <c r="Z18">
        <f t="shared" ref="Z18:Z51" si="14">IF($G18*2 &lt; N18, 1, 0)</f>
        <v>0</v>
      </c>
      <c r="AA18">
        <f t="shared" ref="AA18:AA51" si="15">IF($G18*2 &lt; O18, 1, 0)</f>
        <v>0</v>
      </c>
      <c r="AB18">
        <f t="shared" ref="AB18:AB51" si="16">IF($G18*2 &lt; P18, 1, 0)</f>
        <v>0</v>
      </c>
      <c r="AC18">
        <f t="shared" ref="AC18:AC51" si="17">IF($G18*2 &lt; Q18, 1, 0)</f>
        <v>0</v>
      </c>
      <c r="AD18">
        <f t="shared" ref="AD18:AD51" si="18">IF($G18*2 &lt; R18, 1, 0)</f>
        <v>0</v>
      </c>
      <c r="AE18">
        <f t="shared" si="8"/>
        <v>0</v>
      </c>
    </row>
    <row r="19" spans="1:31" x14ac:dyDescent="0.25">
      <c r="A19" s="6" t="s">
        <v>41</v>
      </c>
      <c r="B19" s="7">
        <v>2346640</v>
      </c>
      <c r="C19" s="7">
        <v>2197559</v>
      </c>
      <c r="D19" s="7">
        <v>373470</v>
      </c>
      <c r="E19" s="7">
        <v>353365</v>
      </c>
      <c r="F19" s="20">
        <f t="shared" si="2"/>
        <v>0.15989999999999999</v>
      </c>
      <c r="G19">
        <f t="shared" si="3"/>
        <v>4544199</v>
      </c>
      <c r="H19">
        <f t="shared" si="4"/>
        <v>726835</v>
      </c>
      <c r="I19">
        <f t="shared" si="5"/>
        <v>116220</v>
      </c>
      <c r="J19">
        <f t="shared" si="6"/>
        <v>18583</v>
      </c>
      <c r="K19">
        <f t="shared" si="6"/>
        <v>2971</v>
      </c>
      <c r="L19">
        <f t="shared" si="6"/>
        <v>475</v>
      </c>
      <c r="M19">
        <f t="shared" si="6"/>
        <v>75</v>
      </c>
      <c r="N19">
        <f t="shared" si="6"/>
        <v>11</v>
      </c>
      <c r="O19">
        <f t="shared" si="6"/>
        <v>1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7"/>
        <v>0</v>
      </c>
      <c r="U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0</v>
      </c>
      <c r="AD19">
        <f t="shared" si="18"/>
        <v>0</v>
      </c>
      <c r="AE19">
        <f t="shared" si="8"/>
        <v>0</v>
      </c>
    </row>
    <row r="20" spans="1:31" x14ac:dyDescent="0.25">
      <c r="A20" s="4" t="s">
        <v>44</v>
      </c>
      <c r="B20" s="5">
        <v>1187448</v>
      </c>
      <c r="C20" s="5">
        <v>1070426</v>
      </c>
      <c r="D20" s="5">
        <v>1504608</v>
      </c>
      <c r="E20" s="5">
        <v>1756990</v>
      </c>
      <c r="F20" s="20">
        <f t="shared" si="2"/>
        <v>1.4444999999999999</v>
      </c>
      <c r="G20">
        <f t="shared" si="3"/>
        <v>2257874</v>
      </c>
      <c r="H20">
        <f t="shared" si="4"/>
        <v>3261598</v>
      </c>
      <c r="I20">
        <f t="shared" si="5"/>
        <v>4711378</v>
      </c>
      <c r="J20">
        <f t="shared" si="6"/>
        <v>4711378</v>
      </c>
      <c r="K20">
        <f t="shared" si="6"/>
        <v>4711378</v>
      </c>
      <c r="L20">
        <f t="shared" si="6"/>
        <v>4711378</v>
      </c>
      <c r="M20">
        <f t="shared" si="6"/>
        <v>4711378</v>
      </c>
      <c r="N20">
        <f t="shared" si="6"/>
        <v>4711378</v>
      </c>
      <c r="O20">
        <f t="shared" si="6"/>
        <v>4711378</v>
      </c>
      <c r="P20">
        <f t="shared" si="6"/>
        <v>4711378</v>
      </c>
      <c r="Q20">
        <f t="shared" si="6"/>
        <v>4711378</v>
      </c>
      <c r="R20">
        <f t="shared" si="6"/>
        <v>4711378</v>
      </c>
      <c r="S20">
        <f t="shared" si="6"/>
        <v>4711378</v>
      </c>
      <c r="T20">
        <f t="shared" si="7"/>
        <v>0</v>
      </c>
      <c r="U20">
        <f t="shared" si="9"/>
        <v>1</v>
      </c>
      <c r="V20">
        <f t="shared" si="10"/>
        <v>1</v>
      </c>
      <c r="W20">
        <f t="shared" si="11"/>
        <v>1</v>
      </c>
      <c r="X20">
        <f t="shared" si="12"/>
        <v>1</v>
      </c>
      <c r="Y20">
        <f t="shared" si="13"/>
        <v>1</v>
      </c>
      <c r="Z20">
        <f t="shared" si="14"/>
        <v>1</v>
      </c>
      <c r="AA20">
        <f t="shared" si="15"/>
        <v>1</v>
      </c>
      <c r="AB20">
        <f t="shared" si="16"/>
        <v>1</v>
      </c>
      <c r="AC20">
        <f t="shared" si="17"/>
        <v>1</v>
      </c>
      <c r="AD20">
        <f t="shared" si="18"/>
        <v>1</v>
      </c>
      <c r="AE20">
        <f t="shared" si="8"/>
        <v>1</v>
      </c>
    </row>
    <row r="21" spans="1:31" x14ac:dyDescent="0.25">
      <c r="A21" s="6" t="s">
        <v>46</v>
      </c>
      <c r="B21" s="7">
        <v>1198765</v>
      </c>
      <c r="C21" s="7">
        <v>1304945</v>
      </c>
      <c r="D21" s="7">
        <v>2786493</v>
      </c>
      <c r="E21" s="7">
        <v>2602643</v>
      </c>
      <c r="F21" s="20">
        <f t="shared" si="2"/>
        <v>2.1524000000000001</v>
      </c>
      <c r="G21">
        <f t="shared" si="3"/>
        <v>2503710</v>
      </c>
      <c r="H21">
        <f t="shared" si="4"/>
        <v>5389136</v>
      </c>
      <c r="I21">
        <f t="shared" si="5"/>
        <v>5389136</v>
      </c>
      <c r="J21">
        <f t="shared" si="6"/>
        <v>5389136</v>
      </c>
      <c r="K21">
        <f t="shared" si="6"/>
        <v>5389136</v>
      </c>
      <c r="L21">
        <f t="shared" si="6"/>
        <v>5389136</v>
      </c>
      <c r="M21">
        <f t="shared" si="6"/>
        <v>5389136</v>
      </c>
      <c r="N21">
        <f t="shared" si="6"/>
        <v>5389136</v>
      </c>
      <c r="O21">
        <f t="shared" si="6"/>
        <v>5389136</v>
      </c>
      <c r="P21">
        <f t="shared" si="6"/>
        <v>5389136</v>
      </c>
      <c r="Q21">
        <f t="shared" si="6"/>
        <v>5389136</v>
      </c>
      <c r="R21">
        <f t="shared" si="6"/>
        <v>5389136</v>
      </c>
      <c r="S21">
        <f t="shared" si="6"/>
        <v>5389136</v>
      </c>
      <c r="T21">
        <f t="shared" si="7"/>
        <v>1</v>
      </c>
      <c r="U21">
        <f t="shared" si="9"/>
        <v>1</v>
      </c>
      <c r="V21">
        <f t="shared" si="10"/>
        <v>1</v>
      </c>
      <c r="W21">
        <f t="shared" si="11"/>
        <v>1</v>
      </c>
      <c r="X21">
        <f t="shared" si="12"/>
        <v>1</v>
      </c>
      <c r="Y21">
        <f t="shared" si="13"/>
        <v>1</v>
      </c>
      <c r="Z21">
        <f t="shared" si="14"/>
        <v>1</v>
      </c>
      <c r="AA21">
        <f t="shared" si="15"/>
        <v>1</v>
      </c>
      <c r="AB21">
        <f t="shared" si="16"/>
        <v>1</v>
      </c>
      <c r="AC21">
        <f t="shared" si="17"/>
        <v>1</v>
      </c>
      <c r="AD21">
        <f t="shared" si="18"/>
        <v>1</v>
      </c>
      <c r="AE21">
        <f t="shared" si="8"/>
        <v>1</v>
      </c>
    </row>
    <row r="22" spans="1:31" x14ac:dyDescent="0.25">
      <c r="A22" s="4" t="s">
        <v>49</v>
      </c>
      <c r="B22" s="5">
        <v>2494207</v>
      </c>
      <c r="C22" s="5">
        <v>2625207</v>
      </c>
      <c r="D22" s="5">
        <v>1796293</v>
      </c>
      <c r="E22" s="5">
        <v>1853602</v>
      </c>
      <c r="F22" s="20">
        <f t="shared" si="2"/>
        <v>0.71289999999999998</v>
      </c>
      <c r="G22">
        <f t="shared" si="3"/>
        <v>5119414</v>
      </c>
      <c r="H22">
        <f t="shared" si="4"/>
        <v>3649895</v>
      </c>
      <c r="I22">
        <f t="shared" si="5"/>
        <v>2602010</v>
      </c>
      <c r="J22">
        <f t="shared" si="6"/>
        <v>1854972</v>
      </c>
      <c r="K22">
        <f t="shared" si="6"/>
        <v>1322409</v>
      </c>
      <c r="L22">
        <f t="shared" si="6"/>
        <v>942745</v>
      </c>
      <c r="M22">
        <f t="shared" si="6"/>
        <v>672082</v>
      </c>
      <c r="N22">
        <f t="shared" si="6"/>
        <v>479127</v>
      </c>
      <c r="O22">
        <f t="shared" si="6"/>
        <v>341569</v>
      </c>
      <c r="P22">
        <f t="shared" si="6"/>
        <v>243504</v>
      </c>
      <c r="Q22">
        <f t="shared" si="6"/>
        <v>173594</v>
      </c>
      <c r="R22">
        <f t="shared" si="6"/>
        <v>123755</v>
      </c>
      <c r="S22">
        <f t="shared" si="6"/>
        <v>88224</v>
      </c>
      <c r="T22">
        <f t="shared" si="7"/>
        <v>0</v>
      </c>
      <c r="U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A22">
        <f t="shared" si="15"/>
        <v>0</v>
      </c>
      <c r="AB22">
        <f t="shared" si="16"/>
        <v>0</v>
      </c>
      <c r="AC22">
        <f t="shared" si="17"/>
        <v>0</v>
      </c>
      <c r="AD22">
        <f t="shared" si="18"/>
        <v>0</v>
      </c>
      <c r="AE22">
        <f t="shared" si="8"/>
        <v>0</v>
      </c>
    </row>
    <row r="23" spans="1:31" x14ac:dyDescent="0.25">
      <c r="A23" s="6" t="s">
        <v>2</v>
      </c>
      <c r="B23" s="7">
        <v>1165105</v>
      </c>
      <c r="C23" s="7">
        <v>1278732</v>
      </c>
      <c r="D23" s="7">
        <v>1299953</v>
      </c>
      <c r="E23" s="7">
        <v>1191621</v>
      </c>
      <c r="F23" s="20">
        <f t="shared" si="2"/>
        <v>1.0195000000000001</v>
      </c>
      <c r="G23">
        <f t="shared" si="3"/>
        <v>2443837</v>
      </c>
      <c r="H23">
        <f t="shared" si="4"/>
        <v>2491574</v>
      </c>
      <c r="I23">
        <f t="shared" si="5"/>
        <v>2540159</v>
      </c>
      <c r="J23">
        <f t="shared" si="6"/>
        <v>2589692</v>
      </c>
      <c r="K23">
        <f t="shared" si="6"/>
        <v>2640190</v>
      </c>
      <c r="L23">
        <f t="shared" si="6"/>
        <v>2691673</v>
      </c>
      <c r="M23">
        <f t="shared" si="6"/>
        <v>2744160</v>
      </c>
      <c r="N23">
        <f t="shared" si="6"/>
        <v>2797671</v>
      </c>
      <c r="O23">
        <f t="shared" si="6"/>
        <v>2852225</v>
      </c>
      <c r="P23">
        <f t="shared" ref="J23:S38" si="19">IF($G23*2 &lt; O23,O23,INT($F23*O23))</f>
        <v>2907843</v>
      </c>
      <c r="Q23">
        <f t="shared" si="19"/>
        <v>2964545</v>
      </c>
      <c r="R23">
        <f t="shared" si="19"/>
        <v>3022353</v>
      </c>
      <c r="S23">
        <f t="shared" si="19"/>
        <v>3081288</v>
      </c>
      <c r="T23">
        <f t="shared" si="7"/>
        <v>0</v>
      </c>
      <c r="U23">
        <f t="shared" si="9"/>
        <v>0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A23">
        <f t="shared" si="15"/>
        <v>0</v>
      </c>
      <c r="AB23">
        <f t="shared" si="16"/>
        <v>0</v>
      </c>
      <c r="AC23">
        <f t="shared" si="17"/>
        <v>0</v>
      </c>
      <c r="AD23">
        <f t="shared" si="18"/>
        <v>0</v>
      </c>
      <c r="AE23">
        <f t="shared" si="8"/>
        <v>0</v>
      </c>
    </row>
    <row r="24" spans="1:31" x14ac:dyDescent="0.25">
      <c r="A24" s="4" t="s">
        <v>8</v>
      </c>
      <c r="B24" s="5">
        <v>1660998</v>
      </c>
      <c r="C24" s="5">
        <v>1630345</v>
      </c>
      <c r="D24" s="5">
        <v>1130119</v>
      </c>
      <c r="E24" s="5">
        <v>1080238</v>
      </c>
      <c r="F24" s="20">
        <f t="shared" si="2"/>
        <v>0.67149999999999999</v>
      </c>
      <c r="G24">
        <f t="shared" si="3"/>
        <v>3291343</v>
      </c>
      <c r="H24">
        <f t="shared" si="4"/>
        <v>2210357</v>
      </c>
      <c r="I24">
        <f t="shared" si="5"/>
        <v>1484254</v>
      </c>
      <c r="J24">
        <f t="shared" si="19"/>
        <v>996676</v>
      </c>
      <c r="K24">
        <f t="shared" si="19"/>
        <v>669267</v>
      </c>
      <c r="L24">
        <f t="shared" si="19"/>
        <v>449412</v>
      </c>
      <c r="M24">
        <f t="shared" si="19"/>
        <v>301780</v>
      </c>
      <c r="N24">
        <f t="shared" si="19"/>
        <v>202645</v>
      </c>
      <c r="O24">
        <f t="shared" si="19"/>
        <v>136076</v>
      </c>
      <c r="P24">
        <f t="shared" si="19"/>
        <v>91375</v>
      </c>
      <c r="Q24">
        <f t="shared" si="19"/>
        <v>61358</v>
      </c>
      <c r="R24">
        <f t="shared" si="19"/>
        <v>41201</v>
      </c>
      <c r="S24">
        <f t="shared" si="19"/>
        <v>27666</v>
      </c>
      <c r="T24">
        <f t="shared" si="7"/>
        <v>0</v>
      </c>
      <c r="U24">
        <f t="shared" si="9"/>
        <v>0</v>
      </c>
      <c r="V24">
        <f t="shared" si="10"/>
        <v>0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</v>
      </c>
      <c r="AD24">
        <f t="shared" si="18"/>
        <v>0</v>
      </c>
      <c r="AE24">
        <f t="shared" si="8"/>
        <v>0</v>
      </c>
    </row>
    <row r="25" spans="1:31" x14ac:dyDescent="0.25">
      <c r="A25" s="6" t="s">
        <v>9</v>
      </c>
      <c r="B25" s="7">
        <v>1157622</v>
      </c>
      <c r="C25" s="7">
        <v>1182345</v>
      </c>
      <c r="D25" s="7">
        <v>830785</v>
      </c>
      <c r="E25" s="7">
        <v>833779</v>
      </c>
      <c r="F25" s="20">
        <f t="shared" si="2"/>
        <v>0.71130000000000004</v>
      </c>
      <c r="G25">
        <f t="shared" si="3"/>
        <v>2339967</v>
      </c>
      <c r="H25">
        <f t="shared" si="4"/>
        <v>1664564</v>
      </c>
      <c r="I25">
        <f t="shared" si="5"/>
        <v>1184004</v>
      </c>
      <c r="J25">
        <f t="shared" si="19"/>
        <v>842182</v>
      </c>
      <c r="K25">
        <f t="shared" si="19"/>
        <v>599044</v>
      </c>
      <c r="L25">
        <f t="shared" si="19"/>
        <v>426099</v>
      </c>
      <c r="M25">
        <f t="shared" si="19"/>
        <v>303084</v>
      </c>
      <c r="N25">
        <f t="shared" si="19"/>
        <v>215583</v>
      </c>
      <c r="O25">
        <f t="shared" si="19"/>
        <v>153344</v>
      </c>
      <c r="P25">
        <f t="shared" si="19"/>
        <v>109073</v>
      </c>
      <c r="Q25">
        <f t="shared" si="19"/>
        <v>77583</v>
      </c>
      <c r="R25">
        <f t="shared" si="19"/>
        <v>55184</v>
      </c>
      <c r="S25">
        <f t="shared" si="19"/>
        <v>39252</v>
      </c>
      <c r="T25">
        <f t="shared" si="7"/>
        <v>0</v>
      </c>
      <c r="U25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8"/>
        <v>0</v>
      </c>
    </row>
    <row r="26" spans="1:31" x14ac:dyDescent="0.25">
      <c r="A26" s="4" t="s">
        <v>11</v>
      </c>
      <c r="B26" s="5">
        <v>3997724</v>
      </c>
      <c r="C26" s="5">
        <v>3690756</v>
      </c>
      <c r="D26" s="5">
        <v>4339393</v>
      </c>
      <c r="E26" s="5">
        <v>4639643</v>
      </c>
      <c r="F26" s="20">
        <f t="shared" si="2"/>
        <v>1.1677999999999999</v>
      </c>
      <c r="G26">
        <f t="shared" si="3"/>
        <v>7688480</v>
      </c>
      <c r="H26">
        <f t="shared" si="4"/>
        <v>8979036</v>
      </c>
      <c r="I26">
        <f t="shared" si="5"/>
        <v>10485718</v>
      </c>
      <c r="J26">
        <f t="shared" si="19"/>
        <v>12245221</v>
      </c>
      <c r="K26">
        <f t="shared" si="19"/>
        <v>14299969</v>
      </c>
      <c r="L26">
        <f t="shared" si="19"/>
        <v>16699503</v>
      </c>
      <c r="M26">
        <f t="shared" si="19"/>
        <v>16699503</v>
      </c>
      <c r="N26">
        <f t="shared" si="19"/>
        <v>16699503</v>
      </c>
      <c r="O26">
        <f t="shared" si="19"/>
        <v>16699503</v>
      </c>
      <c r="P26">
        <f t="shared" si="19"/>
        <v>16699503</v>
      </c>
      <c r="Q26">
        <f t="shared" si="19"/>
        <v>16699503</v>
      </c>
      <c r="R26">
        <f t="shared" si="19"/>
        <v>16699503</v>
      </c>
      <c r="S26">
        <f t="shared" si="19"/>
        <v>16699503</v>
      </c>
      <c r="T26">
        <f t="shared" si="7"/>
        <v>0</v>
      </c>
      <c r="U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1</v>
      </c>
      <c r="Y26">
        <f t="shared" si="13"/>
        <v>1</v>
      </c>
      <c r="Z26">
        <f t="shared" si="14"/>
        <v>1</v>
      </c>
      <c r="AA26">
        <f t="shared" si="15"/>
        <v>1</v>
      </c>
      <c r="AB26">
        <f t="shared" si="16"/>
        <v>1</v>
      </c>
      <c r="AC26">
        <f t="shared" si="17"/>
        <v>1</v>
      </c>
      <c r="AD26">
        <f t="shared" si="18"/>
        <v>1</v>
      </c>
      <c r="AE26">
        <f t="shared" si="8"/>
        <v>1</v>
      </c>
    </row>
    <row r="27" spans="1:31" x14ac:dyDescent="0.25">
      <c r="A27" s="6" t="s">
        <v>15</v>
      </c>
      <c r="B27" s="7">
        <v>1367212</v>
      </c>
      <c r="C27" s="7">
        <v>1361389</v>
      </c>
      <c r="D27" s="7">
        <v>1572320</v>
      </c>
      <c r="E27" s="7">
        <v>1836258</v>
      </c>
      <c r="F27" s="20">
        <f t="shared" si="2"/>
        <v>1.2492000000000001</v>
      </c>
      <c r="G27">
        <f t="shared" si="3"/>
        <v>2728601</v>
      </c>
      <c r="H27">
        <f t="shared" si="4"/>
        <v>3408578</v>
      </c>
      <c r="I27">
        <f t="shared" si="5"/>
        <v>4257995</v>
      </c>
      <c r="J27">
        <f t="shared" si="19"/>
        <v>5319087</v>
      </c>
      <c r="K27">
        <f t="shared" si="19"/>
        <v>6644603</v>
      </c>
      <c r="L27">
        <f t="shared" si="19"/>
        <v>6644603</v>
      </c>
      <c r="M27">
        <f t="shared" si="19"/>
        <v>6644603</v>
      </c>
      <c r="N27">
        <f t="shared" si="19"/>
        <v>6644603</v>
      </c>
      <c r="O27">
        <f t="shared" si="19"/>
        <v>6644603</v>
      </c>
      <c r="P27">
        <f t="shared" si="19"/>
        <v>6644603</v>
      </c>
      <c r="Q27">
        <f t="shared" si="19"/>
        <v>6644603</v>
      </c>
      <c r="R27">
        <f t="shared" si="19"/>
        <v>6644603</v>
      </c>
      <c r="S27">
        <f t="shared" si="19"/>
        <v>6644603</v>
      </c>
      <c r="T27">
        <f t="shared" si="7"/>
        <v>0</v>
      </c>
      <c r="U27">
        <f t="shared" si="9"/>
        <v>0</v>
      </c>
      <c r="V27">
        <f t="shared" si="10"/>
        <v>0</v>
      </c>
      <c r="W27">
        <f t="shared" si="11"/>
        <v>1</v>
      </c>
      <c r="X27">
        <f t="shared" si="12"/>
        <v>1</v>
      </c>
      <c r="Y27">
        <f t="shared" si="13"/>
        <v>1</v>
      </c>
      <c r="Z27">
        <f t="shared" si="14"/>
        <v>1</v>
      </c>
      <c r="AA27">
        <f t="shared" si="15"/>
        <v>1</v>
      </c>
      <c r="AB27">
        <f t="shared" si="16"/>
        <v>1</v>
      </c>
      <c r="AC27">
        <f t="shared" si="17"/>
        <v>1</v>
      </c>
      <c r="AD27">
        <f t="shared" si="18"/>
        <v>1</v>
      </c>
      <c r="AE27">
        <f t="shared" si="8"/>
        <v>1</v>
      </c>
    </row>
    <row r="28" spans="1:31" x14ac:dyDescent="0.25">
      <c r="A28" s="4" t="s">
        <v>18</v>
      </c>
      <c r="B28" s="5">
        <v>2976209</v>
      </c>
      <c r="C28" s="5">
        <v>3199665</v>
      </c>
      <c r="D28" s="5">
        <v>1666477</v>
      </c>
      <c r="E28" s="5">
        <v>1759240</v>
      </c>
      <c r="F28" s="20">
        <f t="shared" si="2"/>
        <v>0.55459999999999998</v>
      </c>
      <c r="G28">
        <f t="shared" si="3"/>
        <v>6175874</v>
      </c>
      <c r="H28">
        <f t="shared" si="4"/>
        <v>3425717</v>
      </c>
      <c r="I28">
        <f t="shared" si="5"/>
        <v>1899902</v>
      </c>
      <c r="J28">
        <f t="shared" si="19"/>
        <v>1053685</v>
      </c>
      <c r="K28">
        <f t="shared" si="19"/>
        <v>584373</v>
      </c>
      <c r="L28">
        <f t="shared" si="19"/>
        <v>324093</v>
      </c>
      <c r="M28">
        <f t="shared" si="19"/>
        <v>179741</v>
      </c>
      <c r="N28">
        <f t="shared" si="19"/>
        <v>99684</v>
      </c>
      <c r="O28">
        <f t="shared" si="19"/>
        <v>55284</v>
      </c>
      <c r="P28">
        <f t="shared" si="19"/>
        <v>30660</v>
      </c>
      <c r="Q28">
        <f t="shared" si="19"/>
        <v>17004</v>
      </c>
      <c r="R28">
        <f t="shared" si="19"/>
        <v>9430</v>
      </c>
      <c r="S28">
        <f t="shared" si="19"/>
        <v>5229</v>
      </c>
      <c r="T28">
        <f t="shared" si="7"/>
        <v>0</v>
      </c>
      <c r="U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8"/>
        <v>0</v>
      </c>
    </row>
    <row r="29" spans="1:31" x14ac:dyDescent="0.25">
      <c r="A29" s="6" t="s">
        <v>19</v>
      </c>
      <c r="B29" s="7">
        <v>1443351</v>
      </c>
      <c r="C29" s="7">
        <v>1565539</v>
      </c>
      <c r="D29" s="7">
        <v>1355276</v>
      </c>
      <c r="E29" s="7">
        <v>1423414</v>
      </c>
      <c r="F29" s="20">
        <f t="shared" si="2"/>
        <v>0.9234</v>
      </c>
      <c r="G29">
        <f t="shared" si="3"/>
        <v>3008890</v>
      </c>
      <c r="H29">
        <f t="shared" si="4"/>
        <v>2778690</v>
      </c>
      <c r="I29">
        <f t="shared" si="5"/>
        <v>2565842</v>
      </c>
      <c r="J29">
        <f t="shared" si="19"/>
        <v>2369298</v>
      </c>
      <c r="K29">
        <f t="shared" si="19"/>
        <v>2187809</v>
      </c>
      <c r="L29">
        <f t="shared" si="19"/>
        <v>2020222</v>
      </c>
      <c r="M29">
        <f t="shared" si="19"/>
        <v>1865472</v>
      </c>
      <c r="N29">
        <f t="shared" si="19"/>
        <v>1722576</v>
      </c>
      <c r="O29">
        <f t="shared" si="19"/>
        <v>1590626</v>
      </c>
      <c r="P29">
        <f t="shared" si="19"/>
        <v>1468784</v>
      </c>
      <c r="Q29">
        <f t="shared" si="19"/>
        <v>1356275</v>
      </c>
      <c r="R29">
        <f t="shared" si="19"/>
        <v>1252384</v>
      </c>
      <c r="S29">
        <f t="shared" si="19"/>
        <v>1156451</v>
      </c>
      <c r="T29">
        <f t="shared" si="7"/>
        <v>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  <c r="AB29">
        <f t="shared" si="16"/>
        <v>0</v>
      </c>
      <c r="AC29">
        <f t="shared" si="17"/>
        <v>0</v>
      </c>
      <c r="AD29">
        <f t="shared" si="18"/>
        <v>0</v>
      </c>
      <c r="AE29">
        <f t="shared" si="8"/>
        <v>0</v>
      </c>
    </row>
    <row r="30" spans="1:31" x14ac:dyDescent="0.25">
      <c r="A30" s="4" t="s">
        <v>23</v>
      </c>
      <c r="B30" s="5">
        <v>643177</v>
      </c>
      <c r="C30" s="5">
        <v>684187</v>
      </c>
      <c r="D30" s="5">
        <v>796213</v>
      </c>
      <c r="E30" s="5">
        <v>867904</v>
      </c>
      <c r="F30" s="20">
        <f t="shared" si="2"/>
        <v>1.2537</v>
      </c>
      <c r="G30">
        <f t="shared" si="3"/>
        <v>1327364</v>
      </c>
      <c r="H30">
        <f t="shared" si="4"/>
        <v>1664117</v>
      </c>
      <c r="I30">
        <f t="shared" si="5"/>
        <v>2086303</v>
      </c>
      <c r="J30">
        <f t="shared" si="19"/>
        <v>2615598</v>
      </c>
      <c r="K30">
        <f t="shared" si="19"/>
        <v>3279175</v>
      </c>
      <c r="L30">
        <f t="shared" si="19"/>
        <v>3279175</v>
      </c>
      <c r="M30">
        <f t="shared" si="19"/>
        <v>3279175</v>
      </c>
      <c r="N30">
        <f t="shared" si="19"/>
        <v>3279175</v>
      </c>
      <c r="O30">
        <f t="shared" si="19"/>
        <v>3279175</v>
      </c>
      <c r="P30">
        <f t="shared" si="19"/>
        <v>3279175</v>
      </c>
      <c r="Q30">
        <f t="shared" si="19"/>
        <v>3279175</v>
      </c>
      <c r="R30">
        <f t="shared" si="19"/>
        <v>3279175</v>
      </c>
      <c r="S30">
        <f t="shared" si="19"/>
        <v>3279175</v>
      </c>
      <c r="T30">
        <f t="shared" si="7"/>
        <v>0</v>
      </c>
      <c r="U30">
        <f t="shared" si="9"/>
        <v>0</v>
      </c>
      <c r="V30">
        <f t="shared" si="10"/>
        <v>0</v>
      </c>
      <c r="W30">
        <f t="shared" si="11"/>
        <v>1</v>
      </c>
      <c r="X30">
        <f t="shared" si="12"/>
        <v>1</v>
      </c>
      <c r="Y30">
        <f t="shared" si="13"/>
        <v>1</v>
      </c>
      <c r="Z30">
        <f t="shared" si="14"/>
        <v>1</v>
      </c>
      <c r="AA30">
        <f t="shared" si="15"/>
        <v>1</v>
      </c>
      <c r="AB30">
        <f t="shared" si="16"/>
        <v>1</v>
      </c>
      <c r="AC30">
        <f t="shared" si="17"/>
        <v>1</v>
      </c>
      <c r="AD30">
        <f t="shared" si="18"/>
        <v>1</v>
      </c>
      <c r="AE30">
        <f t="shared" si="8"/>
        <v>1</v>
      </c>
    </row>
    <row r="31" spans="1:31" x14ac:dyDescent="0.25">
      <c r="A31" s="6" t="s">
        <v>25</v>
      </c>
      <c r="B31" s="7">
        <v>1037774</v>
      </c>
      <c r="C31" s="7">
        <v>1113789</v>
      </c>
      <c r="D31" s="7">
        <v>877464</v>
      </c>
      <c r="E31" s="7">
        <v>990837</v>
      </c>
      <c r="F31" s="20">
        <f t="shared" si="2"/>
        <v>0.86829999999999996</v>
      </c>
      <c r="G31">
        <f t="shared" si="3"/>
        <v>2151563</v>
      </c>
      <c r="H31">
        <f t="shared" si="4"/>
        <v>1868301</v>
      </c>
      <c r="I31">
        <f t="shared" si="5"/>
        <v>1622245</v>
      </c>
      <c r="J31">
        <f t="shared" si="19"/>
        <v>1408595</v>
      </c>
      <c r="K31">
        <f t="shared" si="19"/>
        <v>1223083</v>
      </c>
      <c r="L31">
        <f t="shared" si="19"/>
        <v>1062002</v>
      </c>
      <c r="M31">
        <f t="shared" si="19"/>
        <v>922136</v>
      </c>
      <c r="N31">
        <f t="shared" si="19"/>
        <v>800690</v>
      </c>
      <c r="O31">
        <f t="shared" si="19"/>
        <v>695239</v>
      </c>
      <c r="P31">
        <f t="shared" si="19"/>
        <v>603676</v>
      </c>
      <c r="Q31">
        <f t="shared" si="19"/>
        <v>524171</v>
      </c>
      <c r="R31">
        <f t="shared" si="19"/>
        <v>455137</v>
      </c>
      <c r="S31">
        <f t="shared" si="19"/>
        <v>395195</v>
      </c>
      <c r="T31">
        <f t="shared" si="7"/>
        <v>0</v>
      </c>
      <c r="U31">
        <f t="shared" si="9"/>
        <v>0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A31">
        <f t="shared" si="15"/>
        <v>0</v>
      </c>
      <c r="AB31">
        <f t="shared" si="16"/>
        <v>0</v>
      </c>
      <c r="AC31">
        <f t="shared" si="17"/>
        <v>0</v>
      </c>
      <c r="AD31">
        <f t="shared" si="18"/>
        <v>0</v>
      </c>
      <c r="AE31">
        <f t="shared" si="8"/>
        <v>0</v>
      </c>
    </row>
    <row r="32" spans="1:31" x14ac:dyDescent="0.25">
      <c r="A32" s="4" t="s">
        <v>26</v>
      </c>
      <c r="B32" s="5">
        <v>2351213</v>
      </c>
      <c r="C32" s="5">
        <v>2358482</v>
      </c>
      <c r="D32" s="5">
        <v>1098384</v>
      </c>
      <c r="E32" s="5">
        <v>1121488</v>
      </c>
      <c r="F32" s="20">
        <f t="shared" si="2"/>
        <v>0.4713</v>
      </c>
      <c r="G32">
        <f t="shared" si="3"/>
        <v>4709695</v>
      </c>
      <c r="H32">
        <f t="shared" si="4"/>
        <v>2219872</v>
      </c>
      <c r="I32">
        <f t="shared" si="5"/>
        <v>1046225</v>
      </c>
      <c r="J32">
        <f t="shared" si="19"/>
        <v>493085</v>
      </c>
      <c r="K32">
        <f t="shared" si="19"/>
        <v>232390</v>
      </c>
      <c r="L32">
        <f t="shared" si="19"/>
        <v>109525</v>
      </c>
      <c r="M32">
        <f t="shared" si="19"/>
        <v>51619</v>
      </c>
      <c r="N32">
        <f t="shared" si="19"/>
        <v>24328</v>
      </c>
      <c r="O32">
        <f t="shared" si="19"/>
        <v>11465</v>
      </c>
      <c r="P32">
        <f t="shared" si="19"/>
        <v>5403</v>
      </c>
      <c r="Q32">
        <f t="shared" si="19"/>
        <v>2546</v>
      </c>
      <c r="R32">
        <f t="shared" si="19"/>
        <v>1199</v>
      </c>
      <c r="S32">
        <f t="shared" si="19"/>
        <v>565</v>
      </c>
      <c r="T32">
        <f t="shared" si="7"/>
        <v>0</v>
      </c>
      <c r="U32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B32">
        <f t="shared" si="16"/>
        <v>0</v>
      </c>
      <c r="AC32">
        <f t="shared" si="17"/>
        <v>0</v>
      </c>
      <c r="AD32">
        <f t="shared" si="18"/>
        <v>0</v>
      </c>
      <c r="AE32">
        <f t="shared" si="8"/>
        <v>0</v>
      </c>
    </row>
    <row r="33" spans="1:31" x14ac:dyDescent="0.25">
      <c r="A33" s="6" t="s">
        <v>29</v>
      </c>
      <c r="B33" s="7">
        <v>2478386</v>
      </c>
      <c r="C33" s="7">
        <v>2562144</v>
      </c>
      <c r="D33" s="7">
        <v>30035</v>
      </c>
      <c r="E33" s="7">
        <v>29396</v>
      </c>
      <c r="F33" s="20">
        <f t="shared" si="2"/>
        <v>1.17E-2</v>
      </c>
      <c r="G33">
        <f t="shared" si="3"/>
        <v>5040530</v>
      </c>
      <c r="H33">
        <f t="shared" si="4"/>
        <v>59431</v>
      </c>
      <c r="I33">
        <f t="shared" si="5"/>
        <v>695</v>
      </c>
      <c r="J33">
        <f t="shared" si="19"/>
        <v>8</v>
      </c>
      <c r="K33">
        <f t="shared" si="19"/>
        <v>0</v>
      </c>
      <c r="L33">
        <f t="shared" si="19"/>
        <v>0</v>
      </c>
      <c r="M33">
        <f t="shared" si="19"/>
        <v>0</v>
      </c>
      <c r="N33">
        <f t="shared" si="19"/>
        <v>0</v>
      </c>
      <c r="O33">
        <f t="shared" si="19"/>
        <v>0</v>
      </c>
      <c r="P33">
        <f t="shared" si="19"/>
        <v>0</v>
      </c>
      <c r="Q33">
        <f t="shared" si="19"/>
        <v>0</v>
      </c>
      <c r="R33">
        <f t="shared" si="19"/>
        <v>0</v>
      </c>
      <c r="S33">
        <f t="shared" si="19"/>
        <v>0</v>
      </c>
      <c r="T33">
        <f t="shared" si="7"/>
        <v>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0</v>
      </c>
      <c r="AC33">
        <f t="shared" si="17"/>
        <v>0</v>
      </c>
      <c r="AD33">
        <f t="shared" si="18"/>
        <v>0</v>
      </c>
      <c r="AE33">
        <f t="shared" si="8"/>
        <v>0</v>
      </c>
    </row>
    <row r="34" spans="1:31" x14ac:dyDescent="0.25">
      <c r="A34" s="4" t="s">
        <v>30</v>
      </c>
      <c r="B34" s="5">
        <v>1938122</v>
      </c>
      <c r="C34" s="5">
        <v>1816647</v>
      </c>
      <c r="D34" s="5">
        <v>1602356</v>
      </c>
      <c r="E34" s="5">
        <v>1875221</v>
      </c>
      <c r="F34" s="20">
        <f t="shared" si="2"/>
        <v>0.92610000000000003</v>
      </c>
      <c r="G34">
        <f t="shared" si="3"/>
        <v>3754769</v>
      </c>
      <c r="H34">
        <f t="shared" si="4"/>
        <v>3477577</v>
      </c>
      <c r="I34">
        <f t="shared" si="5"/>
        <v>3220584</v>
      </c>
      <c r="J34">
        <f t="shared" si="19"/>
        <v>2982582</v>
      </c>
      <c r="K34">
        <f t="shared" si="19"/>
        <v>2762169</v>
      </c>
      <c r="L34">
        <f t="shared" si="19"/>
        <v>2558044</v>
      </c>
      <c r="M34">
        <f t="shared" si="19"/>
        <v>2369004</v>
      </c>
      <c r="N34">
        <f t="shared" si="19"/>
        <v>2193934</v>
      </c>
      <c r="O34">
        <f t="shared" si="19"/>
        <v>2031802</v>
      </c>
      <c r="P34">
        <f t="shared" si="19"/>
        <v>1881651</v>
      </c>
      <c r="Q34">
        <f t="shared" si="19"/>
        <v>1742596</v>
      </c>
      <c r="R34">
        <f t="shared" si="19"/>
        <v>1613818</v>
      </c>
      <c r="S34">
        <f t="shared" si="19"/>
        <v>1494556</v>
      </c>
      <c r="T34">
        <f t="shared" si="7"/>
        <v>0</v>
      </c>
      <c r="U34">
        <f t="shared" si="9"/>
        <v>0</v>
      </c>
      <c r="V34">
        <f t="shared" si="10"/>
        <v>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0</v>
      </c>
      <c r="AC34">
        <f t="shared" si="17"/>
        <v>0</v>
      </c>
      <c r="AD34">
        <f t="shared" si="18"/>
        <v>0</v>
      </c>
      <c r="AE34">
        <f t="shared" si="8"/>
        <v>0</v>
      </c>
    </row>
    <row r="35" spans="1:31" x14ac:dyDescent="0.25">
      <c r="A35" s="6" t="s">
        <v>33</v>
      </c>
      <c r="B35" s="7">
        <v>76648</v>
      </c>
      <c r="C35" s="7">
        <v>81385</v>
      </c>
      <c r="D35" s="7">
        <v>1374708</v>
      </c>
      <c r="E35" s="7">
        <v>1379567</v>
      </c>
      <c r="F35" s="20">
        <f t="shared" si="2"/>
        <v>17.4284</v>
      </c>
      <c r="G35">
        <f t="shared" si="3"/>
        <v>158033</v>
      </c>
      <c r="H35">
        <f t="shared" si="4"/>
        <v>2754275</v>
      </c>
      <c r="I35">
        <f t="shared" si="5"/>
        <v>2754275</v>
      </c>
      <c r="J35">
        <f t="shared" si="19"/>
        <v>2754275</v>
      </c>
      <c r="K35">
        <f t="shared" si="19"/>
        <v>2754275</v>
      </c>
      <c r="L35">
        <f t="shared" si="19"/>
        <v>2754275</v>
      </c>
      <c r="M35">
        <f t="shared" si="19"/>
        <v>2754275</v>
      </c>
      <c r="N35">
        <f t="shared" si="19"/>
        <v>2754275</v>
      </c>
      <c r="O35">
        <f t="shared" si="19"/>
        <v>2754275</v>
      </c>
      <c r="P35">
        <f t="shared" si="19"/>
        <v>2754275</v>
      </c>
      <c r="Q35">
        <f t="shared" si="19"/>
        <v>2754275</v>
      </c>
      <c r="R35">
        <f t="shared" si="19"/>
        <v>2754275</v>
      </c>
      <c r="S35">
        <f t="shared" si="19"/>
        <v>2754275</v>
      </c>
      <c r="T35">
        <f t="shared" si="7"/>
        <v>1</v>
      </c>
      <c r="U35">
        <f t="shared" si="9"/>
        <v>1</v>
      </c>
      <c r="V35">
        <f t="shared" si="10"/>
        <v>1</v>
      </c>
      <c r="W35">
        <f t="shared" si="11"/>
        <v>1</v>
      </c>
      <c r="X35">
        <f t="shared" si="12"/>
        <v>1</v>
      </c>
      <c r="Y35">
        <f t="shared" si="13"/>
        <v>1</v>
      </c>
      <c r="Z35">
        <f t="shared" si="14"/>
        <v>1</v>
      </c>
      <c r="AA35">
        <f t="shared" si="15"/>
        <v>1</v>
      </c>
      <c r="AB35">
        <f t="shared" si="16"/>
        <v>1</v>
      </c>
      <c r="AC35">
        <f t="shared" si="17"/>
        <v>1</v>
      </c>
      <c r="AD35">
        <f t="shared" si="18"/>
        <v>1</v>
      </c>
      <c r="AE35">
        <f t="shared" si="8"/>
        <v>1</v>
      </c>
    </row>
    <row r="36" spans="1:31" x14ac:dyDescent="0.25">
      <c r="A36" s="4" t="s">
        <v>34</v>
      </c>
      <c r="B36" s="5">
        <v>2574432</v>
      </c>
      <c r="C36" s="5">
        <v>2409710</v>
      </c>
      <c r="D36" s="5">
        <v>987486</v>
      </c>
      <c r="E36" s="5">
        <v>999043</v>
      </c>
      <c r="F36" s="20">
        <f t="shared" si="2"/>
        <v>0.39850000000000002</v>
      </c>
      <c r="G36">
        <f t="shared" si="3"/>
        <v>4984142</v>
      </c>
      <c r="H36">
        <f t="shared" si="4"/>
        <v>1986529</v>
      </c>
      <c r="I36">
        <f t="shared" si="5"/>
        <v>791631</v>
      </c>
      <c r="J36">
        <f t="shared" si="19"/>
        <v>315464</v>
      </c>
      <c r="K36">
        <f t="shared" si="19"/>
        <v>125712</v>
      </c>
      <c r="L36">
        <f t="shared" si="19"/>
        <v>50096</v>
      </c>
      <c r="M36">
        <f t="shared" si="19"/>
        <v>19963</v>
      </c>
      <c r="N36">
        <f t="shared" si="19"/>
        <v>7955</v>
      </c>
      <c r="O36">
        <f t="shared" si="19"/>
        <v>3170</v>
      </c>
      <c r="P36">
        <f t="shared" si="19"/>
        <v>1263</v>
      </c>
      <c r="Q36">
        <f t="shared" si="19"/>
        <v>503</v>
      </c>
      <c r="R36">
        <f t="shared" si="19"/>
        <v>200</v>
      </c>
      <c r="S36">
        <f t="shared" si="19"/>
        <v>79</v>
      </c>
      <c r="T36">
        <f t="shared" si="7"/>
        <v>0</v>
      </c>
      <c r="U36">
        <f t="shared" si="9"/>
        <v>0</v>
      </c>
      <c r="V36">
        <f t="shared" si="10"/>
        <v>0</v>
      </c>
      <c r="W36">
        <f t="shared" si="11"/>
        <v>0</v>
      </c>
      <c r="X36">
        <f t="shared" si="12"/>
        <v>0</v>
      </c>
      <c r="Y36">
        <f t="shared" si="13"/>
        <v>0</v>
      </c>
      <c r="Z36">
        <f t="shared" si="14"/>
        <v>0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0</v>
      </c>
      <c r="AE36">
        <f t="shared" si="8"/>
        <v>0</v>
      </c>
    </row>
    <row r="37" spans="1:31" x14ac:dyDescent="0.25">
      <c r="A37" s="6" t="s">
        <v>43</v>
      </c>
      <c r="B37" s="7">
        <v>835495</v>
      </c>
      <c r="C37" s="7">
        <v>837746</v>
      </c>
      <c r="D37" s="7">
        <v>1106177</v>
      </c>
      <c r="E37" s="7">
        <v>917781</v>
      </c>
      <c r="F37" s="20">
        <f t="shared" si="2"/>
        <v>1.2096</v>
      </c>
      <c r="G37">
        <f t="shared" si="3"/>
        <v>1673241</v>
      </c>
      <c r="H37">
        <f t="shared" si="4"/>
        <v>2023958</v>
      </c>
      <c r="I37">
        <f t="shared" si="5"/>
        <v>2448179</v>
      </c>
      <c r="J37">
        <f t="shared" si="19"/>
        <v>2961317</v>
      </c>
      <c r="K37">
        <f t="shared" si="19"/>
        <v>3582009</v>
      </c>
      <c r="L37">
        <f t="shared" si="19"/>
        <v>3582009</v>
      </c>
      <c r="M37">
        <f t="shared" si="19"/>
        <v>3582009</v>
      </c>
      <c r="N37">
        <f t="shared" si="19"/>
        <v>3582009</v>
      </c>
      <c r="O37">
        <f t="shared" si="19"/>
        <v>3582009</v>
      </c>
      <c r="P37">
        <f t="shared" si="19"/>
        <v>3582009</v>
      </c>
      <c r="Q37">
        <f t="shared" si="19"/>
        <v>3582009</v>
      </c>
      <c r="R37">
        <f t="shared" si="19"/>
        <v>3582009</v>
      </c>
      <c r="S37">
        <f t="shared" si="19"/>
        <v>3582009</v>
      </c>
      <c r="T37">
        <f t="shared" si="7"/>
        <v>0</v>
      </c>
      <c r="U37">
        <f t="shared" si="9"/>
        <v>0</v>
      </c>
      <c r="V37">
        <f t="shared" si="10"/>
        <v>0</v>
      </c>
      <c r="W37">
        <f t="shared" si="11"/>
        <v>1</v>
      </c>
      <c r="X37">
        <f t="shared" si="12"/>
        <v>1</v>
      </c>
      <c r="Y37">
        <f t="shared" si="13"/>
        <v>1</v>
      </c>
      <c r="Z37">
        <f t="shared" si="14"/>
        <v>1</v>
      </c>
      <c r="AA37">
        <f t="shared" si="15"/>
        <v>1</v>
      </c>
      <c r="AB37">
        <f t="shared" si="16"/>
        <v>1</v>
      </c>
      <c r="AC37">
        <f t="shared" si="17"/>
        <v>1</v>
      </c>
      <c r="AD37">
        <f t="shared" si="18"/>
        <v>1</v>
      </c>
      <c r="AE37">
        <f t="shared" si="8"/>
        <v>1</v>
      </c>
    </row>
    <row r="38" spans="1:31" x14ac:dyDescent="0.25">
      <c r="A38" s="4" t="s">
        <v>45</v>
      </c>
      <c r="B38" s="5">
        <v>140026</v>
      </c>
      <c r="C38" s="5">
        <v>146354</v>
      </c>
      <c r="D38" s="5">
        <v>2759991</v>
      </c>
      <c r="E38" s="5">
        <v>2742120</v>
      </c>
      <c r="F38" s="20">
        <f t="shared" si="2"/>
        <v>19.212599999999998</v>
      </c>
      <c r="G38">
        <f t="shared" si="3"/>
        <v>286380</v>
      </c>
      <c r="H38">
        <f t="shared" si="4"/>
        <v>5502111</v>
      </c>
      <c r="I38">
        <f t="shared" si="5"/>
        <v>5502111</v>
      </c>
      <c r="J38">
        <f t="shared" si="19"/>
        <v>5502111</v>
      </c>
      <c r="K38">
        <f t="shared" si="19"/>
        <v>5502111</v>
      </c>
      <c r="L38">
        <f t="shared" si="19"/>
        <v>5502111</v>
      </c>
      <c r="M38">
        <f t="shared" si="19"/>
        <v>5502111</v>
      </c>
      <c r="N38">
        <f t="shared" si="19"/>
        <v>5502111</v>
      </c>
      <c r="O38">
        <f t="shared" si="19"/>
        <v>5502111</v>
      </c>
      <c r="P38">
        <f t="shared" si="19"/>
        <v>5502111</v>
      </c>
      <c r="Q38">
        <f t="shared" si="19"/>
        <v>5502111</v>
      </c>
      <c r="R38">
        <f t="shared" si="19"/>
        <v>5502111</v>
      </c>
      <c r="S38">
        <f t="shared" si="19"/>
        <v>5502111</v>
      </c>
      <c r="T38">
        <f t="shared" si="7"/>
        <v>1</v>
      </c>
      <c r="U38">
        <f t="shared" si="9"/>
        <v>1</v>
      </c>
      <c r="V38">
        <f t="shared" si="10"/>
        <v>1</v>
      </c>
      <c r="W38">
        <f t="shared" si="11"/>
        <v>1</v>
      </c>
      <c r="X38">
        <f t="shared" si="12"/>
        <v>1</v>
      </c>
      <c r="Y38">
        <f t="shared" si="13"/>
        <v>1</v>
      </c>
      <c r="Z38">
        <f t="shared" si="14"/>
        <v>1</v>
      </c>
      <c r="AA38">
        <f t="shared" si="15"/>
        <v>1</v>
      </c>
      <c r="AB38">
        <f t="shared" si="16"/>
        <v>1</v>
      </c>
      <c r="AC38">
        <f t="shared" si="17"/>
        <v>1</v>
      </c>
      <c r="AD38">
        <f t="shared" si="18"/>
        <v>1</v>
      </c>
      <c r="AE38">
        <f t="shared" si="8"/>
        <v>1</v>
      </c>
    </row>
    <row r="39" spans="1:31" x14ac:dyDescent="0.25">
      <c r="A39" s="6" t="s">
        <v>47</v>
      </c>
      <c r="B39" s="7">
        <v>2619776</v>
      </c>
      <c r="C39" s="7">
        <v>2749623</v>
      </c>
      <c r="D39" s="7">
        <v>2888215</v>
      </c>
      <c r="E39" s="7">
        <v>2800174</v>
      </c>
      <c r="F39" s="20">
        <f t="shared" si="2"/>
        <v>1.0593999999999999</v>
      </c>
      <c r="G39">
        <f t="shared" si="3"/>
        <v>5369399</v>
      </c>
      <c r="H39">
        <f t="shared" si="4"/>
        <v>5688389</v>
      </c>
      <c r="I39">
        <f t="shared" si="5"/>
        <v>6026279</v>
      </c>
      <c r="J39">
        <f t="shared" ref="J39:S51" si="20">IF($G39*2 &lt; I39,I39,INT($F39*I39))</f>
        <v>6384239</v>
      </c>
      <c r="K39">
        <f t="shared" si="20"/>
        <v>6763462</v>
      </c>
      <c r="L39">
        <f t="shared" si="20"/>
        <v>7165211</v>
      </c>
      <c r="M39">
        <f t="shared" si="20"/>
        <v>7590824</v>
      </c>
      <c r="N39">
        <f t="shared" si="20"/>
        <v>8041718</v>
      </c>
      <c r="O39">
        <f t="shared" si="20"/>
        <v>8519396</v>
      </c>
      <c r="P39">
        <f t="shared" si="20"/>
        <v>9025448</v>
      </c>
      <c r="Q39">
        <f t="shared" si="20"/>
        <v>9561559</v>
      </c>
      <c r="R39">
        <f t="shared" si="20"/>
        <v>10129515</v>
      </c>
      <c r="S39">
        <f t="shared" si="20"/>
        <v>10731208</v>
      </c>
      <c r="T39">
        <f t="shared" si="7"/>
        <v>0</v>
      </c>
      <c r="U39">
        <f t="shared" si="9"/>
        <v>0</v>
      </c>
      <c r="V39">
        <f t="shared" si="10"/>
        <v>0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0</v>
      </c>
      <c r="AC39">
        <f t="shared" si="17"/>
        <v>0</v>
      </c>
      <c r="AD39">
        <f t="shared" si="18"/>
        <v>0</v>
      </c>
      <c r="AE39">
        <f t="shared" si="8"/>
        <v>0</v>
      </c>
    </row>
    <row r="40" spans="1:31" x14ac:dyDescent="0.25">
      <c r="A40" s="4" t="s">
        <v>48</v>
      </c>
      <c r="B40" s="5">
        <v>248398</v>
      </c>
      <c r="C40" s="5">
        <v>268511</v>
      </c>
      <c r="D40" s="5">
        <v>3110853</v>
      </c>
      <c r="E40" s="5">
        <v>2986411</v>
      </c>
      <c r="F40" s="20">
        <f t="shared" si="2"/>
        <v>11.7956</v>
      </c>
      <c r="G40">
        <f t="shared" si="3"/>
        <v>516909</v>
      </c>
      <c r="H40">
        <f t="shared" si="4"/>
        <v>6097264</v>
      </c>
      <c r="I40">
        <f t="shared" si="5"/>
        <v>6097264</v>
      </c>
      <c r="J40">
        <f t="shared" si="20"/>
        <v>6097264</v>
      </c>
      <c r="K40">
        <f t="shared" si="20"/>
        <v>6097264</v>
      </c>
      <c r="L40">
        <f t="shared" si="20"/>
        <v>6097264</v>
      </c>
      <c r="M40">
        <f t="shared" si="20"/>
        <v>6097264</v>
      </c>
      <c r="N40">
        <f t="shared" si="20"/>
        <v>6097264</v>
      </c>
      <c r="O40">
        <f t="shared" si="20"/>
        <v>6097264</v>
      </c>
      <c r="P40">
        <f t="shared" si="20"/>
        <v>6097264</v>
      </c>
      <c r="Q40">
        <f t="shared" si="20"/>
        <v>6097264</v>
      </c>
      <c r="R40">
        <f t="shared" si="20"/>
        <v>6097264</v>
      </c>
      <c r="S40">
        <f t="shared" si="20"/>
        <v>6097264</v>
      </c>
      <c r="T40">
        <f t="shared" si="7"/>
        <v>1</v>
      </c>
      <c r="U40">
        <f t="shared" si="9"/>
        <v>1</v>
      </c>
      <c r="V40">
        <f t="shared" si="10"/>
        <v>1</v>
      </c>
      <c r="W40">
        <f t="shared" si="11"/>
        <v>1</v>
      </c>
      <c r="X40">
        <f t="shared" si="12"/>
        <v>1</v>
      </c>
      <c r="Y40">
        <f t="shared" si="13"/>
        <v>1</v>
      </c>
      <c r="Z40">
        <f t="shared" si="14"/>
        <v>1</v>
      </c>
      <c r="AA40">
        <f t="shared" si="15"/>
        <v>1</v>
      </c>
      <c r="AB40">
        <f t="shared" si="16"/>
        <v>1</v>
      </c>
      <c r="AC40">
        <f t="shared" si="17"/>
        <v>1</v>
      </c>
      <c r="AD40">
        <f t="shared" si="18"/>
        <v>1</v>
      </c>
      <c r="AE40">
        <f t="shared" si="8"/>
        <v>1</v>
      </c>
    </row>
    <row r="41" spans="1:31" x14ac:dyDescent="0.25">
      <c r="A41" s="6" t="s">
        <v>0</v>
      </c>
      <c r="B41" s="7">
        <v>1415007</v>
      </c>
      <c r="C41" s="7">
        <v>1397195</v>
      </c>
      <c r="D41" s="7">
        <v>1499070</v>
      </c>
      <c r="E41" s="7">
        <v>1481105</v>
      </c>
      <c r="F41" s="20">
        <f t="shared" si="2"/>
        <v>1.0597000000000001</v>
      </c>
      <c r="G41">
        <f t="shared" si="3"/>
        <v>2812202</v>
      </c>
      <c r="H41">
        <f t="shared" si="4"/>
        <v>2980175</v>
      </c>
      <c r="I41">
        <f t="shared" si="5"/>
        <v>3158091</v>
      </c>
      <c r="J41">
        <f t="shared" si="20"/>
        <v>3346629</v>
      </c>
      <c r="K41">
        <f t="shared" si="20"/>
        <v>3546422</v>
      </c>
      <c r="L41">
        <f t="shared" si="20"/>
        <v>3758143</v>
      </c>
      <c r="M41">
        <f t="shared" si="20"/>
        <v>3982504</v>
      </c>
      <c r="N41">
        <f t="shared" si="20"/>
        <v>4220259</v>
      </c>
      <c r="O41">
        <f t="shared" si="20"/>
        <v>4472208</v>
      </c>
      <c r="P41">
        <f t="shared" si="20"/>
        <v>4739198</v>
      </c>
      <c r="Q41">
        <f t="shared" si="20"/>
        <v>5022128</v>
      </c>
      <c r="R41">
        <f t="shared" si="20"/>
        <v>5321949</v>
      </c>
      <c r="S41">
        <f t="shared" si="20"/>
        <v>5639669</v>
      </c>
      <c r="T41">
        <f t="shared" si="7"/>
        <v>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A41">
        <f t="shared" si="15"/>
        <v>0</v>
      </c>
      <c r="AB41">
        <f t="shared" si="16"/>
        <v>0</v>
      </c>
      <c r="AC41">
        <f t="shared" si="17"/>
        <v>0</v>
      </c>
      <c r="AD41">
        <f t="shared" si="18"/>
        <v>0</v>
      </c>
      <c r="AE41">
        <f t="shared" si="8"/>
        <v>1</v>
      </c>
    </row>
    <row r="42" spans="1:31" x14ac:dyDescent="0.25">
      <c r="A42" s="4" t="s">
        <v>1</v>
      </c>
      <c r="B42" s="5">
        <v>1711390</v>
      </c>
      <c r="C42" s="5">
        <v>1641773</v>
      </c>
      <c r="D42" s="5">
        <v>1522030</v>
      </c>
      <c r="E42" s="5">
        <v>1618733</v>
      </c>
      <c r="F42" s="20">
        <f t="shared" si="2"/>
        <v>0.93659999999999999</v>
      </c>
      <c r="G42">
        <f t="shared" si="3"/>
        <v>3353163</v>
      </c>
      <c r="H42">
        <f t="shared" si="4"/>
        <v>3140763</v>
      </c>
      <c r="I42">
        <f t="shared" si="5"/>
        <v>2941638</v>
      </c>
      <c r="J42">
        <f t="shared" si="20"/>
        <v>2755138</v>
      </c>
      <c r="K42">
        <f t="shared" si="20"/>
        <v>2580462</v>
      </c>
      <c r="L42">
        <f t="shared" si="20"/>
        <v>2416860</v>
      </c>
      <c r="M42">
        <f t="shared" si="20"/>
        <v>2263631</v>
      </c>
      <c r="N42">
        <f t="shared" si="20"/>
        <v>2120116</v>
      </c>
      <c r="O42">
        <f t="shared" si="20"/>
        <v>1985700</v>
      </c>
      <c r="P42">
        <f t="shared" si="20"/>
        <v>1859806</v>
      </c>
      <c r="Q42">
        <f t="shared" si="20"/>
        <v>1741894</v>
      </c>
      <c r="R42">
        <f t="shared" si="20"/>
        <v>1631457</v>
      </c>
      <c r="S42">
        <f t="shared" si="20"/>
        <v>1528022</v>
      </c>
      <c r="T42">
        <f t="shared" si="7"/>
        <v>0</v>
      </c>
      <c r="U42">
        <f t="shared" si="9"/>
        <v>0</v>
      </c>
      <c r="V42">
        <f t="shared" si="10"/>
        <v>0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0</v>
      </c>
      <c r="AC42">
        <f t="shared" si="17"/>
        <v>0</v>
      </c>
      <c r="AD42">
        <f t="shared" si="18"/>
        <v>0</v>
      </c>
      <c r="AE42">
        <f t="shared" si="8"/>
        <v>0</v>
      </c>
    </row>
    <row r="43" spans="1:31" x14ac:dyDescent="0.25">
      <c r="A43" s="6" t="s">
        <v>3</v>
      </c>
      <c r="B43" s="7">
        <v>949065</v>
      </c>
      <c r="C43" s="7">
        <v>1026050</v>
      </c>
      <c r="D43" s="7">
        <v>688027</v>
      </c>
      <c r="E43" s="7">
        <v>723233</v>
      </c>
      <c r="F43" s="20">
        <f t="shared" si="2"/>
        <v>0.71450000000000002</v>
      </c>
      <c r="G43">
        <f t="shared" si="3"/>
        <v>1975115</v>
      </c>
      <c r="H43">
        <f t="shared" si="4"/>
        <v>1411260</v>
      </c>
      <c r="I43">
        <f t="shared" si="5"/>
        <v>1008345</v>
      </c>
      <c r="J43">
        <f t="shared" si="20"/>
        <v>720462</v>
      </c>
      <c r="K43">
        <f t="shared" si="20"/>
        <v>514770</v>
      </c>
      <c r="L43">
        <f t="shared" si="20"/>
        <v>367803</v>
      </c>
      <c r="M43">
        <f t="shared" si="20"/>
        <v>262795</v>
      </c>
      <c r="N43">
        <f t="shared" si="20"/>
        <v>187767</v>
      </c>
      <c r="O43">
        <f t="shared" si="20"/>
        <v>134159</v>
      </c>
      <c r="P43">
        <f t="shared" si="20"/>
        <v>95856</v>
      </c>
      <c r="Q43">
        <f t="shared" si="20"/>
        <v>68489</v>
      </c>
      <c r="R43">
        <f t="shared" si="20"/>
        <v>48935</v>
      </c>
      <c r="S43">
        <f t="shared" si="20"/>
        <v>34964</v>
      </c>
      <c r="T43">
        <f t="shared" si="7"/>
        <v>0</v>
      </c>
      <c r="U43">
        <f t="shared" si="9"/>
        <v>0</v>
      </c>
      <c r="V43">
        <f t="shared" si="10"/>
        <v>0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A43">
        <f t="shared" si="15"/>
        <v>0</v>
      </c>
      <c r="AB43">
        <f t="shared" si="16"/>
        <v>0</v>
      </c>
      <c r="AC43">
        <f t="shared" si="17"/>
        <v>0</v>
      </c>
      <c r="AD43">
        <f t="shared" si="18"/>
        <v>0</v>
      </c>
      <c r="AE43">
        <f t="shared" si="8"/>
        <v>0</v>
      </c>
    </row>
    <row r="44" spans="1:31" x14ac:dyDescent="0.25">
      <c r="A44" s="4" t="s">
        <v>5</v>
      </c>
      <c r="B44" s="5">
        <v>1846928</v>
      </c>
      <c r="C44" s="5">
        <v>1851433</v>
      </c>
      <c r="D44" s="5">
        <v>2125113</v>
      </c>
      <c r="E44" s="5">
        <v>2028635</v>
      </c>
      <c r="F44" s="20">
        <f t="shared" si="2"/>
        <v>1.1231</v>
      </c>
      <c r="G44">
        <f t="shared" si="3"/>
        <v>3698361</v>
      </c>
      <c r="H44">
        <f t="shared" si="4"/>
        <v>4153748</v>
      </c>
      <c r="I44">
        <f t="shared" si="5"/>
        <v>4665074</v>
      </c>
      <c r="J44">
        <f t="shared" si="20"/>
        <v>5239344</v>
      </c>
      <c r="K44">
        <f t="shared" si="20"/>
        <v>5884307</v>
      </c>
      <c r="L44">
        <f t="shared" si="20"/>
        <v>6608665</v>
      </c>
      <c r="M44">
        <f t="shared" si="20"/>
        <v>7422191</v>
      </c>
      <c r="N44">
        <f t="shared" si="20"/>
        <v>7422191</v>
      </c>
      <c r="O44">
        <f t="shared" si="20"/>
        <v>7422191</v>
      </c>
      <c r="P44">
        <f t="shared" si="20"/>
        <v>7422191</v>
      </c>
      <c r="Q44">
        <f t="shared" si="20"/>
        <v>7422191</v>
      </c>
      <c r="R44">
        <f t="shared" si="20"/>
        <v>7422191</v>
      </c>
      <c r="S44">
        <f t="shared" si="20"/>
        <v>7422191</v>
      </c>
      <c r="T44">
        <f t="shared" si="7"/>
        <v>0</v>
      </c>
      <c r="U44">
        <f t="shared" si="9"/>
        <v>0</v>
      </c>
      <c r="V44">
        <f t="shared" si="10"/>
        <v>0</v>
      </c>
      <c r="W44">
        <f t="shared" si="11"/>
        <v>0</v>
      </c>
      <c r="X44">
        <f t="shared" si="12"/>
        <v>0</v>
      </c>
      <c r="Y44">
        <f t="shared" si="13"/>
        <v>1</v>
      </c>
      <c r="Z44">
        <f t="shared" si="14"/>
        <v>1</v>
      </c>
      <c r="AA44">
        <f t="shared" si="15"/>
        <v>1</v>
      </c>
      <c r="AB44">
        <f t="shared" si="16"/>
        <v>1</v>
      </c>
      <c r="AC44">
        <f t="shared" si="17"/>
        <v>1</v>
      </c>
      <c r="AD44">
        <f t="shared" si="18"/>
        <v>1</v>
      </c>
      <c r="AE44">
        <f t="shared" si="8"/>
        <v>1</v>
      </c>
    </row>
    <row r="45" spans="1:31" x14ac:dyDescent="0.25">
      <c r="A45" s="6" t="s">
        <v>10</v>
      </c>
      <c r="B45" s="7">
        <v>1987047</v>
      </c>
      <c r="C45" s="7">
        <v>1996208</v>
      </c>
      <c r="D45" s="7">
        <v>2053892</v>
      </c>
      <c r="E45" s="7">
        <v>1697247</v>
      </c>
      <c r="F45" s="20">
        <f t="shared" si="2"/>
        <v>0.94169999999999998</v>
      </c>
      <c r="G45">
        <f t="shared" si="3"/>
        <v>3983255</v>
      </c>
      <c r="H45">
        <f t="shared" si="4"/>
        <v>3751139</v>
      </c>
      <c r="I45">
        <f t="shared" si="5"/>
        <v>3532447</v>
      </c>
      <c r="J45">
        <f t="shared" si="20"/>
        <v>3326505</v>
      </c>
      <c r="K45">
        <f t="shared" si="20"/>
        <v>3132569</v>
      </c>
      <c r="L45">
        <f t="shared" si="20"/>
        <v>2949940</v>
      </c>
      <c r="M45">
        <f t="shared" si="20"/>
        <v>2777958</v>
      </c>
      <c r="N45">
        <f t="shared" si="20"/>
        <v>2616003</v>
      </c>
      <c r="O45">
        <f t="shared" si="20"/>
        <v>2463490</v>
      </c>
      <c r="P45">
        <f t="shared" si="20"/>
        <v>2319868</v>
      </c>
      <c r="Q45">
        <f t="shared" si="20"/>
        <v>2184619</v>
      </c>
      <c r="R45">
        <f t="shared" si="20"/>
        <v>2057255</v>
      </c>
      <c r="S45">
        <f t="shared" si="20"/>
        <v>1937317</v>
      </c>
      <c r="T45">
        <f t="shared" si="7"/>
        <v>0</v>
      </c>
      <c r="U45">
        <f t="shared" si="9"/>
        <v>0</v>
      </c>
      <c r="V45">
        <f t="shared" si="10"/>
        <v>0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0</v>
      </c>
      <c r="AC45">
        <f t="shared" si="17"/>
        <v>0</v>
      </c>
      <c r="AD45">
        <f t="shared" si="18"/>
        <v>0</v>
      </c>
      <c r="AE45">
        <f t="shared" si="8"/>
        <v>0</v>
      </c>
    </row>
    <row r="46" spans="1:31" x14ac:dyDescent="0.25">
      <c r="A46" s="4" t="s">
        <v>17</v>
      </c>
      <c r="B46" s="5">
        <v>1334060</v>
      </c>
      <c r="C46" s="5">
        <v>1395231</v>
      </c>
      <c r="D46" s="5">
        <v>578655</v>
      </c>
      <c r="E46" s="5">
        <v>677663</v>
      </c>
      <c r="F46" s="20">
        <f t="shared" si="2"/>
        <v>0.46029999999999999</v>
      </c>
      <c r="G46">
        <f t="shared" si="3"/>
        <v>2729291</v>
      </c>
      <c r="H46">
        <f t="shared" si="4"/>
        <v>1256318</v>
      </c>
      <c r="I46">
        <f t="shared" si="5"/>
        <v>578283</v>
      </c>
      <c r="J46">
        <f t="shared" si="20"/>
        <v>266183</v>
      </c>
      <c r="K46">
        <f t="shared" si="20"/>
        <v>122524</v>
      </c>
      <c r="L46">
        <f t="shared" si="20"/>
        <v>56397</v>
      </c>
      <c r="M46">
        <f t="shared" si="20"/>
        <v>25959</v>
      </c>
      <c r="N46">
        <f t="shared" si="20"/>
        <v>11948</v>
      </c>
      <c r="O46">
        <f t="shared" si="20"/>
        <v>5499</v>
      </c>
      <c r="P46">
        <f t="shared" si="20"/>
        <v>2531</v>
      </c>
      <c r="Q46">
        <f t="shared" si="20"/>
        <v>1165</v>
      </c>
      <c r="R46">
        <f t="shared" si="20"/>
        <v>536</v>
      </c>
      <c r="S46">
        <f t="shared" si="20"/>
        <v>246</v>
      </c>
      <c r="T46">
        <f t="shared" si="7"/>
        <v>0</v>
      </c>
      <c r="U46">
        <f t="shared" si="9"/>
        <v>0</v>
      </c>
      <c r="V46">
        <f t="shared" si="10"/>
        <v>0</v>
      </c>
      <c r="W46">
        <f t="shared" si="11"/>
        <v>0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0</v>
      </c>
      <c r="AC46">
        <f t="shared" si="17"/>
        <v>0</v>
      </c>
      <c r="AD46">
        <f t="shared" si="18"/>
        <v>0</v>
      </c>
      <c r="AE46">
        <f t="shared" si="8"/>
        <v>0</v>
      </c>
    </row>
    <row r="47" spans="1:31" x14ac:dyDescent="0.25">
      <c r="A47" s="6" t="s">
        <v>27</v>
      </c>
      <c r="B47" s="7">
        <v>2613354</v>
      </c>
      <c r="C47" s="7">
        <v>2837241</v>
      </c>
      <c r="D47" s="7">
        <v>431144</v>
      </c>
      <c r="E47" s="7">
        <v>434113</v>
      </c>
      <c r="F47" s="20">
        <f t="shared" si="2"/>
        <v>0.15870000000000001</v>
      </c>
      <c r="G47">
        <f t="shared" si="3"/>
        <v>5450595</v>
      </c>
      <c r="H47">
        <f t="shared" si="4"/>
        <v>865257</v>
      </c>
      <c r="I47">
        <f t="shared" si="5"/>
        <v>137316</v>
      </c>
      <c r="J47">
        <f t="shared" si="20"/>
        <v>21792</v>
      </c>
      <c r="K47">
        <f t="shared" si="20"/>
        <v>3458</v>
      </c>
      <c r="L47">
        <f t="shared" si="20"/>
        <v>548</v>
      </c>
      <c r="M47">
        <f t="shared" si="20"/>
        <v>86</v>
      </c>
      <c r="N47">
        <f t="shared" si="20"/>
        <v>13</v>
      </c>
      <c r="O47">
        <f t="shared" si="20"/>
        <v>2</v>
      </c>
      <c r="P47">
        <f t="shared" si="20"/>
        <v>0</v>
      </c>
      <c r="Q47">
        <f t="shared" si="20"/>
        <v>0</v>
      </c>
      <c r="R47">
        <f t="shared" si="20"/>
        <v>0</v>
      </c>
      <c r="S47">
        <f t="shared" si="20"/>
        <v>0</v>
      </c>
      <c r="T47">
        <f t="shared" si="7"/>
        <v>0</v>
      </c>
      <c r="U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0</v>
      </c>
      <c r="AC47">
        <f t="shared" si="17"/>
        <v>0</v>
      </c>
      <c r="AD47">
        <f t="shared" si="18"/>
        <v>0</v>
      </c>
      <c r="AE47">
        <f t="shared" si="8"/>
        <v>0</v>
      </c>
    </row>
    <row r="48" spans="1:31" x14ac:dyDescent="0.25">
      <c r="A48" s="4" t="s">
        <v>31</v>
      </c>
      <c r="B48" s="5">
        <v>992523</v>
      </c>
      <c r="C48" s="5">
        <v>1028501</v>
      </c>
      <c r="D48" s="5">
        <v>1995446</v>
      </c>
      <c r="E48" s="5">
        <v>1860524</v>
      </c>
      <c r="F48" s="20">
        <f t="shared" si="2"/>
        <v>1.9078999999999999</v>
      </c>
      <c r="G48">
        <f t="shared" si="3"/>
        <v>2021024</v>
      </c>
      <c r="H48">
        <f t="shared" si="4"/>
        <v>3855970</v>
      </c>
      <c r="I48">
        <f t="shared" si="5"/>
        <v>7356805</v>
      </c>
      <c r="J48">
        <f t="shared" si="20"/>
        <v>7356805</v>
      </c>
      <c r="K48">
        <f t="shared" si="20"/>
        <v>7356805</v>
      </c>
      <c r="L48">
        <f t="shared" si="20"/>
        <v>7356805</v>
      </c>
      <c r="M48">
        <f t="shared" si="20"/>
        <v>7356805</v>
      </c>
      <c r="N48">
        <f t="shared" si="20"/>
        <v>7356805</v>
      </c>
      <c r="O48">
        <f t="shared" si="20"/>
        <v>7356805</v>
      </c>
      <c r="P48">
        <f t="shared" si="20"/>
        <v>7356805</v>
      </c>
      <c r="Q48">
        <f t="shared" si="20"/>
        <v>7356805</v>
      </c>
      <c r="R48">
        <f t="shared" si="20"/>
        <v>7356805</v>
      </c>
      <c r="S48">
        <f t="shared" si="20"/>
        <v>7356805</v>
      </c>
      <c r="T48">
        <f t="shared" si="7"/>
        <v>0</v>
      </c>
      <c r="U48">
        <f t="shared" si="9"/>
        <v>1</v>
      </c>
      <c r="V48">
        <f t="shared" si="10"/>
        <v>1</v>
      </c>
      <c r="W48">
        <f t="shared" si="11"/>
        <v>1</v>
      </c>
      <c r="X48">
        <f t="shared" si="12"/>
        <v>1</v>
      </c>
      <c r="Y48">
        <f t="shared" si="13"/>
        <v>1</v>
      </c>
      <c r="Z48">
        <f t="shared" si="14"/>
        <v>1</v>
      </c>
      <c r="AA48">
        <f t="shared" si="15"/>
        <v>1</v>
      </c>
      <c r="AB48">
        <f t="shared" si="16"/>
        <v>1</v>
      </c>
      <c r="AC48">
        <f t="shared" si="17"/>
        <v>1</v>
      </c>
      <c r="AD48">
        <f t="shared" si="18"/>
        <v>1</v>
      </c>
      <c r="AE48">
        <f t="shared" si="8"/>
        <v>1</v>
      </c>
    </row>
    <row r="49" spans="1:31" x14ac:dyDescent="0.25">
      <c r="A49" s="6" t="s">
        <v>38</v>
      </c>
      <c r="B49" s="7">
        <v>548989</v>
      </c>
      <c r="C49" s="7">
        <v>514636</v>
      </c>
      <c r="D49" s="7">
        <v>2770344</v>
      </c>
      <c r="E49" s="7">
        <v>3187897</v>
      </c>
      <c r="F49" s="20">
        <f t="shared" si="2"/>
        <v>5.6017999999999999</v>
      </c>
      <c r="G49">
        <f t="shared" si="3"/>
        <v>1063625</v>
      </c>
      <c r="H49">
        <f t="shared" si="4"/>
        <v>5958241</v>
      </c>
      <c r="I49">
        <f t="shared" si="5"/>
        <v>5958241</v>
      </c>
      <c r="J49">
        <f t="shared" si="20"/>
        <v>5958241</v>
      </c>
      <c r="K49">
        <f t="shared" si="20"/>
        <v>5958241</v>
      </c>
      <c r="L49">
        <f t="shared" si="20"/>
        <v>5958241</v>
      </c>
      <c r="M49">
        <f t="shared" si="20"/>
        <v>5958241</v>
      </c>
      <c r="N49">
        <f t="shared" si="20"/>
        <v>5958241</v>
      </c>
      <c r="O49">
        <f t="shared" si="20"/>
        <v>5958241</v>
      </c>
      <c r="P49">
        <f t="shared" si="20"/>
        <v>5958241</v>
      </c>
      <c r="Q49">
        <f t="shared" si="20"/>
        <v>5958241</v>
      </c>
      <c r="R49">
        <f t="shared" si="20"/>
        <v>5958241</v>
      </c>
      <c r="S49">
        <f t="shared" si="20"/>
        <v>5958241</v>
      </c>
      <c r="T49">
        <f t="shared" si="7"/>
        <v>1</v>
      </c>
      <c r="U49">
        <f t="shared" si="9"/>
        <v>1</v>
      </c>
      <c r="V49">
        <f t="shared" si="10"/>
        <v>1</v>
      </c>
      <c r="W49">
        <f t="shared" si="11"/>
        <v>1</v>
      </c>
      <c r="X49">
        <f t="shared" si="12"/>
        <v>1</v>
      </c>
      <c r="Y49">
        <f t="shared" si="13"/>
        <v>1</v>
      </c>
      <c r="Z49">
        <f t="shared" si="14"/>
        <v>1</v>
      </c>
      <c r="AA49">
        <f t="shared" si="15"/>
        <v>1</v>
      </c>
      <c r="AB49">
        <f t="shared" si="16"/>
        <v>1</v>
      </c>
      <c r="AC49">
        <f t="shared" si="17"/>
        <v>1</v>
      </c>
      <c r="AD49">
        <f t="shared" si="18"/>
        <v>1</v>
      </c>
      <c r="AE49">
        <f t="shared" si="8"/>
        <v>1</v>
      </c>
    </row>
    <row r="50" spans="1:31" x14ac:dyDescent="0.25">
      <c r="A50" s="4" t="s">
        <v>40</v>
      </c>
      <c r="B50" s="5">
        <v>2115336</v>
      </c>
      <c r="C50" s="5">
        <v>2202769</v>
      </c>
      <c r="D50" s="5">
        <v>15339</v>
      </c>
      <c r="E50" s="5">
        <v>14652</v>
      </c>
      <c r="F50" s="20">
        <f t="shared" si="2"/>
        <v>6.8999999999999999E-3</v>
      </c>
      <c r="G50">
        <f t="shared" si="3"/>
        <v>4318105</v>
      </c>
      <c r="H50">
        <f t="shared" si="4"/>
        <v>29991</v>
      </c>
      <c r="I50">
        <f t="shared" si="5"/>
        <v>206</v>
      </c>
      <c r="J50">
        <f t="shared" si="20"/>
        <v>1</v>
      </c>
      <c r="K50">
        <f t="shared" si="20"/>
        <v>0</v>
      </c>
      <c r="L50">
        <f t="shared" si="20"/>
        <v>0</v>
      </c>
      <c r="M50">
        <f t="shared" si="20"/>
        <v>0</v>
      </c>
      <c r="N50">
        <f t="shared" si="20"/>
        <v>0</v>
      </c>
      <c r="O50">
        <f t="shared" si="20"/>
        <v>0</v>
      </c>
      <c r="P50">
        <f t="shared" si="20"/>
        <v>0</v>
      </c>
      <c r="Q50">
        <f t="shared" si="20"/>
        <v>0</v>
      </c>
      <c r="R50">
        <f t="shared" si="20"/>
        <v>0</v>
      </c>
      <c r="S50">
        <f t="shared" si="20"/>
        <v>0</v>
      </c>
      <c r="T50">
        <f t="shared" si="7"/>
        <v>0</v>
      </c>
      <c r="U50">
        <f t="shared" si="9"/>
        <v>0</v>
      </c>
      <c r="V50">
        <f t="shared" si="10"/>
        <v>0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0</v>
      </c>
      <c r="AC50">
        <f t="shared" si="17"/>
        <v>0</v>
      </c>
      <c r="AD50">
        <f t="shared" si="18"/>
        <v>0</v>
      </c>
      <c r="AE50">
        <f t="shared" si="8"/>
        <v>0</v>
      </c>
    </row>
    <row r="51" spans="1:31" x14ac:dyDescent="0.25">
      <c r="A51" s="6" t="s">
        <v>42</v>
      </c>
      <c r="B51" s="7">
        <v>2548438</v>
      </c>
      <c r="C51" s="7">
        <v>2577213</v>
      </c>
      <c r="D51" s="7">
        <v>37986</v>
      </c>
      <c r="E51" s="7">
        <v>37766</v>
      </c>
      <c r="F51" s="20">
        <f t="shared" si="2"/>
        <v>1.47E-2</v>
      </c>
      <c r="G51">
        <f t="shared" si="3"/>
        <v>5125651</v>
      </c>
      <c r="H51">
        <f t="shared" si="4"/>
        <v>75752</v>
      </c>
      <c r="I51">
        <f t="shared" si="5"/>
        <v>1113</v>
      </c>
      <c r="J51">
        <f t="shared" si="20"/>
        <v>16</v>
      </c>
      <c r="K51">
        <f t="shared" si="20"/>
        <v>0</v>
      </c>
      <c r="L51">
        <f t="shared" si="20"/>
        <v>0</v>
      </c>
      <c r="M51">
        <f t="shared" si="20"/>
        <v>0</v>
      </c>
      <c r="N51">
        <f t="shared" si="20"/>
        <v>0</v>
      </c>
      <c r="O51">
        <f t="shared" si="20"/>
        <v>0</v>
      </c>
      <c r="P51">
        <f t="shared" si="20"/>
        <v>0</v>
      </c>
      <c r="Q51">
        <f t="shared" si="20"/>
        <v>0</v>
      </c>
      <c r="R51">
        <f t="shared" si="20"/>
        <v>0</v>
      </c>
      <c r="S51">
        <f t="shared" si="20"/>
        <v>0</v>
      </c>
      <c r="T51">
        <f t="shared" si="7"/>
        <v>0</v>
      </c>
      <c r="U51">
        <f t="shared" si="9"/>
        <v>0</v>
      </c>
      <c r="V51">
        <f t="shared" si="10"/>
        <v>0</v>
      </c>
      <c r="W51">
        <f t="shared" si="11"/>
        <v>0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0</v>
      </c>
      <c r="AC51">
        <f t="shared" si="17"/>
        <v>0</v>
      </c>
      <c r="AD51">
        <f t="shared" si="18"/>
        <v>0</v>
      </c>
      <c r="AE51">
        <f t="shared" si="8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m x O W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J s T l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E 5 Z O u 2 u I s R Q B A A C v A Q A A E w A c A E Z v c m 1 1 b G F z L 1 N l Y 3 R p b 2 4 x L m 0 g o h g A K K A U A A A A A A A A A A A A A A A A A A A A A A A A A A A A d Y 8 9 T 8 M w E I b 3 S P k P l l k S y Y p I a B i I M q V F 6 g A q a l i K G U J y g G l s V / Y F J a q 6 8 J e Y m F H / F 0 Y R X x L 1 c r 7 3 u Y / 3 L N Q o t C L L M c a Z 7 / m e f a w M N G R t K q E q k p M W 0 P e I e / s 3 8 / 7 a 7 F + 0 E w v 7 H E 1 1 3 U l Q G J y L F q J C K 3 S J D W h x x q 8 t G M s v q l r A o P l i q N 1 M u T D 6 y S 2 y f F 7 y Z B 2 n f N b X 0 P J x U Y Q 9 0 p D d T K E V U i C Y n G a U k U K 3 n V Q 2 T x m Z q V o 3 Q j 3 k c Z I e M 3 L V a Y Q l D i 3 k P 9 / o U i u 4 D d l o + I i u p A D l L t M E h w 1 1 v s v q z l W V p l L 2 X h s 5 j i + H D d j g + z y 2 3 d I R x M 6 B a w S C 0 O O O k S 8 9 c f p c 4 e k k + m z 9 B U 4 O g c k h k P 4 F u 9 D 3 h P r f f v Y B U E s B A i 0 A F A A C A A g A m x O W T n U 4 2 Y O o A A A A + A A A A B I A A A A A A A A A A A A A A A A A A A A A A E N v b m Z p Z y 9 Q Y W N r Y W d l L n h t b F B L A Q I t A B Q A A g A I A J s T l k 4 P y u m r p A A A A O k A A A A T A A A A A A A A A A A A A A A A A P Q A A A B b Q 2 9 u d G V u d F 9 U e X B l c 1 0 u e G 1 s U E s B A i 0 A F A A C A A g A m x O W T r t r i L E U A Q A A r w E A A B M A A A A A A A A A A A A A A A A A 5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k A A A A A A A C V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w M D o y O D o 1 N S 4 5 M D U y N T A y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a b W l l b m l v b m 8 g d H l w L n t D b 2 x 1 b W 4 x L D B 9 J n F 1 b 3 Q 7 L C Z x d W 9 0 O 1 N l Y 3 R p b 2 4 x L 2 t y Y W l u Y S 9 a b W l l b m l v b m 8 g d H l w L n t D b 2 x 1 b W 4 y L D F 9 J n F 1 b 3 Q 7 L C Z x d W 9 0 O 1 N l Y 3 R p b 2 4 x L 2 t y Y W l u Y S 9 a b W l l b m l v b m 8 g d H l w L n t D b 2 x 1 b W 4 z L D J 9 J n F 1 b 3 Q 7 L C Z x d W 9 0 O 1 N l Y 3 R p b 2 4 x L 2 t y Y W l u Y S 9 a b W l l b m l v b m 8 g d H l w L n t D b 2 x 1 b W 4 0 L D N 9 J n F 1 b 3 Q 7 L C Z x d W 9 0 O 1 N l Y 3 R p b 2 4 x L 2 t y Y W l u Y S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a b W l l b m l v b m 8 g d H l w L n t D b 2 x 1 b W 4 x L D B 9 J n F 1 b 3 Q 7 L C Z x d W 9 0 O 1 N l Y 3 R p b 2 4 x L 2 t y Y W l u Y S 9 a b W l l b m l v b m 8 g d H l w L n t D b 2 x 1 b W 4 y L D F 9 J n F 1 b 3 Q 7 L C Z x d W 9 0 O 1 N l Y 3 R p b 2 4 x L 2 t y Y W l u Y S 9 a b W l l b m l v b m 8 g d H l w L n t D b 2 x 1 b W 4 z L D J 9 J n F 1 b 3 Q 7 L C Z x d W 9 0 O 1 N l Y 3 R p b 2 4 x L 2 t y Y W l u Y S 9 a b W l l b m l v b m 8 g d H l w L n t D b 2 x 1 b W 4 0 L D N 9 J n F 1 b 3 Q 7 L C Z x d W 9 0 O 1 N l Y 3 R p b 2 4 x L 2 t y Y W l u Y S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p b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u D / p P l n b T Z y a q G V Z 2 g G t A A A A A A I A A A A A A B B m A A A A A Q A A I A A A A F 2 w k e 2 j k + P a d r r L h 5 D 9 A 4 D w m L X o O C 2 w c d Y 5 f D f M 0 s 5 A A A A A A A 6 A A A A A A g A A I A A A A F / L W B T a U 8 3 o Q R B v I x Z / i e r d z Q h n U l w b b J N k T g 7 K F F X d U A A A A H D c d M y L W j V p a q k m G O d b Z D n C D U 8 u 7 s V v B 4 g 2 9 z g H j u 7 j f / f A B y u i R n Z R S D 9 k o 6 F j / v k R p K R i Y y x D g j 4 j T k b + W 5 G 4 e B b 6 x + r y o 4 N 9 7 0 H c R L b 7 Q A A A A F 7 h c G n V S W 5 s P P g Q V q g t 6 0 w t h l T Z + x s 2 y M t p h E Q E h d + P 4 3 j q w O R 6 B 1 r y 6 + 1 m i J J I x 2 C s 2 Y 7 L 7 Z r 9 M a v + e k 6 B k u c = < / D a t a M a s h u p > 
</file>

<file path=customXml/itemProps1.xml><?xml version="1.0" encoding="utf-8"?>
<ds:datastoreItem xmlns:ds="http://schemas.openxmlformats.org/officeDocument/2006/customXml" ds:itemID="{B4B4EA6C-BD74-48F7-9DA9-E1127E8A09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2019-04-22T11:36:40Z</dcterms:modified>
</cp:coreProperties>
</file>