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\Downloads\Archivo\"/>
    </mc:Choice>
  </mc:AlternateContent>
  <xr:revisionPtr revIDLastSave="0" documentId="13_ncr:1_{D8FAA4F2-1F23-41E1-94CE-612CF9785AC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Descto Equipo" sheetId="1" r:id="rId1"/>
    <sheet name="Rollforward" sheetId="2" r:id="rId2"/>
    <sheet name="2311 023" sheetId="4" state="hidden" r:id="rId3"/>
    <sheet name="2311 023 " sheetId="6" r:id="rId4"/>
    <sheet name="Comparativos" sheetId="5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</externalReferences>
  <definedNames>
    <definedName name="_xlnm._FilterDatabase" localSheetId="2" hidden="1">'2311 023'!$A$14:$M$411</definedName>
    <definedName name="_xlnm._FilterDatabase" localSheetId="3" hidden="1">'2311 023 '!$A$12:$K$82</definedName>
    <definedName name="_Key1" hidden="1">#REF!</definedName>
    <definedName name="_Order1" hidden="1">255</definedName>
    <definedName name="_Sort" hidden="1">#REF!</definedName>
    <definedName name="_xlnm.Print_Area" localSheetId="1">Rollforward!#REF!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161" i="2" l="1"/>
  <c r="K161" i="2"/>
  <c r="Q163" i="2"/>
  <c r="Q161" i="2"/>
  <c r="H81" i="6" l="1"/>
  <c r="K167" i="2"/>
  <c r="J167" i="2"/>
  <c r="H88" i="6"/>
  <c r="F168" i="2" s="1"/>
  <c r="M44" i="1" l="1"/>
  <c r="M85" i="1"/>
  <c r="G83" i="6"/>
  <c r="I163" i="2" l="1"/>
  <c r="I161" i="2"/>
  <c r="P97" i="1"/>
  <c r="M97" i="1"/>
  <c r="O93" i="1"/>
  <c r="N93" i="1"/>
  <c r="M93" i="1"/>
  <c r="D88" i="1"/>
  <c r="AV85" i="1"/>
  <c r="AU85" i="1"/>
  <c r="AT85" i="1"/>
  <c r="AS85" i="1"/>
  <c r="AR85" i="1"/>
  <c r="AQ85" i="1"/>
  <c r="AP85" i="1"/>
  <c r="AO85" i="1"/>
  <c r="AN85" i="1"/>
  <c r="AM85" i="1"/>
  <c r="AL85" i="1"/>
  <c r="AK85" i="1"/>
  <c r="AJ85" i="1"/>
  <c r="AI85" i="1"/>
  <c r="AH85" i="1"/>
  <c r="AG85" i="1"/>
  <c r="AF85" i="1"/>
  <c r="AE85" i="1"/>
  <c r="AD85" i="1"/>
  <c r="AC85" i="1"/>
  <c r="AB85" i="1"/>
  <c r="AA85" i="1"/>
  <c r="Z85" i="1"/>
  <c r="Y85" i="1"/>
  <c r="X85" i="1"/>
  <c r="W85" i="1"/>
  <c r="V85" i="1"/>
  <c r="U85" i="1"/>
  <c r="T85" i="1"/>
  <c r="S85" i="1"/>
  <c r="R85" i="1"/>
  <c r="Q85" i="1"/>
  <c r="P85" i="1"/>
  <c r="O85" i="1"/>
  <c r="N85" i="1"/>
  <c r="L85" i="1"/>
  <c r="K85" i="1"/>
  <c r="J85" i="1"/>
  <c r="I85" i="1"/>
  <c r="H85" i="1"/>
  <c r="G85" i="1"/>
  <c r="F85" i="1"/>
  <c r="E85" i="1"/>
  <c r="D85" i="1"/>
  <c r="D83" i="1"/>
  <c r="AV83" i="1"/>
  <c r="AU83" i="1"/>
  <c r="AT83" i="1"/>
  <c r="AS83" i="1"/>
  <c r="AR83" i="1"/>
  <c r="AQ83" i="1"/>
  <c r="AP83" i="1"/>
  <c r="AO83" i="1"/>
  <c r="AN83" i="1"/>
  <c r="AM83" i="1"/>
  <c r="AL83" i="1"/>
  <c r="AK83" i="1"/>
  <c r="AJ83" i="1"/>
  <c r="AI83" i="1"/>
  <c r="AH83" i="1"/>
  <c r="AG83" i="1"/>
  <c r="AF83" i="1"/>
  <c r="AE83" i="1"/>
  <c r="AD83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D75" i="1"/>
  <c r="D42" i="1"/>
  <c r="B80" i="1"/>
  <c r="B73" i="1"/>
  <c r="J163" i="2"/>
  <c r="H163" i="2"/>
  <c r="H161" i="2"/>
  <c r="G163" i="2"/>
  <c r="G161" i="2"/>
  <c r="E163" i="2"/>
  <c r="E161" i="2"/>
  <c r="D157" i="2"/>
  <c r="F159" i="2"/>
  <c r="G159" i="2" s="1"/>
  <c r="H159" i="2" s="1"/>
  <c r="I159" i="2" s="1"/>
  <c r="E143" i="2"/>
  <c r="E145" i="2"/>
  <c r="J35" i="1"/>
  <c r="J164" i="2" l="1"/>
  <c r="J168" i="2"/>
  <c r="I164" i="2"/>
  <c r="H164" i="2"/>
  <c r="G164" i="2"/>
  <c r="E164" i="2"/>
  <c r="B81" i="1"/>
  <c r="B79" i="1"/>
  <c r="B83" i="1" l="1"/>
  <c r="I42" i="1"/>
  <c r="H42" i="1"/>
  <c r="G42" i="1"/>
  <c r="F42" i="1"/>
  <c r="E42" i="1"/>
  <c r="AV42" i="1"/>
  <c r="AU42" i="1"/>
  <c r="AT42" i="1"/>
  <c r="AS42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J44" i="1" s="1"/>
  <c r="B40" i="1"/>
  <c r="B39" i="1"/>
  <c r="B33" i="1"/>
  <c r="M99" i="1" l="1"/>
  <c r="B42" i="1"/>
  <c r="B72" i="1"/>
  <c r="Q145" i="2"/>
  <c r="Q143" i="2"/>
  <c r="F150" i="2"/>
  <c r="I145" i="2" l="1"/>
  <c r="I143" i="2"/>
  <c r="H145" i="2"/>
  <c r="H143" i="2"/>
  <c r="G145" i="2"/>
  <c r="G143" i="2"/>
  <c r="D139" i="2"/>
  <c r="F141" i="2"/>
  <c r="G141" i="2" s="1"/>
  <c r="H141" i="2" s="1"/>
  <c r="I141" i="2" s="1"/>
  <c r="J145" i="2"/>
  <c r="G146" i="2" l="1"/>
  <c r="J146" i="2"/>
  <c r="I146" i="2"/>
  <c r="H146" i="2"/>
  <c r="J150" i="2"/>
  <c r="E146" i="2"/>
  <c r="B71" i="1"/>
  <c r="B70" i="1"/>
  <c r="B69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AQ75" i="1"/>
  <c r="AS75" i="1"/>
  <c r="AT75" i="1"/>
  <c r="AU75" i="1"/>
  <c r="AV75" i="1"/>
  <c r="J88" i="1" l="1"/>
  <c r="B32" i="1"/>
  <c r="B31" i="1"/>
  <c r="B30" i="1"/>
  <c r="F132" i="2"/>
  <c r="Q127" i="2" l="1"/>
  <c r="Q125" i="2"/>
  <c r="I127" i="2" l="1"/>
  <c r="I125" i="2"/>
  <c r="G127" i="2"/>
  <c r="G125" i="2"/>
  <c r="H127" i="2"/>
  <c r="H125" i="2"/>
  <c r="E127" i="2"/>
  <c r="E125" i="2"/>
  <c r="J15" i="5" l="1"/>
  <c r="J14" i="5"/>
  <c r="L15" i="5"/>
  <c r="E15" i="5"/>
  <c r="L14" i="5" l="1"/>
  <c r="B68" i="1" l="1"/>
  <c r="B67" i="1"/>
  <c r="B66" i="1"/>
  <c r="B27" i="1"/>
  <c r="B29" i="1"/>
  <c r="B28" i="1"/>
  <c r="E107" i="2"/>
  <c r="G107" i="2"/>
  <c r="H107" i="2"/>
  <c r="I107" i="2"/>
  <c r="E109" i="2"/>
  <c r="G109" i="2"/>
  <c r="H109" i="2"/>
  <c r="I109" i="2"/>
  <c r="D103" i="2"/>
  <c r="D85" i="2"/>
  <c r="D121" i="2"/>
  <c r="J127" i="2"/>
  <c r="J128" i="2" s="1"/>
  <c r="F123" i="2"/>
  <c r="G123" i="2" s="1"/>
  <c r="H123" i="2" s="1"/>
  <c r="I123" i="2" s="1"/>
  <c r="H128" i="2" l="1"/>
  <c r="Q109" i="2"/>
  <c r="Q107" i="2"/>
  <c r="F114" i="2" l="1"/>
  <c r="B63" i="1" l="1"/>
  <c r="B23" i="1" l="1"/>
  <c r="B24" i="1"/>
  <c r="J91" i="2" l="1"/>
  <c r="J92" i="2" s="1"/>
  <c r="I89" i="2"/>
  <c r="H91" i="2"/>
  <c r="H89" i="2"/>
  <c r="G91" i="2"/>
  <c r="G89" i="2"/>
  <c r="F92" i="2"/>
  <c r="E96" i="2" s="1"/>
  <c r="E91" i="2"/>
  <c r="E89" i="2"/>
  <c r="F96" i="2"/>
  <c r="Q91" i="2"/>
  <c r="R91" i="2" s="1"/>
  <c r="Q89" i="2"/>
  <c r="M92" i="2"/>
  <c r="F87" i="2"/>
  <c r="G87" i="2" s="1"/>
  <c r="H87" i="2" s="1"/>
  <c r="I87" i="2" s="1"/>
  <c r="G96" i="2" l="1"/>
  <c r="G97" i="2" s="1"/>
  <c r="H92" i="2"/>
  <c r="R89" i="2"/>
  <c r="J95" i="2"/>
  <c r="G92" i="2"/>
  <c r="E92" i="2"/>
  <c r="B26" i="1" l="1"/>
  <c r="B25" i="1"/>
  <c r="E14" i="5" l="1"/>
  <c r="B22" i="1"/>
  <c r="B65" i="1" l="1"/>
  <c r="B64" i="1"/>
  <c r="B62" i="1"/>
  <c r="C13" i="5" l="1"/>
  <c r="J109" i="2" l="1"/>
  <c r="AR59" i="1" l="1"/>
  <c r="AR75" i="1" s="1"/>
  <c r="B75" i="1" l="1"/>
  <c r="I91" i="2"/>
  <c r="J96" i="2" s="1"/>
  <c r="J110" i="2"/>
  <c r="F105" i="2"/>
  <c r="G105" i="2" s="1"/>
  <c r="H105" i="2" s="1"/>
  <c r="I105" i="2" s="1"/>
  <c r="B61" i="1"/>
  <c r="B21" i="1"/>
  <c r="AG35" i="1"/>
  <c r="P35" i="1"/>
  <c r="I35" i="1"/>
  <c r="E35" i="1"/>
  <c r="F35" i="1"/>
  <c r="G35" i="1"/>
  <c r="H35" i="1"/>
  <c r="K35" i="1"/>
  <c r="L35" i="1"/>
  <c r="M35" i="1"/>
  <c r="N35" i="1"/>
  <c r="R35" i="1"/>
  <c r="S35" i="1"/>
  <c r="T35" i="1"/>
  <c r="Z35" i="1"/>
  <c r="AA35" i="1"/>
  <c r="AH35" i="1"/>
  <c r="AM35" i="1"/>
  <c r="AN35" i="1"/>
  <c r="AO35" i="1"/>
  <c r="AP35" i="1"/>
  <c r="AQ35" i="1"/>
  <c r="AR35" i="1"/>
  <c r="AS35" i="1"/>
  <c r="AT35" i="1"/>
  <c r="D35" i="1"/>
  <c r="D44" i="1" s="1"/>
  <c r="AN44" i="1" l="1"/>
  <c r="N44" i="1"/>
  <c r="I44" i="1"/>
  <c r="I88" i="1" s="1"/>
  <c r="F44" i="1"/>
  <c r="AO44" i="1"/>
  <c r="R44" i="1"/>
  <c r="E44" i="1"/>
  <c r="E88" i="1" s="1"/>
  <c r="AM44" i="1"/>
  <c r="P44" i="1"/>
  <c r="S44" i="1"/>
  <c r="S88" i="1" s="1"/>
  <c r="AH44" i="1"/>
  <c r="L44" i="1"/>
  <c r="AS44" i="1"/>
  <c r="AR44" i="1"/>
  <c r="AR88" i="1" s="1"/>
  <c r="Z44" i="1"/>
  <c r="H44" i="1"/>
  <c r="H88" i="1" s="1"/>
  <c r="AP44" i="1"/>
  <c r="AT88" i="1"/>
  <c r="AT44" i="1"/>
  <c r="AG44" i="1"/>
  <c r="AA44" i="1"/>
  <c r="K44" i="1"/>
  <c r="AQ44" i="1"/>
  <c r="AQ88" i="1" s="1"/>
  <c r="T44" i="1"/>
  <c r="G44" i="1"/>
  <c r="G88" i="1" s="1"/>
  <c r="I92" i="2"/>
  <c r="J132" i="2"/>
  <c r="E128" i="2"/>
  <c r="J114" i="2"/>
  <c r="I110" i="2"/>
  <c r="H110" i="2"/>
  <c r="G110" i="2"/>
  <c r="E110" i="2"/>
  <c r="V35" i="1"/>
  <c r="U35" i="1"/>
  <c r="AD35" i="1"/>
  <c r="AK35" i="1"/>
  <c r="Y35" i="1"/>
  <c r="AF35" i="1"/>
  <c r="W35" i="1"/>
  <c r="O35" i="1"/>
  <c r="F128" i="2"/>
  <c r="E132" i="2" s="1"/>
  <c r="G132" i="2" s="1"/>
  <c r="G133" i="2" s="1"/>
  <c r="B60" i="1"/>
  <c r="B59" i="1"/>
  <c r="B20" i="1"/>
  <c r="D13" i="5" s="1"/>
  <c r="B19" i="1"/>
  <c r="AU35" i="1"/>
  <c r="AV35" i="1"/>
  <c r="L88" i="1" l="1"/>
  <c r="AF44" i="1"/>
  <c r="AF88" i="1" s="1"/>
  <c r="AA88" i="1"/>
  <c r="R88" i="1"/>
  <c r="AK44" i="1"/>
  <c r="AK88" i="1" s="1"/>
  <c r="T88" i="1"/>
  <c r="AD44" i="1"/>
  <c r="AD88" i="1" s="1"/>
  <c r="F88" i="1"/>
  <c r="AV44" i="1"/>
  <c r="AV88" i="1" s="1"/>
  <c r="AU44" i="1"/>
  <c r="N88" i="1"/>
  <c r="U44" i="1"/>
  <c r="U88" i="1" s="1"/>
  <c r="W44" i="1"/>
  <c r="V44" i="1"/>
  <c r="V88" i="1" s="1"/>
  <c r="O44" i="1"/>
  <c r="K88" i="1"/>
  <c r="AP88" i="1"/>
  <c r="AS88" i="1"/>
  <c r="P88" i="1"/>
  <c r="Y44" i="1"/>
  <c r="Y88" i="1" s="1"/>
  <c r="AG88" i="1"/>
  <c r="Z88" i="1"/>
  <c r="AH88" i="1"/>
  <c r="AM88" i="1"/>
  <c r="AO88" i="1"/>
  <c r="AN88" i="1"/>
  <c r="M88" i="1"/>
  <c r="F146" i="2"/>
  <c r="E150" i="2" s="1"/>
  <c r="G150" i="2" s="1"/>
  <c r="G151" i="2" s="1"/>
  <c r="J149" i="2"/>
  <c r="F110" i="2"/>
  <c r="E114" i="2" s="1"/>
  <c r="G114" i="2" s="1"/>
  <c r="G115" i="2" s="1"/>
  <c r="J113" i="2"/>
  <c r="AI35" i="1"/>
  <c r="AB35" i="1"/>
  <c r="AC35" i="1"/>
  <c r="AJ35" i="1"/>
  <c r="Q35" i="1"/>
  <c r="Q73" i="2"/>
  <c r="Q71" i="2"/>
  <c r="F161" i="2" l="1"/>
  <c r="B88" i="1"/>
  <c r="Q44" i="1"/>
  <c r="Q88" i="1" s="1"/>
  <c r="AU88" i="1"/>
  <c r="AJ44" i="1"/>
  <c r="AJ88" i="1" s="1"/>
  <c r="O88" i="1"/>
  <c r="AC44" i="1"/>
  <c r="AC88" i="1" s="1"/>
  <c r="AB44" i="1"/>
  <c r="AB88" i="1" s="1"/>
  <c r="W88" i="1"/>
  <c r="AI44" i="1"/>
  <c r="AI88" i="1" s="1"/>
  <c r="X35" i="1"/>
  <c r="F164" i="2" l="1"/>
  <c r="E168" i="2" s="1"/>
  <c r="X44" i="1"/>
  <c r="R107" i="2"/>
  <c r="AL35" i="1"/>
  <c r="AE35" i="1"/>
  <c r="I73" i="2"/>
  <c r="I71" i="2"/>
  <c r="H73" i="2"/>
  <c r="H71" i="2"/>
  <c r="E73" i="2"/>
  <c r="E71" i="2"/>
  <c r="D67" i="2"/>
  <c r="J73" i="2"/>
  <c r="J74" i="2" s="1"/>
  <c r="F69" i="2"/>
  <c r="G69" i="2" s="1"/>
  <c r="H69" i="2" s="1"/>
  <c r="I69" i="2" s="1"/>
  <c r="G168" i="2" l="1"/>
  <c r="G169" i="2" s="1"/>
  <c r="AL44" i="1"/>
  <c r="AE44" i="1"/>
  <c r="AE88" i="1" s="1"/>
  <c r="X88" i="1"/>
  <c r="R161" i="2" s="1"/>
  <c r="R143" i="2"/>
  <c r="R125" i="2"/>
  <c r="I74" i="2"/>
  <c r="B35" i="1"/>
  <c r="E74" i="2"/>
  <c r="G74" i="2"/>
  <c r="H74" i="2"/>
  <c r="J78" i="2"/>
  <c r="AL88" i="1" l="1"/>
  <c r="M163" i="2" s="1"/>
  <c r="B85" i="1"/>
  <c r="Q54" i="2"/>
  <c r="M164" i="2" l="1"/>
  <c r="R163" i="2"/>
  <c r="Q37" i="2"/>
  <c r="Q35" i="2"/>
  <c r="B58" i="1" l="1"/>
  <c r="B57" i="1"/>
  <c r="B56" i="1" l="1"/>
  <c r="B18" i="1" l="1"/>
  <c r="B17" i="1"/>
  <c r="B16" i="1"/>
  <c r="B10" i="1"/>
  <c r="B5" i="1"/>
  <c r="D12" i="5" l="1"/>
  <c r="Q56" i="2"/>
  <c r="F52" i="2" l="1"/>
  <c r="F33" i="2"/>
  <c r="B55" i="1" l="1"/>
  <c r="B54" i="1"/>
  <c r="B53" i="1"/>
  <c r="B15" i="1"/>
  <c r="B14" i="1"/>
  <c r="B13" i="1"/>
  <c r="D50" i="2" l="1"/>
  <c r="J56" i="2"/>
  <c r="J57" i="2" s="1"/>
  <c r="G52" i="2"/>
  <c r="H52" i="2" s="1"/>
  <c r="I52" i="2" s="1"/>
  <c r="J61" i="2" l="1"/>
  <c r="H57" i="2"/>
  <c r="E57" i="2"/>
  <c r="I57" i="2"/>
  <c r="G57" i="2"/>
  <c r="B52" i="1" l="1"/>
  <c r="G44" i="2"/>
  <c r="B12" i="1"/>
  <c r="G21" i="2" l="1"/>
  <c r="H19" i="2"/>
  <c r="M14" i="2"/>
  <c r="J14" i="2"/>
  <c r="I14" i="2"/>
  <c r="H14" i="2"/>
  <c r="G14" i="2"/>
  <c r="F14" i="2"/>
  <c r="F24" i="2" s="1"/>
  <c r="F25" i="2" s="1"/>
  <c r="E14" i="2"/>
  <c r="D14" i="2"/>
  <c r="Q13" i="2"/>
  <c r="K13" i="2"/>
  <c r="D37" i="2" s="1"/>
  <c r="Q11" i="2"/>
  <c r="K11" i="2"/>
  <c r="O11" i="2" s="1"/>
  <c r="G9" i="2"/>
  <c r="H9" i="2" s="1"/>
  <c r="I9" i="2" s="1"/>
  <c r="I38" i="2"/>
  <c r="H38" i="2"/>
  <c r="E38" i="2"/>
  <c r="J37" i="2"/>
  <c r="J38" i="2" s="1"/>
  <c r="G33" i="2"/>
  <c r="H33" i="2" s="1"/>
  <c r="I33" i="2" s="1"/>
  <c r="B51" i="1"/>
  <c r="P99" i="1" s="1"/>
  <c r="P101" i="1" s="1"/>
  <c r="P103" i="1" s="1"/>
  <c r="B50" i="1"/>
  <c r="B49" i="1"/>
  <c r="B48" i="1"/>
  <c r="B47" i="1"/>
  <c r="B11" i="1"/>
  <c r="B9" i="1"/>
  <c r="B8" i="1"/>
  <c r="B7" i="1"/>
  <c r="B6" i="1"/>
  <c r="D8" i="5" s="1"/>
  <c r="D9" i="5" l="1"/>
  <c r="R11" i="2"/>
  <c r="D35" i="2"/>
  <c r="D38" i="2" s="1"/>
  <c r="R13" i="2"/>
  <c r="K14" i="2"/>
  <c r="O13" i="2"/>
  <c r="O14" i="2" s="1"/>
  <c r="H20" i="2"/>
  <c r="H21" i="2" s="1"/>
  <c r="F21" i="2"/>
  <c r="K37" i="2"/>
  <c r="D56" i="2" s="1"/>
  <c r="G38" i="2"/>
  <c r="P93" i="1" l="1"/>
  <c r="M101" i="1"/>
  <c r="I128" i="2"/>
  <c r="F74" i="2"/>
  <c r="G78" i="2" s="1"/>
  <c r="G79" i="2" s="1"/>
  <c r="J77" i="2"/>
  <c r="R71" i="2"/>
  <c r="F57" i="2"/>
  <c r="E61" i="2" s="1"/>
  <c r="G61" i="2" s="1"/>
  <c r="J60" i="2"/>
  <c r="F38" i="2"/>
  <c r="F43" i="2"/>
  <c r="R37" i="2"/>
  <c r="O37" i="2"/>
  <c r="R145" i="2" l="1"/>
  <c r="M146" i="2"/>
  <c r="R127" i="2"/>
  <c r="M128" i="2"/>
  <c r="M103" i="1"/>
  <c r="M110" i="2"/>
  <c r="R109" i="2"/>
  <c r="R73" i="2"/>
  <c r="M57" i="2"/>
  <c r="M38" i="2"/>
  <c r="F44" i="2"/>
  <c r="H43" i="2"/>
  <c r="H44" i="2" s="1"/>
  <c r="K35" i="2"/>
  <c r="G128" i="2" l="1"/>
  <c r="J131" i="2"/>
  <c r="M74" i="2"/>
  <c r="O35" i="2"/>
  <c r="O38" i="2" s="1"/>
  <c r="D54" i="2"/>
  <c r="K54" i="2" s="1"/>
  <c r="D71" i="2" s="1"/>
  <c r="R35" i="2"/>
  <c r="K38" i="2"/>
  <c r="K71" i="2" l="1"/>
  <c r="D89" i="2" s="1"/>
  <c r="O54" i="2"/>
  <c r="R54" i="2"/>
  <c r="K56" i="2"/>
  <c r="D73" i="2" s="1"/>
  <c r="K73" i="2" s="1"/>
  <c r="D57" i="2"/>
  <c r="D91" i="2" l="1"/>
  <c r="K91" i="2" s="1"/>
  <c r="K89" i="2"/>
  <c r="O73" i="2"/>
  <c r="K74" i="2"/>
  <c r="O71" i="2"/>
  <c r="D74" i="2"/>
  <c r="R56" i="2"/>
  <c r="O56" i="2"/>
  <c r="O57" i="2" s="1"/>
  <c r="K57" i="2"/>
  <c r="O91" i="2" l="1"/>
  <c r="D109" i="2"/>
  <c r="K109" i="2" s="1"/>
  <c r="K92" i="2"/>
  <c r="D107" i="2"/>
  <c r="O89" i="2"/>
  <c r="D92" i="2"/>
  <c r="O74" i="2"/>
  <c r="O92" i="2" l="1"/>
  <c r="O109" i="2"/>
  <c r="D127" i="2"/>
  <c r="D110" i="2"/>
  <c r="K107" i="2"/>
  <c r="D125" i="2" s="1"/>
  <c r="K125" i="2" s="1"/>
  <c r="O125" i="2" l="1"/>
  <c r="D143" i="2"/>
  <c r="K143" i="2" s="1"/>
  <c r="K127" i="2"/>
  <c r="D145" i="2" s="1"/>
  <c r="K145" i="2" s="1"/>
  <c r="D128" i="2"/>
  <c r="K110" i="2"/>
  <c r="O107" i="2"/>
  <c r="O110" i="2" s="1"/>
  <c r="O145" i="2" l="1"/>
  <c r="D163" i="2"/>
  <c r="K163" i="2" s="1"/>
  <c r="O163" i="2" s="1"/>
  <c r="O143" i="2"/>
  <c r="D161" i="2"/>
  <c r="D146" i="2"/>
  <c r="O127" i="2"/>
  <c r="O128" i="2" s="1"/>
  <c r="K128" i="2"/>
  <c r="D164" i="2" l="1"/>
  <c r="K146" i="2"/>
  <c r="O146" i="2"/>
  <c r="O161" i="2" l="1"/>
  <c r="O164" i="2" s="1"/>
  <c r="K16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ABRAHAM AGUILAR</author>
  </authors>
  <commentList>
    <comment ref="B16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ABRAHAM AGUILAR: Contrato pendiente de incluir en Mayo 2021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<sst xmlns="http://schemas.openxmlformats.org/spreadsheetml/2006/main" count="2779" uniqueCount="504">
  <si>
    <t>Actividad 2021</t>
  </si>
  <si>
    <t>Abril 2021</t>
  </si>
  <si>
    <t>Abril 2021 Complemento</t>
  </si>
  <si>
    <t>Mayo 2021</t>
  </si>
  <si>
    <t>Mayo 2021 Provisión</t>
  </si>
  <si>
    <t>Cancelaciones 2021</t>
  </si>
  <si>
    <t>Total cancelaciones 2021</t>
  </si>
  <si>
    <t>Nextel</t>
  </si>
  <si>
    <t>PLUS</t>
  </si>
  <si>
    <t>LESS</t>
  </si>
  <si>
    <t>Tabla de amortización</t>
  </si>
  <si>
    <t>Diferencia</t>
  </si>
  <si>
    <t>PL</t>
  </si>
  <si>
    <t>BS</t>
  </si>
  <si>
    <t>Short term</t>
  </si>
  <si>
    <t>Long term</t>
  </si>
  <si>
    <t>ENDING BALANCE AS OF APRIL 30, 2021 MXP</t>
  </si>
  <si>
    <t>ENDING BALANCE AS OF MAY 31, 2021 MXP</t>
  </si>
  <si>
    <t>Descuento</t>
  </si>
  <si>
    <t>Dias</t>
  </si>
  <si>
    <t>No. dias a provisionar</t>
  </si>
  <si>
    <t>Importe a provisionar</t>
  </si>
  <si>
    <t>Importe a amortizar</t>
  </si>
  <si>
    <t>Descuento ST</t>
  </si>
  <si>
    <t>Descuento LT</t>
  </si>
  <si>
    <t>Descuento TOTAL</t>
  </si>
  <si>
    <t>Cargos</t>
  </si>
  <si>
    <t>Importe a contabilizar</t>
  </si>
  <si>
    <t>NEXTEL Descto Equipo</t>
  </si>
  <si>
    <t>Amortización</t>
  </si>
  <si>
    <t>Abril</t>
  </si>
  <si>
    <t>Mayo</t>
  </si>
  <si>
    <t>Total</t>
  </si>
  <si>
    <t>Seg. Oracle</t>
  </si>
  <si>
    <t>Discount
Activation</t>
  </si>
  <si>
    <t>Cancelallations</t>
  </si>
  <si>
    <t>TRUE UP
Discount</t>
  </si>
  <si>
    <t>TRUE UP Cancellations</t>
  </si>
  <si>
    <t>Reclasification</t>
  </si>
  <si>
    <t>Descuento diario</t>
  </si>
  <si>
    <t>Notas de Crédito
Amortization</t>
  </si>
  <si>
    <t>Descuentos 2021</t>
  </si>
  <si>
    <t>Total de Descuentos 2021</t>
  </si>
  <si>
    <t>Mayo 2021 Complemento</t>
  </si>
  <si>
    <t>Trial Balance</t>
  </si>
  <si>
    <t>Junio 2021</t>
  </si>
  <si>
    <t>Mayo Complemento 2021</t>
  </si>
  <si>
    <t>JUNE 2021 activity</t>
  </si>
  <si>
    <t>MAY 2021 activity</t>
  </si>
  <si>
    <t>ENDING BALANCE AS OF JUNE 30, 2021 MXP</t>
  </si>
  <si>
    <t>Total Descto Equipo</t>
  </si>
  <si>
    <t>Junio 2021 Provisión</t>
  </si>
  <si>
    <t>======================================================</t>
  </si>
  <si>
    <t>XXN REPORTE DE ANALISIS CON DETALLE DE CUENTAS A PAGAR</t>
  </si>
  <si>
    <t xml:space="preserve"> </t>
  </si>
  <si>
    <t>PERIODO INICIO: MAR-21</t>
  </si>
  <si>
    <t>DE LA CUENTA: 01-0000-00000-000-00-000-2311-023</t>
  </si>
  <si>
    <t>MONEDA: MXN</t>
  </si>
  <si>
    <t>PERIODO</t>
  </si>
  <si>
    <t>FLEXFIELD CONTABLE</t>
  </si>
  <si>
    <t>NO.FACTURA</t>
  </si>
  <si>
    <t>PROVEEDOR</t>
  </si>
  <si>
    <t>TIPO CAMBIO</t>
  </si>
  <si>
    <t>FECHA TC</t>
  </si>
  <si>
    <t>MONTO POR MONEDA</t>
  </si>
  <si>
    <t>MONTO MXN</t>
  </si>
  <si>
    <t>DESC. LINEA</t>
  </si>
  <si>
    <t>NO. DOCUMENTO</t>
  </si>
  <si>
    <t>USUARIO</t>
  </si>
  <si>
    <t>01-0000-00000-000-00-000-2311-023</t>
  </si>
  <si>
    <t>AMDOCS Mar2021 TotInsDSC MXN 16-Mar-21 TotInsDSC MXN</t>
  </si>
  <si>
    <t>MH074Y</t>
  </si>
  <si>
    <t>TOTINSD</t>
  </si>
  <si>
    <t>MC773Y</t>
  </si>
  <si>
    <t>3 OC_DCJOR</t>
  </si>
  <si>
    <t>AUC-IN-FAC_Complemento Cargos 25 y 27 Mar Amdocs</t>
  </si>
  <si>
    <t>CR971M</t>
  </si>
  <si>
    <t>4 OC_DCJOR</t>
  </si>
  <si>
    <t>ARC-TR-FAC_True Up_Cargo_Cía 01_Mar21_en_Abr21</t>
  </si>
  <si>
    <t>Descuento por aplicar en oferta Ármalo ABRIL 2021</t>
  </si>
  <si>
    <t>CR651T</t>
  </si>
  <si>
    <t>5 OC_DCJOR</t>
  </si>
  <si>
    <t>Reclasificación cancelación de descto por aplicar Ármalo Abr-21</t>
  </si>
  <si>
    <t>ARC-TR-FAC_True Up_cargo_Cía 01_Abr21_en_May21</t>
  </si>
  <si>
    <t>ARC-IN-FAC_Reversa cargos periodo anterior Cía 01 Abr_21</t>
  </si>
  <si>
    <t>Complemento Abril 2021 Descuento por aplicar en oferta Ármalo</t>
  </si>
  <si>
    <t>Installment descuento por aplicar en oferta Ármalo Mayo 2021</t>
  </si>
  <si>
    <t>Complemento cancelación de descuento por aplicar en oferta Ármalo Abril 2021</t>
  </si>
  <si>
    <t>Cancelación de descuento por aplicar en oferta Ármalo Mayo 2021</t>
  </si>
  <si>
    <t>Reclasificación por presentación a la cuenta por cobrar</t>
  </si>
  <si>
    <t>Descuento por aplicar en oferta Ármalo Mayo 2021</t>
  </si>
  <si>
    <t>Complemento installment descuento por aplicar en oferta Ármalo Abril 2021</t>
  </si>
  <si>
    <t>Reclasificación descuento por aplicar en oferta Ármalo Abril 2021</t>
  </si>
  <si>
    <t>Reversa por Reclasificación errónea en presentación de la cuenta por cobrar</t>
  </si>
  <si>
    <t>Reversa Reclasificación entre corto y largo plazo descto Ármalo</t>
  </si>
  <si>
    <t>Reclasificación entre corto y largo plazo descto</t>
  </si>
  <si>
    <t>6 OC_DCJOR</t>
  </si>
  <si>
    <t>ARC-IN-FAC_Reversa cargos periodo anterior Cía 01 May_21</t>
  </si>
  <si>
    <t>ARC-TR-FAC_True Up_cargo_Cía 01_May21_en_Jun21</t>
  </si>
  <si>
    <t xml:space="preserve">Total para: </t>
  </si>
  <si>
    <t>---------------</t>
  </si>
  <si>
    <t>Saldo Inicial</t>
  </si>
  <si>
    <t>Saldo Final</t>
  </si>
  <si>
    <t>FIN DE REPORTE</t>
  </si>
  <si>
    <t>Junio</t>
  </si>
  <si>
    <t>Proyección Importe Descuento Activaciones</t>
  </si>
  <si>
    <t>Proyección Importe Descuento Cancelaciones</t>
  </si>
  <si>
    <t>ok</t>
  </si>
  <si>
    <t>Discount</t>
  </si>
  <si>
    <t>JULY 2021 activity</t>
  </si>
  <si>
    <t>ENDING BALANCE AS OF JULY 31, 2021 MXP</t>
  </si>
  <si>
    <t>Junio 2021 Complemento</t>
  </si>
  <si>
    <t>Julio 2021</t>
  </si>
  <si>
    <t>Julio 2021 Provisión</t>
  </si>
  <si>
    <t>Junio Complemento 2021</t>
  </si>
  <si>
    <t>Meses promedio amortización</t>
  </si>
  <si>
    <t>Julio</t>
  </si>
  <si>
    <t>Reclasificación para presentar la cuenta por cobrar neta del descuento</t>
  </si>
  <si>
    <t>Complemento Mayo 2021 Descuento por aplicar en oferta Ármalo</t>
  </si>
  <si>
    <t>Installment descuento por aplicar en oferta Ármalo Junio 2021</t>
  </si>
  <si>
    <t>Reclasificación descuento por aplicar en oferta Ármalo Junio 2021</t>
  </si>
  <si>
    <t>Cancelación de descuento por aplicar en oferta Ármalo Junio 2021</t>
  </si>
  <si>
    <t>Complemento cancelación de descuento por aplicar en oferta Ármalo Mayo 2021</t>
  </si>
  <si>
    <t>Descuento por aplicar en oferta Ármalo Junio 2021</t>
  </si>
  <si>
    <t>Reversa Reclasificación para presentar la cuenta por cobrar neta del descuento</t>
  </si>
  <si>
    <t>7 OC_DCJOR</t>
  </si>
  <si>
    <t>ARC-TR-FAC True Up_cargo_Cía 01_Jun21_en_Jul21</t>
  </si>
  <si>
    <t>ARC-IN-FAC Reversa cargos periodo anterior Cía 01</t>
  </si>
  <si>
    <t>Reclasificación</t>
  </si>
  <si>
    <t>C.P.</t>
  </si>
  <si>
    <t>L.P.</t>
  </si>
  <si>
    <t>1201 014</t>
  </si>
  <si>
    <t>1816 003</t>
  </si>
  <si>
    <t>Subsidio</t>
  </si>
  <si>
    <t>Contratos</t>
  </si>
  <si>
    <t>Mes</t>
  </si>
  <si>
    <t>Promedio</t>
  </si>
  <si>
    <t>Julio 2021 Complemento</t>
  </si>
  <si>
    <t>Agosto 2021</t>
  </si>
  <si>
    <t>Agosto 2021 Provisión</t>
  </si>
  <si>
    <t>Julio Complemento 2021</t>
  </si>
  <si>
    <t>%</t>
  </si>
  <si>
    <t>Agosto</t>
  </si>
  <si>
    <t>ROLLFORWARD DESCUENTO DE EQUIPO</t>
  </si>
  <si>
    <t>Contract</t>
  </si>
  <si>
    <t>Asset</t>
  </si>
  <si>
    <t>Oferta Ármalo "Nextel"</t>
  </si>
  <si>
    <t>AUGUST 2021 activity</t>
  </si>
  <si>
    <t>ENDING BALANCE AS OF AUGUST 31, 2021 MXP</t>
  </si>
  <si>
    <t xml:space="preserve"> A LA CUENTA: 01-0000-00000-000-00-000-2311-023</t>
  </si>
  <si>
    <t>VG184G</t>
  </si>
  <si>
    <t>Diferencia Descuento por aplicar en oferta Ármalo Julio 2021</t>
  </si>
  <si>
    <t>Diferencia Installment descuento por aplicar en oferta Ármalo Julio 2021</t>
  </si>
  <si>
    <t>Complemento Junio 2021 Descuento por aplicar en oferta Ármalo</t>
  </si>
  <si>
    <t>Descuento por aplicar en oferta Ármalo Julio 2021</t>
  </si>
  <si>
    <t>Cancelación de descuento por aplicar en oferta Ármalo Julio 2021</t>
  </si>
  <si>
    <t>Reclasificación descuento por aplicar en oferta Ármalo Julio 2021</t>
  </si>
  <si>
    <t>Installment descuento por aplicar en oferta Ármalo Julio 2021</t>
  </si>
  <si>
    <t>Complemento cancelación de descuento por aplicar en oferta Ármalo Junio 2021</t>
  </si>
  <si>
    <t>8 OC_DCJOR</t>
  </si>
  <si>
    <t>ARC-TR-FAC_True Up_cargo_Cía 01_Jul21_en_Ago21</t>
  </si>
  <si>
    <t>CR023W</t>
  </si>
  <si>
    <t xml:space="preserve"> ARC-IN-FAC_Reversa cargos periodo anterior Cía 01 Jul_21</t>
  </si>
  <si>
    <t>ARC-AD-OTH_Prov_Fact_Desc Installments Ago21</t>
  </si>
  <si>
    <t>MRC-AD-OTH_Prov_Fact_Desc Installments Ago21</t>
  </si>
  <si>
    <t xml:space="preserve">AGO-21: </t>
  </si>
  <si>
    <t>CxC</t>
  </si>
  <si>
    <t>Trial Balance
MXN</t>
  </si>
  <si>
    <t>Resumen Descuento de Equipo</t>
  </si>
  <si>
    <t>Oferta "Ármalo"</t>
  </si>
  <si>
    <t>1201   014</t>
  </si>
  <si>
    <t>1816   003</t>
  </si>
  <si>
    <t>Agosto 2021 Complemento</t>
  </si>
  <si>
    <t>Septiembre 2021</t>
  </si>
  <si>
    <t>Septiembre 2021 Provisión</t>
  </si>
  <si>
    <t>PERIODO FINAL:  SEP-21</t>
  </si>
  <si>
    <t>9 OC_DCJOR</t>
  </si>
  <si>
    <t>ARC-IN-FAC_Reversa cargos periodo anterior Cía 01 Ago21</t>
  </si>
  <si>
    <t>ARC-AD-OTH_Prov_Fact_Desc Installments Sep21</t>
  </si>
  <si>
    <t>ARC-TR-FAC_Real Ciclo 27-32 de Agosto_Cía_01</t>
  </si>
  <si>
    <t>MRC-AD-OTH_Prov_Fact_Desc Installments Sep21</t>
  </si>
  <si>
    <t xml:space="preserve">SEP-21: </t>
  </si>
  <si>
    <t xml:space="preserve">VIERNES   01 DE OCTUBRE DEL 2021,  00:55 HRS </t>
  </si>
  <si>
    <t xml:space="preserve">MAR-21: </t>
  </si>
  <si>
    <t xml:space="preserve">ABR-21: </t>
  </si>
  <si>
    <t xml:space="preserve">MAY-21: </t>
  </si>
  <si>
    <t xml:space="preserve">JUN-21: </t>
  </si>
  <si>
    <t xml:space="preserve">JUL-21: </t>
  </si>
  <si>
    <t>Reclasificación descuento por aplicar en oferta Ármalo Agosto 2021</t>
  </si>
  <si>
    <t>Complemento cancelación de descuento por aplicar en oferta Ármalo Julio 2021</t>
  </si>
  <si>
    <t>Complemento Julio 2021 Descuento por aplicar en oferta Ármalo</t>
  </si>
  <si>
    <t>Installment descuento por aplicar en oferta Ármalo Agosto 2021</t>
  </si>
  <si>
    <t>Cancelación de descuento por aplicar en oferta Ármalo Agsoto 2021</t>
  </si>
  <si>
    <t>Descuento por aplicar en oferta Ármalo Agosto 2021</t>
  </si>
  <si>
    <t>Reclasificación para mostrar en ceros las cuentas de descuento por aplicar</t>
  </si>
  <si>
    <t>Agosto Complemento 2021</t>
  </si>
  <si>
    <t>SEPTEMBER 2021 activity</t>
  </si>
  <si>
    <t>Septiembre</t>
  </si>
  <si>
    <t>Cancelados</t>
  </si>
  <si>
    <t>Octubre 2021</t>
  </si>
  <si>
    <t>Octubre 2021 Provisión</t>
  </si>
  <si>
    <t>Septiembre 2021 Complemento</t>
  </si>
  <si>
    <t>OCTOBER 2021 activity</t>
  </si>
  <si>
    <t xml:space="preserve">                 -  </t>
  </si>
  <si>
    <t>Septiembre 2021 Complemento (Canc. Invol.)</t>
  </si>
  <si>
    <t>Octubre</t>
  </si>
  <si>
    <t>Septiembre Complemento (834 contratos)</t>
  </si>
  <si>
    <t>Septiembre Complemento Dif. Desc. (Conciliación)</t>
  </si>
  <si>
    <t xml:space="preserve">                -  </t>
  </si>
  <si>
    <t>Septiembre Complemento 2021</t>
  </si>
  <si>
    <t>0 OC_DCJOR</t>
  </si>
  <si>
    <t xml:space="preserve">OCT-21: </t>
  </si>
  <si>
    <t>NOVEMBER 2021 activity</t>
  </si>
  <si>
    <t>ENDING BALANCE AS OF OCTOBER 31, 2021 MXP</t>
  </si>
  <si>
    <t>ENDING BALANCE AS OF SEPTEMBER 30, 2021 MXP</t>
  </si>
  <si>
    <t>ENDING BALANCE AS OF NOVEMBER 30, 2021 MXP</t>
  </si>
  <si>
    <t>Octubre Complemento</t>
  </si>
  <si>
    <t>Noviembre 2021</t>
  </si>
  <si>
    <t>Noviembre 2021 Provisión</t>
  </si>
  <si>
    <t>Octubre 2021 Complemento</t>
  </si>
  <si>
    <t>Noviembre</t>
  </si>
  <si>
    <t>Contract Asset</t>
  </si>
  <si>
    <t>1 OC_DCJOR</t>
  </si>
  <si>
    <t>ARC-AD-OTH_Prov_Fact_Desc Installments Nov21</t>
  </si>
  <si>
    <t xml:space="preserve">NOV-21: </t>
  </si>
  <si>
    <t>Descuento por aplicar C.P.2</t>
  </si>
  <si>
    <t>Descuento por aplicar L.P</t>
  </si>
  <si>
    <t>Cancelación de descuento por aplicar en oferta Ármalo Noviembre 2021</t>
  </si>
  <si>
    <t>Descuento por aplicar en oferta Ármalo Noviembre 2021</t>
  </si>
  <si>
    <t>Reclasificacion de corto a largo plazo</t>
  </si>
  <si>
    <t>Complemento Octubre 2021 Descuento por aplicar en oferta Ármalo</t>
  </si>
  <si>
    <t>Complemento cancelación de descuento por aplicar en oferta Ármalo Octubre 2021</t>
  </si>
  <si>
    <t>Noviembre Complemento</t>
  </si>
  <si>
    <t>Diciembre 2021</t>
  </si>
  <si>
    <t>Diciembre 2021 Provisión</t>
  </si>
  <si>
    <t>Noviembre 2021 Complemento</t>
  </si>
  <si>
    <t>DECEMBER 2021 activity</t>
  </si>
  <si>
    <t xml:space="preserve">LUNES     03 DE ENERO DEL 2022,  09:16 HRS </t>
  </si>
  <si>
    <t>PERIODO INICIO: DIC-21</t>
  </si>
  <si>
    <t>PERIODO FINAL:  DIC-21</t>
  </si>
  <si>
    <t>2 OC_DCJOR</t>
  </si>
  <si>
    <t>ARC-AD-OTH_Prov_Fact_Desc Installments Dic21</t>
  </si>
  <si>
    <t xml:space="preserve">DIC-21: </t>
  </si>
  <si>
    <t>ENDING BALANCE AS OF DECEMBER 31, 2021 MXP</t>
  </si>
  <si>
    <t>Diciembre 2021 Complemento</t>
  </si>
  <si>
    <t>Enero 2022</t>
  </si>
  <si>
    <t>Enero 2022.</t>
  </si>
  <si>
    <t>Diciembre Complemento</t>
  </si>
  <si>
    <t>Actividad 2022</t>
  </si>
  <si>
    <t>Descuentos 2022</t>
  </si>
  <si>
    <t>Enero 2022 Provisión</t>
  </si>
  <si>
    <t>Total de Descuentos 2022</t>
  </si>
  <si>
    <t>Total cancelaciones 2022</t>
  </si>
  <si>
    <t>Cancelaciones 2022</t>
  </si>
  <si>
    <t>TOTAL DESCUENTOS 2022 - CANCELACIONES 2022</t>
  </si>
  <si>
    <t>TOTAL DESCUENTOS 2021 Y 2022</t>
  </si>
  <si>
    <t>Total de Descuentos 2021 - 2022</t>
  </si>
  <si>
    <t xml:space="preserve">                  -  </t>
  </si>
  <si>
    <t>Enero 2022 Manual</t>
  </si>
  <si>
    <t>Diciembre 2021 Complemento Manual</t>
  </si>
  <si>
    <t xml:space="preserve">MIÉRCOLES 02 DE FEBRERO DEL 2022,  11:09 HRS </t>
  </si>
  <si>
    <t>PERIODO INICIO: ENE-22</t>
  </si>
  <si>
    <t>PERIODO FINAL:  ENE-22</t>
  </si>
  <si>
    <t>|||||Total para: |ENE-22: |---------------</t>
  </si>
  <si>
    <t>|||||||           1,251,533.31</t>
  </si>
  <si>
    <t>||||||</t>
  </si>
  <si>
    <t>||||||Saldo Inicial|                    .00</t>
  </si>
  <si>
    <t>||||||Saldo Final|           1,251,533.31</t>
  </si>
  <si>
    <t>MIÉRCOLES 02 DE FEBRERO DEL 2022,  11:09 HRS</t>
  </si>
  <si>
    <t>A LA CUENTA: 01-0000-00000-000-00-000-2311-023</t>
  </si>
  <si>
    <t>PERIODO|FLEXFIELD CONTABLE|NO.FACTURA|PROVEEDOR|TIPO CAMBIO|FECHA</t>
  </si>
  <si>
    <t>TC|MONTO POR MO</t>
  </si>
  <si>
    <t>NEDA|MONTO MXN|DESC. LINE</t>
  </si>
  <si>
    <t>A|NO. DOCUMENTO|USUARIO</t>
  </si>
  <si>
    <t>ENE-22|01-0000-00000-000-00-000-2311-023|||1|02-ENE-2022|</t>
  </si>
  <si>
    <t>518,283.80|</t>
  </si>
  <si>
    <t>518,283.80|2</t>
  </si>
  <si>
    <t>OC_DCJOR|6317|MC773Y</t>
  </si>
  <si>
    <t>177,967.70|</t>
  </si>
  <si>
    <t>177,967.70|1</t>
  </si>
  <si>
    <t>1,571,932.80|</t>
  </si>
  <si>
    <t>1,571,932.80|1</t>
  </si>
  <si>
    <t>4,670,829.39|</t>
  </si>
  <si>
    <t>4,670,829.39|2</t>
  </si>
  <si>
    <t>1,027.17|</t>
  </si>
  <si>
    <t>1,027.17|2</t>
  </si>
  <si>
    <t>OC_DCJOR|6517|MC773Y</t>
  </si>
  <si>
    <t>2,244.93|</t>
  </si>
  <si>
    <t>2,244.93|1</t>
  </si>
  <si>
    <t>ENE-22|01-0000-00000-000-00-000-2311-023|||1|03-ENE-2022|</t>
  </si>
  <si>
    <t>350.48|</t>
  </si>
  <si>
    <t>350.48|2</t>
  </si>
  <si>
    <t>OC_DCJOR|6283|MC773Y</t>
  </si>
  <si>
    <t>23,275.81|</t>
  </si>
  <si>
    <t>23,275.81|1</t>
  </si>
  <si>
    <t>7,216.44|</t>
  </si>
  <si>
    <t>7,216.44|1</t>
  </si>
  <si>
    <t>ENE-22|01-0000-00000-000-00-000-2311-023|||1|04-ENE-2022|</t>
  </si>
  <si>
    <t>185,254.08|</t>
  </si>
  <si>
    <t>185,254.08|1</t>
  </si>
  <si>
    <t>OC_DCJOR|6331|MC773Y</t>
  </si>
  <si>
    <t>3,062,038.98|</t>
  </si>
  <si>
    <t>3,062,038.98|1</t>
  </si>
  <si>
    <t>OC_DCJOR|6341|MC773Y</t>
  </si>
  <si>
    <t>1,366.19|</t>
  </si>
  <si>
    <t>1,366.19|1</t>
  </si>
  <si>
    <t>OC_DCJOR|6518|MC773Y</t>
  </si>
  <si>
    <t>ENE-22|01-0000-00000-000-00-000-2311-023|||1|05-ENE-2022|</t>
  </si>
  <si>
    <t>2,438.49|</t>
  </si>
  <si>
    <t>2,438.49|1</t>
  </si>
  <si>
    <t>OC_DCJOR|6291|MC773Y</t>
  </si>
  <si>
    <t>ENE-22|01-0000-00000-000-00-000-2311-023|||1|06-ENE-2022|</t>
  </si>
  <si>
    <t>3,794,995.85|</t>
  </si>
  <si>
    <t>3,794,995.85|1</t>
  </si>
  <si>
    <t>OC_DCJOR|6324|MC773Y</t>
  </si>
  <si>
    <t>ENE-22|01-0000-00000-000-00-000-2311-023|||1|07-ENE-2022|</t>
  </si>
  <si>
    <t>1,605,279.43|</t>
  </si>
  <si>
    <t>1,605,279.43|1</t>
  </si>
  <si>
    <t>OC_DCJOR|6339|MC773Y</t>
  </si>
  <si>
    <t>ENE-22|01-0000-00000-000-00-000-2311-023|||1|08-ENE-2022|</t>
  </si>
  <si>
    <t>3,678.78|</t>
  </si>
  <si>
    <t>3,678.78|1</t>
  </si>
  <si>
    <t>OC_DCJOR|6337|MC773Y</t>
  </si>
  <si>
    <t>ENE-22|01-0000-00000-000-00-000-2311-023|||1|09-ENE-2022|</t>
  </si>
  <si>
    <t>2,280,238.26|</t>
  </si>
  <si>
    <t>2,280,238.26|1</t>
  </si>
  <si>
    <t>OC_DCJOR|6304|MC773Y</t>
  </si>
  <si>
    <t>ENE-22|01-0000-00000-000-00-000-2311-023|||1|10-ENE-2022|</t>
  </si>
  <si>
    <t>157.70|</t>
  </si>
  <si>
    <t>157.70|1</t>
  </si>
  <si>
    <t>OC_DCJOR|6271|MC773Y</t>
  </si>
  <si>
    <t>17.23|</t>
  </si>
  <si>
    <t>17.23|1</t>
  </si>
  <si>
    <t>OC_DCJOR|6344|MC773Y</t>
  </si>
  <si>
    <t>ENE-22|01-0000-00000-000-00-000-2311-023|||1|11-ENE-2022|</t>
  </si>
  <si>
    <t>3,669,183.50|</t>
  </si>
  <si>
    <t>3,669,183.50|1</t>
  </si>
  <si>
    <t>OC_DCJOR|6352|MC773Y</t>
  </si>
  <si>
    <t>ENE-22|01-0000-00000-000-00-000-2311-023|||1|12-ENE-2022|</t>
  </si>
  <si>
    <t>3,763,542.82|</t>
  </si>
  <si>
    <t>3,763,542.82|1</t>
  </si>
  <si>
    <t>OC_DCJOR|6398|MC773Y</t>
  </si>
  <si>
    <t>28.72|</t>
  </si>
  <si>
    <t>28.72|1</t>
  </si>
  <si>
    <t>OC_DCJOR|6509|MC773Y</t>
  </si>
  <si>
    <t>ENE-22|01-0000-00000-000-00-000-2311-023|||1|13-ENE-2022|</t>
  </si>
  <si>
    <t>2,106,564.97|</t>
  </si>
  <si>
    <t>2,106,564.97|1</t>
  </si>
  <si>
    <t>OC_DCJOR|6429|MC773Y</t>
  </si>
  <si>
    <t>ENE-22|01-0000-00000-000-00-000-2311-023|||1|31-DIC-2021|</t>
  </si>
  <si>
    <t>-9,052,397.27|</t>
  </si>
  <si>
    <t>-9,052,397.27|A</t>
  </si>
  <si>
    <t>RC-AD-OTH_Prov_Fact_Desc Installments Dic21|50039|CR023W</t>
  </si>
  <si>
    <t>ENE-22|01-0000-00000-000-00-000-2311-023|||1|14-ENE-2022|</t>
  </si>
  <si>
    <t>2,178,016.30|</t>
  </si>
  <si>
    <t>2,178,016.30|1</t>
  </si>
  <si>
    <t>OC_DCJOR|6423|MC773Y</t>
  </si>
  <si>
    <t>ENE-22|01-0000-00000-000-00-000-2311-023|||1|15-ENE-2022|</t>
  </si>
  <si>
    <t>6,081.77|</t>
  </si>
  <si>
    <t>6,081.77|1</t>
  </si>
  <si>
    <t>OC_DCJOR|6404|MC773Y</t>
  </si>
  <si>
    <t>ENE-22|01-0000-00000-000-00-000-2311-023|||1|16-ENE-2022|</t>
  </si>
  <si>
    <t>4,564,391.92|</t>
  </si>
  <si>
    <t>4,564,391.92|1</t>
  </si>
  <si>
    <t>OC_DCJOR|6412|MC773Y</t>
  </si>
  <si>
    <t>ENE-22|01-0000-00000-000-00-000-2311-023|||1|17-ENE-2022|</t>
  </si>
  <si>
    <t>14,886.05|</t>
  </si>
  <si>
    <t>14,886.05|1</t>
  </si>
  <si>
    <t>OC_DCJOR|6435|MC773Y</t>
  </si>
  <si>
    <t>ENE-22|01-0000-00000-000-00-000-2311-023|||1|18-ENE-2022|</t>
  </si>
  <si>
    <t>4,551,449.14|</t>
  </si>
  <si>
    <t>4,551,449.14|1</t>
  </si>
  <si>
    <t>OC_DCJOR|6459|MC773Y</t>
  </si>
  <si>
    <t>ENE-22|01-0000-00000-000-00-000-2311-023|||1|19-ENE-2022|</t>
  </si>
  <si>
    <t>1,877,038.05|</t>
  </si>
  <si>
    <t>1,877,038.05|1</t>
  </si>
  <si>
    <t>OC_DCJOR|6452|MC773Y</t>
  </si>
  <si>
    <t>ENE-22|01-0000-00000-000-00-000-2311-023|||1|20-ENE-2022|</t>
  </si>
  <si>
    <t>958.97|</t>
  </si>
  <si>
    <t>958.97|1</t>
  </si>
  <si>
    <t>OC_DCJOR|6444|MC773Y</t>
  </si>
  <si>
    <t>ENE-22|01-0000-00000-000-00-000-2311-023|||1|21-ENE-2022|</t>
  </si>
  <si>
    <t>2,540,529.68|</t>
  </si>
  <si>
    <t>2,540,529.68|1</t>
  </si>
  <si>
    <t>OC_DCJOR|6495|MC773Y</t>
  </si>
  <si>
    <t>ENE-22|01-0000-00000-000-00-000-2311-023|||1|22-ENE-2022|</t>
  </si>
  <si>
    <t>4,007,333.80|</t>
  </si>
  <si>
    <t>4,007,333.80|1</t>
  </si>
  <si>
    <t>OC_DCJOR|6489|MC773Y</t>
  </si>
  <si>
    <t>ENE-22|01-0000-00000-000-00-000-2311-023|||1|23-ENE-2022|</t>
  </si>
  <si>
    <t>10,493.31|</t>
  </si>
  <si>
    <t>10,493.31|1</t>
  </si>
  <si>
    <t>OC_DCJOR|6465|MC773Y</t>
  </si>
  <si>
    <t>ENE-22|01-0000-00000-000-00-000-2311-023|||1|24-ENE-2022|</t>
  </si>
  <si>
    <t>4,003,083.01|</t>
  </si>
  <si>
    <t>4,003,083.01|1</t>
  </si>
  <si>
    <t>OC_DCJOR|6481|MC773Y</t>
  </si>
  <si>
    <t>ENE-22|01-0000-00000-000-00-000-2311-023|||1|25-ENE-2022|</t>
  </si>
  <si>
    <t>1,842,861.54|</t>
  </si>
  <si>
    <t>1,842,861.54|1</t>
  </si>
  <si>
    <t>OC_DCJOR|6474|MC773Y</t>
  </si>
  <si>
    <t>ENE-22|01-0000-00000-000-00-000-2311-023|||1|26-ENE-2022|</t>
  </si>
  <si>
    <t>2,138,254.70|</t>
  </si>
  <si>
    <t>2,138,254.70|1</t>
  </si>
  <si>
    <t>OC_DCJOR|6504|MC773Y</t>
  </si>
  <si>
    <t>ENE-22|01-0000-00000-000-00-000-2311-023|||1|27-ENE-2022|</t>
  </si>
  <si>
    <t>1,692,777.12|</t>
  </si>
  <si>
    <t>1,692,777.12|1</t>
  </si>
  <si>
    <t>OC_DCJOR|6521|MC773Y</t>
  </si>
  <si>
    <t>14,228.89|</t>
  </si>
  <si>
    <t>14,228.89|1</t>
  </si>
  <si>
    <t>OC_DCJOR|6544|MC773Y</t>
  </si>
  <si>
    <t>ENE-22|01-0000-00000-000-00-000-2311-023|||1|28-ENE-2022|</t>
  </si>
  <si>
    <t>203.97|</t>
  </si>
  <si>
    <t>203.97|1</t>
  </si>
  <si>
    <t>OC_DCJOR|6510|MC773Y</t>
  </si>
  <si>
    <t>2,134,454.09|</t>
  </si>
  <si>
    <t>2,134,454.09|1</t>
  </si>
  <si>
    <t>OC_DCJOR|6547|MC773Y</t>
  </si>
  <si>
    <t>113,378.79|</t>
  </si>
  <si>
    <t>113,378.79|1</t>
  </si>
  <si>
    <t>OC_DCJOR|6598|MC773Y</t>
  </si>
  <si>
    <t>21,886.92|</t>
  </si>
  <si>
    <t>21,886.92|1</t>
  </si>
  <si>
    <t>OC_DCJOR|6619|MC773Y</t>
  </si>
  <si>
    <t>-2,134,454.09|</t>
  </si>
  <si>
    <t>-2,134,454.09|1</t>
  </si>
  <si>
    <t>OC_DCJOR|6599|CR023W</t>
  </si>
  <si>
    <t>-113,378.79|</t>
  </si>
  <si>
    <t>-113,378.79|1</t>
  </si>
  <si>
    <t>OC_DCJOR|6602|CR023W</t>
  </si>
  <si>
    <t>-21,886.92|</t>
  </si>
  <si>
    <t>-21,886.92|1</t>
  </si>
  <si>
    <t>OC_DCJOR|6620|CR023W</t>
  </si>
  <si>
    <t>ENE-22|01-0000-00000-000-00-000-2311-023|||1|29-ENE-2022|</t>
  </si>
  <si>
    <t>1,987,552.19|</t>
  </si>
  <si>
    <t>1,987,552.19|1</t>
  </si>
  <si>
    <t>OC_DCJOR|6559|MC773Y</t>
  </si>
  <si>
    <t>39,983.18|</t>
  </si>
  <si>
    <t>39,983.18|1</t>
  </si>
  <si>
    <t>OC_DCJOR|6586|MC773Y</t>
  </si>
  <si>
    <t>-1,987,552.19|</t>
  </si>
  <si>
    <t>-1,987,552.19|1</t>
  </si>
  <si>
    <t>OC_DCJOR|6600|CR023W</t>
  </si>
  <si>
    <t>-39,983.18|</t>
  </si>
  <si>
    <t>-39,983.18|1</t>
  </si>
  <si>
    <t>OC_DCJOR|6603|CR023W</t>
  </si>
  <si>
    <t>ENE-22|01-0000-00000-000-00-000-2311-023|||1|30-ENE-2022|</t>
  </si>
  <si>
    <t>1,996.70|</t>
  </si>
  <si>
    <t>1,996.70|1</t>
  </si>
  <si>
    <t>OC_DCJOR|6565|MC773Y</t>
  </si>
  <si>
    <t>-1,996.70|</t>
  </si>
  <si>
    <t>-1,996.70|1</t>
  </si>
  <si>
    <t>OC_DCJOR|6604|CR023W</t>
  </si>
  <si>
    <t>ENE-22|01-0000-00000-000-00-000-2311-023|||1|31-ENE-2022|</t>
  </si>
  <si>
    <t>10,409,310.32|</t>
  </si>
  <si>
    <t>10,409,310.32|A</t>
  </si>
  <si>
    <t>RC-AD-OTH_Prov_Fact_Desc Installments Ene22|50240|CR023W</t>
  </si>
  <si>
    <t>-99,949,648.97|</t>
  </si>
  <si>
    <t>-99,949,648.97|D</t>
  </si>
  <si>
    <t>escuento por aplicar en oferta Ármalo Noviembre 2021|4389|VG184G</t>
  </si>
  <si>
    <t>-67,728,832.03|</t>
  </si>
  <si>
    <t>-67,728,832.03|R</t>
  </si>
  <si>
    <t>eclasificacion de corto a largo plazo|4389|VG184G</t>
  </si>
  <si>
    <t>92,569,819.67|</t>
  </si>
  <si>
    <t>92,569,819.67|R</t>
  </si>
  <si>
    <t>eclasificación para presentar la cuenta por cobrar neta del descuento|4389|VG184G</t>
  </si>
  <si>
    <t>10,469,718.16|</t>
  </si>
  <si>
    <t>10,469,718.16|C</t>
  </si>
  <si>
    <t>ancelación de descuento por aplicar en oferta Ármalo Noviembre 2021|4389|VG184G</t>
  </si>
  <si>
    <t>3,436,470.67|</t>
  </si>
  <si>
    <t>3,436,470.67|C</t>
  </si>
  <si>
    <t>omplemento Octubre 2021 Descuento por aplicar en oferta Ármalo|4389|VG184G</t>
  </si>
  <si>
    <t>346,581.84|</t>
  </si>
  <si>
    <t>346,581.84|C</t>
  </si>
  <si>
    <t>omplemento cancelación de descuento por aplicar en oferta Ármalo Octubre 2021|4389|VG184G</t>
  </si>
  <si>
    <t>ENE-22|01-0000-00000-000-00-000-2311-023|||1|28-DIC-2021|</t>
  </si>
  <si>
    <t>1,853,913.80|</t>
  </si>
  <si>
    <t>1,853,913.80|2</t>
  </si>
  <si>
    <t>OC_DCJOR|6574|CR023W</t>
  </si>
  <si>
    <t>130,718.40|</t>
  </si>
  <si>
    <t>130,718.40|2</t>
  </si>
  <si>
    <t>OC_DCJOR|6573|CR023W</t>
  </si>
  <si>
    <t>43,729.45|</t>
  </si>
  <si>
    <t>43,729.45|2</t>
  </si>
  <si>
    <t>OC_DCJOR|6575|CR023W</t>
  </si>
  <si>
    <t>ENE-22|01-0000-00000-000-00-000-2311-023|||1|29-DIC-2021|</t>
  </si>
  <si>
    <t>1,812,825.69|</t>
  </si>
  <si>
    <t>1,812,825.69|2</t>
  </si>
  <si>
    <t>OC_DCJOR|6576|CR023W</t>
  </si>
  <si>
    <t>16,969.37|</t>
  </si>
  <si>
    <t>16,969.37|2</t>
  </si>
  <si>
    <t>OC_DCJOR|6577|CR023W</t>
  </si>
  <si>
    <t>ENE-22|01-0000-00000-000-00-000-2311-023|||1|30-DIC-2021|</t>
  </si>
  <si>
    <t>1,644.15|</t>
  </si>
  <si>
    <t>1,644.15|2</t>
  </si>
  <si>
    <t>OC_DCJOR|6579|CR023W</t>
  </si>
  <si>
    <t>208.32|</t>
  </si>
  <si>
    <t>208.32|2</t>
  </si>
  <si>
    <t>OC_DCJOR|6580|CR023W</t>
  </si>
  <si>
    <t>ARC-AD-OTH_Prov_Fact_Desc Installments Ene22</t>
  </si>
  <si>
    <t xml:space="preserve">ENE-22: </t>
  </si>
  <si>
    <t>ENDING BALANCE AS OF JANUARY 31, 2022 MXP</t>
  </si>
  <si>
    <t>JANUARY 2022 activity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</si>
</sst>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1" formatCode="_-* #,##0_-;\-* #,##0_-;_-* &quot;-&quot;_-;_-@_-"/>
    <numFmt numFmtId="43" formatCode="_-* #,##0.00_-;\-* #,##0.00_-;_-* &quot;-&quot;??_-;_-@_-"/>
    <numFmt numFmtId="164" formatCode="_-&quot;$&quot;* #,##0_-;\-&quot;$&quot;* #,##0_-;_-&quot;$&quot;* &quot;-&quot;_-;_-@_-"/>
    <numFmt numFmtId="165" formatCode="_-&quot;$&quot;* #,##0.00_-;\-&quot;$&quot;* #,##0.00_-;_-&quot;$&quot;* &quot;-&quot;??_-;_-@_-"/>
    <numFmt numFmtId="166" formatCode="_(* #,##0_);_(* \(#,##0\);_(* &quot;-&quot;??_);_(@_)"/>
    <numFmt numFmtId="167" formatCode="_(* #,##0_);_(* \(#,##0\);_(* &quot;-&quot;_);_(@_)"/>
    <numFmt numFmtId="168" formatCode="_-* #,##0_-;\-* #,##0_-;_-* &quot;-&quot;??_-;_-@_-"/>
    <numFmt numFmtId="169" formatCode="_-* #,##0.0_-;\-* #,##0.0_-;_-* &quot;-&quot;??_-;_-@_-"/>
    <numFmt numFmtId="170" formatCode="0.0000"/>
    <numFmt numFmtId="171" formatCode="_-[$€-2]* #,##0.00_-;\-[$€-2]* #,##0.00_-;_-[$€-2]* &quot;-&quot;??_-"/>
    <numFmt numFmtId="172" formatCode="_-* #,##0.00\ _€_-;\-* #,##0.00\ _€_-;_-* &quot;-&quot;??\ _€_-;_-@_-"/>
  </numFmts>
  <fonts count="7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2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8"/>
      <color theme="0"/>
      <name val="Calibri"/>
      <family val="2"/>
      <scheme val="minor"/>
    </font>
    <font>
      <b/>
      <sz val="24"/>
      <color theme="0"/>
      <name val="Calibri"/>
      <family val="2"/>
      <scheme val="minor"/>
    </font>
    <font>
      <b/>
      <u/>
      <sz val="16"/>
      <color theme="8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2"/>
      <color theme="8" tint="-0.249977111117893"/>
      <name val="Calibri"/>
      <family val="2"/>
      <scheme val="minor"/>
    </font>
    <font>
      <b/>
      <i/>
      <sz val="13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1"/>
      <color rgb="FF9A90CA"/>
      <name val="Calibri"/>
      <family val="2"/>
      <scheme val="minor"/>
    </font>
    <font>
      <sz val="10"/>
      <name val="Arial"/>
      <family val="2"/>
    </font>
    <font>
      <b/>
      <sz val="15"/>
      <color theme="0"/>
      <name val="Arial"/>
      <family val="2"/>
    </font>
    <font>
      <b/>
      <sz val="14"/>
      <color theme="0"/>
      <name val="Arial"/>
      <family val="2"/>
    </font>
    <font>
      <sz val="9"/>
      <color theme="0"/>
      <name val="Arial"/>
      <family val="2"/>
    </font>
    <font>
      <b/>
      <sz val="9"/>
      <color theme="0"/>
      <name val="Arial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b/>
      <sz val="10"/>
      <color theme="3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b/>
      <sz val="8"/>
      <color theme="0"/>
      <name val="Arial"/>
      <family val="2"/>
    </font>
    <font>
      <sz val="10"/>
      <color theme="1"/>
      <name val="Arial Unicode MS"/>
    </font>
    <font>
      <sz val="1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0"/>
      <color theme="4" tint="-0.249977111117893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indexed="8"/>
      <name val="Calibri"/>
      <family val="2"/>
    </font>
    <font>
      <b/>
      <sz val="18"/>
      <color theme="3"/>
      <name val="Calibri Light"/>
      <family val="2"/>
      <scheme val="major"/>
    </font>
    <font>
      <sz val="12"/>
      <name val="Arial"/>
      <family val="2"/>
    </font>
    <font>
      <sz val="10"/>
      <color indexed="8"/>
      <name val="Arial"/>
      <family val="2"/>
    </font>
    <font>
      <sz val="10"/>
      <color rgb="FF000000"/>
      <name val="Arial"/>
      <family val="2"/>
    </font>
    <font>
      <sz val="11"/>
      <name val="Calibri"/>
      <family val="2"/>
    </font>
    <font>
      <b/>
      <i/>
      <sz val="10"/>
      <name val="Arial"/>
      <family val="2"/>
    </font>
    <font>
      <sz val="10"/>
      <name val="MS Sans Serif"/>
      <family val="2"/>
    </font>
    <font>
      <sz val="10"/>
      <color theme="1"/>
      <name val="Arial"/>
      <family val="2"/>
    </font>
    <font>
      <sz val="11"/>
      <color indexed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b/>
      <sz val="14"/>
      <color rgb="FF002060"/>
      <name val="Calibri"/>
      <family val="2"/>
      <scheme val="minor"/>
    </font>
    <font>
      <sz val="10"/>
      <color theme="8" tint="-0.499984740745262"/>
      <name val="Calibri"/>
      <family val="2"/>
      <scheme val="minor"/>
    </font>
    <font>
      <b/>
      <sz val="10"/>
      <color theme="8" tint="-0.499984740745262"/>
      <name val="Calibri"/>
      <family val="2"/>
      <scheme val="minor"/>
    </font>
  </fonts>
  <fills count="4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29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ck">
        <color rgb="FFFF0000"/>
      </left>
      <right style="thick">
        <color rgb="FFFF000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ck">
        <color rgb="FFFF0000"/>
      </left>
      <right style="thick">
        <color rgb="FFFF0000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thin">
        <color theme="0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ck">
        <color rgb="FFFF0000"/>
      </left>
      <right style="thick">
        <color rgb="FFFF0000"/>
      </right>
      <top style="thin">
        <color auto="1"/>
      </top>
      <bottom style="thin">
        <color auto="1"/>
      </bottom>
      <diagonal/>
    </border>
  </borders>
  <cellStyleXfs count="17389">
    <xf numFmtId="0" fontId="0" fillId="0" borderId="0"/>
    <xf numFmtId="43" fontId="1" fillId="0" borderId="0" applyFont="0" applyFill="0" applyBorder="0" applyAlignment="0" applyProtection="0"/>
    <xf numFmtId="0" fontId="18" fillId="0" borderId="0"/>
    <xf numFmtId="43" fontId="18" fillId="0" borderId="0" applyFont="0" applyFill="0" applyBorder="0" applyAlignment="0" applyProtection="0"/>
    <xf numFmtId="0" fontId="18" fillId="0" borderId="0"/>
    <xf numFmtId="0" fontId="18" fillId="0" borderId="0"/>
    <xf numFmtId="9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14" applyNumberFormat="0" applyFill="0" applyAlignment="0" applyProtection="0"/>
    <xf numFmtId="0" fontId="44" fillId="0" borderId="15" applyNumberFormat="0" applyFill="0" applyAlignment="0" applyProtection="0"/>
    <xf numFmtId="0" fontId="45" fillId="0" borderId="16" applyNumberFormat="0" applyFill="0" applyAlignment="0" applyProtection="0"/>
    <xf numFmtId="0" fontId="45" fillId="0" borderId="0" applyNumberFormat="0" applyFill="0" applyBorder="0" applyAlignment="0" applyProtection="0"/>
    <xf numFmtId="0" fontId="46" fillId="14" borderId="0" applyNumberFormat="0" applyBorder="0" applyAlignment="0" applyProtection="0"/>
    <xf numFmtId="0" fontId="47" fillId="15" borderId="0" applyNumberFormat="0" applyBorder="0" applyAlignment="0" applyProtection="0"/>
    <xf numFmtId="0" fontId="49" fillId="17" borderId="17" applyNumberFormat="0" applyAlignment="0" applyProtection="0"/>
    <xf numFmtId="0" fontId="50" fillId="18" borderId="18" applyNumberFormat="0" applyAlignment="0" applyProtection="0"/>
    <xf numFmtId="0" fontId="51" fillId="18" borderId="17" applyNumberFormat="0" applyAlignment="0" applyProtection="0"/>
    <xf numFmtId="0" fontId="52" fillId="0" borderId="19" applyNumberFormat="0" applyFill="0" applyAlignment="0" applyProtection="0"/>
    <xf numFmtId="0" fontId="2" fillId="19" borderId="20" applyNumberFormat="0" applyAlignment="0" applyProtection="0"/>
    <xf numFmtId="0" fontId="3" fillId="0" borderId="0" applyNumberFormat="0" applyFill="0" applyBorder="0" applyAlignment="0" applyProtection="0"/>
    <xf numFmtId="0" fontId="1" fillId="20" borderId="21" applyNumberFormat="0" applyFont="0" applyAlignment="0" applyProtection="0"/>
    <xf numFmtId="0" fontId="53" fillId="0" borderId="0" applyNumberFormat="0" applyFill="0" applyBorder="0" applyAlignment="0" applyProtection="0"/>
    <xf numFmtId="0" fontId="4" fillId="0" borderId="22" applyNumberFormat="0" applyFill="0" applyAlignment="0" applyProtection="0"/>
    <xf numFmtId="0" fontId="54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54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54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54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54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54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3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55" fillId="16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44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57" fillId="0" borderId="0" applyNumberFormat="0" applyFill="0" applyBorder="0" applyAlignment="0" applyProtection="0"/>
    <xf numFmtId="0" fontId="48" fillId="16" borderId="0" applyNumberFormat="0" applyBorder="0" applyAlignment="0" applyProtection="0"/>
    <xf numFmtId="43" fontId="1" fillId="0" borderId="0" applyFont="0" applyFill="0" applyBorder="0" applyAlignment="0" applyProtection="0"/>
    <xf numFmtId="0" fontId="54" fillId="24" borderId="0" applyNumberFormat="0" applyBorder="0" applyAlignment="0" applyProtection="0"/>
    <xf numFmtId="0" fontId="54" fillId="28" borderId="0" applyNumberFormat="0" applyBorder="0" applyAlignment="0" applyProtection="0"/>
    <xf numFmtId="0" fontId="54" fillId="32" borderId="0" applyNumberFormat="0" applyBorder="0" applyAlignment="0" applyProtection="0"/>
    <xf numFmtId="0" fontId="54" fillId="36" borderId="0" applyNumberFormat="0" applyBorder="0" applyAlignment="0" applyProtection="0"/>
    <xf numFmtId="0" fontId="54" fillId="40" borderId="0" applyNumberFormat="0" applyBorder="0" applyAlignment="0" applyProtection="0"/>
    <xf numFmtId="0" fontId="54" fillId="44" borderId="0" applyNumberFormat="0" applyBorder="0" applyAlignment="0" applyProtection="0"/>
    <xf numFmtId="0" fontId="18" fillId="0" borderId="0"/>
    <xf numFmtId="171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58" fillId="0" borderId="0"/>
    <xf numFmtId="9" fontId="18" fillId="0" borderId="0" applyFont="0" applyFill="0" applyBorder="0" applyAlignment="0" applyProtection="0"/>
    <xf numFmtId="0" fontId="1" fillId="0" borderId="0"/>
    <xf numFmtId="0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172" fontId="18" fillId="0" borderId="0" applyFont="0" applyFill="0" applyBorder="0" applyAlignment="0" applyProtection="0"/>
    <xf numFmtId="0" fontId="59" fillId="0" borderId="0"/>
    <xf numFmtId="164" fontId="59" fillId="0" borderId="0"/>
    <xf numFmtId="9" fontId="59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0" fillId="0" borderId="0" applyFont="0" applyFill="0" applyBorder="0" applyAlignment="0" applyProtection="0"/>
    <xf numFmtId="0" fontId="60" fillId="0" borderId="0"/>
    <xf numFmtId="9" fontId="60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61" fillId="0" borderId="0"/>
    <xf numFmtId="0" fontId="60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43" fontId="18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63" fillId="0" borderId="0" applyFont="0" applyFill="0" applyBorder="0" applyAlignment="0" applyProtection="0"/>
    <xf numFmtId="0" fontId="18" fillId="0" borderId="0"/>
    <xf numFmtId="0" fontId="18" fillId="0" borderId="0"/>
    <xf numFmtId="165" fontId="63" fillId="0" borderId="0" applyFont="0" applyFill="0" applyBorder="0" applyAlignment="0" applyProtection="0"/>
    <xf numFmtId="0" fontId="18" fillId="0" borderId="0"/>
    <xf numFmtId="0" fontId="64" fillId="0" borderId="0"/>
    <xf numFmtId="0" fontId="59" fillId="0" borderId="0"/>
    <xf numFmtId="0" fontId="59" fillId="0" borderId="0"/>
    <xf numFmtId="0" fontId="63" fillId="0" borderId="0"/>
    <xf numFmtId="0" fontId="59" fillId="0" borderId="0"/>
    <xf numFmtId="0" fontId="18" fillId="0" borderId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1" fillId="0" borderId="0"/>
    <xf numFmtId="9" fontId="18" fillId="0" borderId="0" applyFont="0" applyFill="0" applyBorder="0" applyAlignment="0" applyProtection="0"/>
    <xf numFmtId="0" fontId="18" fillId="0" borderId="0"/>
    <xf numFmtId="0" fontId="18" fillId="0" borderId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8" fillId="0" borderId="0"/>
    <xf numFmtId="0" fontId="18" fillId="0" borderId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" fillId="0" borderId="0"/>
    <xf numFmtId="9" fontId="18" fillId="0" borderId="0" applyFont="0" applyFill="0" applyBorder="0" applyAlignment="0" applyProtection="0"/>
    <xf numFmtId="0" fontId="18" fillId="0" borderId="0"/>
    <xf numFmtId="0" fontId="18" fillId="0" borderId="0"/>
    <xf numFmtId="43" fontId="18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63" fillId="0" borderId="0" applyFont="0" applyFill="0" applyBorder="0" applyAlignment="0" applyProtection="0"/>
    <xf numFmtId="0" fontId="18" fillId="0" borderId="0"/>
    <xf numFmtId="0" fontId="18" fillId="0" borderId="0"/>
    <xf numFmtId="165" fontId="63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1" fillId="0" borderId="0"/>
    <xf numFmtId="9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59" fillId="0" borderId="0">
      <alignment vertical="top"/>
    </xf>
    <xf numFmtId="0" fontId="18" fillId="0" borderId="0"/>
    <xf numFmtId="43" fontId="1" fillId="0" borderId="0" applyFont="0" applyFill="0" applyBorder="0" applyAlignment="0" applyProtection="0"/>
    <xf numFmtId="0" fontId="18" fillId="0" borderId="0"/>
    <xf numFmtId="0" fontId="18" fillId="0" borderId="0"/>
    <xf numFmtId="165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65" fillId="0" borderId="0" applyFont="0" applyFill="0" applyBorder="0" applyAlignment="0" applyProtection="0"/>
    <xf numFmtId="0" fontId="18" fillId="0" borderId="0"/>
    <xf numFmtId="43" fontId="1" fillId="0" borderId="0" applyFont="0" applyFill="0" applyBorder="0" applyAlignment="0" applyProtection="0"/>
    <xf numFmtId="0" fontId="1" fillId="0" borderId="0"/>
    <xf numFmtId="165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59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6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59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6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65" fillId="0" borderId="0" applyFont="0" applyFill="0" applyBorder="0" applyAlignment="0" applyProtection="0"/>
    <xf numFmtId="0" fontId="60" fillId="0" borderId="0"/>
    <xf numFmtId="43" fontId="6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6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59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6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6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59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6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59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6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65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6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59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6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8" fillId="0" borderId="0" applyNumberFormat="0" applyFill="0" applyBorder="0" applyAlignment="0" applyProtection="0"/>
    <xf numFmtId="165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61" fillId="0" borderId="0"/>
    <xf numFmtId="43" fontId="1" fillId="0" borderId="0" applyFont="0" applyFill="0" applyBorder="0" applyAlignment="0" applyProtection="0"/>
    <xf numFmtId="0" fontId="1" fillId="0" borderId="0"/>
    <xf numFmtId="165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6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59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6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6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59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6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65" fillId="0" borderId="0"/>
    <xf numFmtId="0" fontId="65" fillId="0" borderId="0"/>
    <xf numFmtId="43" fontId="1" fillId="0" borderId="0" applyFont="0" applyFill="0" applyBorder="0" applyAlignment="0" applyProtection="0"/>
    <xf numFmtId="0" fontId="18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55" fillId="16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44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59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6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59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6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59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6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65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6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59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6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6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59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6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59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6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65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6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59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6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6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59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6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6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59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6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59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65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59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6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59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6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65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6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59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6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6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59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6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59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6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65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6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59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6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6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59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6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6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59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6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59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6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59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6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59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6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65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6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59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6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6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59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6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59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6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65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6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59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6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6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59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6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6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59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6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59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65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59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6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59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6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65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6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59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6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6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59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6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59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6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65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6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59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6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6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59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6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6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59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6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59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6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59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6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59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6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65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6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59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6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6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59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6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59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6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65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6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59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6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6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59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6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6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59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6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59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65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59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6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59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6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65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6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59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6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6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59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6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59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6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65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6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59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6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6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59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6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6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59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6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59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6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59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6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59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6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65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6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59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6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6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59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6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59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6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65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6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59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6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6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59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6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6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59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6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59" fillId="0" borderId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65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59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6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59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6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65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6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59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6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6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59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6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59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6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65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6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59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6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6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59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6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6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59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6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59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6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59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6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59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6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65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6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59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6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6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59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6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59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6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65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6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59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6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6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59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6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6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59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6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59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65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59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6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59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6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65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6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59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6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6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59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6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59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6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65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6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59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6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6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59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6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6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59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6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59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6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59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6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59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6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65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6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59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6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6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59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6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59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6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65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6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59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6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6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59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6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6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59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6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59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65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59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6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59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6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65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6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59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6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6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59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6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59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6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65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6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59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6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6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59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6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6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59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6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59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6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59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6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59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6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65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6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59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6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6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59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6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59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6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65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6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59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6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6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59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6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6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59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6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59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65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59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6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59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6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65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6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59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6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6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59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6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59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6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65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6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59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6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6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59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6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6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59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6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59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6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59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6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59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6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65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6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59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6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6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59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6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59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6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65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6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59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6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6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59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6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6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59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6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32">
    <xf numFmtId="0" fontId="0" fillId="0" borderId="0" xfId="0"/>
    <xf numFmtId="17" fontId="5" fillId="0" borderId="0" xfId="0" applyNumberFormat="1" applyFont="1"/>
    <xf numFmtId="166" fontId="6" fillId="0" borderId="1" xfId="1" applyNumberFormat="1" applyFont="1" applyBorder="1" applyAlignment="1">
      <alignment vertical="center"/>
    </xf>
    <xf numFmtId="0" fontId="2" fillId="2" borderId="2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17" fontId="8" fillId="4" borderId="3" xfId="0" applyNumberFormat="1" applyFont="1" applyFill="1" applyBorder="1" applyAlignment="1">
      <alignment horizontal="center"/>
    </xf>
    <xf numFmtId="17" fontId="2" fillId="5" borderId="4" xfId="0" applyNumberFormat="1" applyFont="1" applyFill="1" applyBorder="1" applyAlignment="1">
      <alignment horizontal="center"/>
    </xf>
    <xf numFmtId="0" fontId="9" fillId="0" borderId="0" xfId="0" applyFont="1"/>
    <xf numFmtId="0" fontId="10" fillId="0" borderId="0" xfId="0" applyFont="1"/>
    <xf numFmtId="168" fontId="4" fillId="0" borderId="0" xfId="0" applyNumberFormat="1" applyFont="1"/>
    <xf numFmtId="167" fontId="3" fillId="0" borderId="0" xfId="1" applyNumberFormat="1" applyFont="1"/>
    <xf numFmtId="167" fontId="0" fillId="0" borderId="0" xfId="0" applyNumberFormat="1"/>
    <xf numFmtId="168" fontId="11" fillId="0" borderId="0" xfId="0" applyNumberFormat="1" applyFont="1"/>
    <xf numFmtId="0" fontId="4" fillId="0" borderId="0" xfId="0" applyFont="1"/>
    <xf numFmtId="167" fontId="0" fillId="0" borderId="5" xfId="0" applyNumberFormat="1" applyBorder="1"/>
    <xf numFmtId="0" fontId="12" fillId="0" borderId="0" xfId="0" applyFont="1"/>
    <xf numFmtId="167" fontId="13" fillId="0" borderId="7" xfId="0" applyNumberFormat="1" applyFont="1" applyBorder="1"/>
    <xf numFmtId="168" fontId="0" fillId="0" borderId="0" xfId="1" applyNumberFormat="1" applyFont="1"/>
    <xf numFmtId="168" fontId="0" fillId="0" borderId="0" xfId="0" applyNumberFormat="1"/>
    <xf numFmtId="167" fontId="14" fillId="0" borderId="0" xfId="1" applyNumberFormat="1" applyFont="1"/>
    <xf numFmtId="167" fontId="15" fillId="0" borderId="0" xfId="0" applyNumberFormat="1" applyFont="1"/>
    <xf numFmtId="43" fontId="0" fillId="0" borderId="0" xfId="0" applyNumberFormat="1"/>
    <xf numFmtId="0" fontId="16" fillId="0" borderId="0" xfId="0" applyFont="1"/>
    <xf numFmtId="168" fontId="11" fillId="0" borderId="8" xfId="0" applyNumberFormat="1" applyFont="1" applyBorder="1"/>
    <xf numFmtId="43" fontId="0" fillId="0" borderId="0" xfId="1" applyFont="1"/>
    <xf numFmtId="0" fontId="0" fillId="2" borderId="0" xfId="0" applyFill="1"/>
    <xf numFmtId="168" fontId="4" fillId="2" borderId="0" xfId="0" applyNumberFormat="1" applyFont="1" applyFill="1"/>
    <xf numFmtId="167" fontId="0" fillId="2" borderId="0" xfId="0" applyNumberFormat="1" applyFill="1"/>
    <xf numFmtId="168" fontId="0" fillId="0" borderId="0" xfId="1" applyNumberFormat="1" applyFont="1" applyBorder="1"/>
    <xf numFmtId="0" fontId="17" fillId="0" borderId="0" xfId="0" applyFont="1" applyAlignment="1">
      <alignment horizontal="right"/>
    </xf>
    <xf numFmtId="168" fontId="17" fillId="0" borderId="0" xfId="0" applyNumberFormat="1" applyFont="1"/>
    <xf numFmtId="0" fontId="7" fillId="8" borderId="0" xfId="0" applyFont="1" applyFill="1"/>
    <xf numFmtId="0" fontId="18" fillId="0" borderId="0" xfId="2"/>
    <xf numFmtId="0" fontId="19" fillId="8" borderId="0" xfId="2" applyFont="1" applyFill="1"/>
    <xf numFmtId="168" fontId="0" fillId="0" borderId="0" xfId="3" applyNumberFormat="1" applyFont="1"/>
    <xf numFmtId="168" fontId="18" fillId="0" borderId="0" xfId="2" applyNumberFormat="1"/>
    <xf numFmtId="0" fontId="21" fillId="9" borderId="0" xfId="2" applyFont="1" applyFill="1" applyAlignment="1">
      <alignment horizontal="center"/>
    </xf>
    <xf numFmtId="169" fontId="0" fillId="0" borderId="0" xfId="3" applyNumberFormat="1" applyFont="1"/>
    <xf numFmtId="0" fontId="23" fillId="9" borderId="0" xfId="2" applyFont="1" applyFill="1" applyAlignment="1">
      <alignment horizontal="center" vertical="center"/>
    </xf>
    <xf numFmtId="0" fontId="23" fillId="9" borderId="0" xfId="2" applyFont="1" applyFill="1" applyAlignment="1">
      <alignment horizontal="center" vertical="center" wrapText="1"/>
    </xf>
    <xf numFmtId="0" fontId="23" fillId="9" borderId="0" xfId="4" applyFont="1" applyFill="1" applyAlignment="1">
      <alignment horizontal="center" vertical="center" wrapText="1"/>
    </xf>
    <xf numFmtId="0" fontId="24" fillId="0" borderId="0" xfId="2" applyFont="1" applyAlignment="1">
      <alignment horizontal="center" wrapText="1"/>
    </xf>
    <xf numFmtId="0" fontId="22" fillId="9" borderId="0" xfId="2" applyFont="1" applyFill="1" applyAlignment="1">
      <alignment horizontal="center" vertical="center" wrapText="1"/>
    </xf>
    <xf numFmtId="0" fontId="22" fillId="0" borderId="0" xfId="2" applyFont="1" applyAlignment="1">
      <alignment horizontal="center" vertical="center" wrapText="1"/>
    </xf>
    <xf numFmtId="0" fontId="25" fillId="10" borderId="0" xfId="2" applyFont="1" applyFill="1" applyAlignment="1">
      <alignment horizontal="center"/>
    </xf>
    <xf numFmtId="0" fontId="25" fillId="0" borderId="0" xfId="2" applyFont="1" applyAlignment="1">
      <alignment horizontal="center"/>
    </xf>
    <xf numFmtId="0" fontId="26" fillId="0" borderId="0" xfId="2" applyFont="1" applyAlignment="1">
      <alignment horizontal="center" wrapText="1"/>
    </xf>
    <xf numFmtId="170" fontId="25" fillId="10" borderId="0" xfId="2" applyNumberFormat="1" applyFont="1" applyFill="1"/>
    <xf numFmtId="0" fontId="25" fillId="0" borderId="0" xfId="2" applyFont="1"/>
    <xf numFmtId="0" fontId="18" fillId="0" borderId="0" xfId="2" applyAlignment="1">
      <alignment horizontal="center"/>
    </xf>
    <xf numFmtId="167" fontId="18" fillId="0" borderId="0" xfId="2" applyNumberFormat="1"/>
    <xf numFmtId="0" fontId="18" fillId="0" borderId="0" xfId="5"/>
    <xf numFmtId="167" fontId="18" fillId="0" borderId="0" xfId="3" applyNumberFormat="1" applyFont="1" applyFill="1"/>
    <xf numFmtId="167" fontId="18" fillId="0" borderId="0" xfId="3" applyNumberFormat="1" applyFont="1"/>
    <xf numFmtId="167" fontId="18" fillId="0" borderId="0" xfId="2" applyNumberFormat="1" applyAlignment="1">
      <alignment horizontal="center"/>
    </xf>
    <xf numFmtId="9" fontId="0" fillId="0" borderId="0" xfId="6" applyFont="1" applyAlignment="1">
      <alignment horizontal="left"/>
    </xf>
    <xf numFmtId="167" fontId="18" fillId="0" borderId="6" xfId="2" applyNumberFormat="1" applyBorder="1"/>
    <xf numFmtId="167" fontId="18" fillId="0" borderId="6" xfId="3" applyNumberFormat="1" applyFont="1" applyFill="1" applyBorder="1"/>
    <xf numFmtId="167" fontId="18" fillId="0" borderId="6" xfId="3" applyNumberFormat="1" applyFont="1" applyBorder="1"/>
    <xf numFmtId="167" fontId="18" fillId="0" borderId="6" xfId="2" applyNumberFormat="1" applyBorder="1" applyAlignment="1">
      <alignment horizontal="center"/>
    </xf>
    <xf numFmtId="0" fontId="27" fillId="0" borderId="0" xfId="2" applyFont="1"/>
    <xf numFmtId="167" fontId="28" fillId="0" borderId="0" xfId="2" applyNumberFormat="1" applyFont="1"/>
    <xf numFmtId="43" fontId="0" fillId="0" borderId="0" xfId="3" applyFont="1"/>
    <xf numFmtId="0" fontId="18" fillId="2" borderId="0" xfId="2" applyFill="1"/>
    <xf numFmtId="43" fontId="18" fillId="0" borderId="0" xfId="2" applyNumberFormat="1"/>
    <xf numFmtId="0" fontId="29" fillId="9" borderId="0" xfId="2" applyFont="1" applyFill="1" applyAlignment="1">
      <alignment horizontal="center" wrapText="1"/>
    </xf>
    <xf numFmtId="43" fontId="3" fillId="0" borderId="0" xfId="1" applyFont="1"/>
    <xf numFmtId="0" fontId="4" fillId="0" borderId="0" xfId="0" applyFont="1" applyAlignment="1">
      <alignment horizontal="center"/>
    </xf>
    <xf numFmtId="168" fontId="0" fillId="0" borderId="0" xfId="1" applyNumberFormat="1" applyFont="1" applyAlignment="1">
      <alignment horizontal="center"/>
    </xf>
    <xf numFmtId="168" fontId="3" fillId="0" borderId="0" xfId="1" applyNumberFormat="1" applyFont="1"/>
    <xf numFmtId="168" fontId="3" fillId="0" borderId="5" xfId="1" applyNumberFormat="1" applyFont="1" applyBorder="1"/>
    <xf numFmtId="167" fontId="28" fillId="11" borderId="0" xfId="2" applyNumberFormat="1" applyFont="1" applyFill="1"/>
    <xf numFmtId="167" fontId="28" fillId="4" borderId="0" xfId="2" applyNumberFormat="1" applyFont="1" applyFill="1"/>
    <xf numFmtId="168" fontId="18" fillId="0" borderId="0" xfId="1" applyNumberFormat="1" applyFont="1"/>
    <xf numFmtId="168" fontId="0" fillId="0" borderId="6" xfId="1" applyNumberFormat="1" applyFont="1" applyBorder="1"/>
    <xf numFmtId="167" fontId="28" fillId="0" borderId="7" xfId="2" applyNumberFormat="1" applyFont="1" applyFill="1" applyBorder="1"/>
    <xf numFmtId="0" fontId="28" fillId="0" borderId="0" xfId="2" applyFont="1" applyAlignment="1">
      <alignment horizontal="center"/>
    </xf>
    <xf numFmtId="167" fontId="28" fillId="0" borderId="0" xfId="2" applyNumberFormat="1" applyFont="1" applyAlignment="1">
      <alignment horizontal="center"/>
    </xf>
    <xf numFmtId="0" fontId="21" fillId="12" borderId="0" xfId="0" applyFont="1" applyFill="1" applyAlignment="1">
      <alignment horizontal="center" vertical="center" wrapText="1"/>
    </xf>
    <xf numFmtId="4" fontId="18" fillId="0" borderId="0" xfId="2" applyNumberFormat="1"/>
    <xf numFmtId="17" fontId="2" fillId="5" borderId="2" xfId="0" applyNumberFormat="1" applyFont="1" applyFill="1" applyBorder="1" applyAlignment="1">
      <alignment horizontal="center"/>
    </xf>
    <xf numFmtId="167" fontId="28" fillId="0" borderId="7" xfId="3" applyNumberFormat="1" applyFont="1" applyFill="1" applyBorder="1"/>
    <xf numFmtId="0" fontId="18" fillId="0" borderId="0" xfId="2"/>
    <xf numFmtId="0" fontId="30" fillId="0" borderId="0" xfId="0" applyFont="1" applyAlignment="1">
      <alignment vertical="center"/>
    </xf>
    <xf numFmtId="17" fontId="30" fillId="0" borderId="0" xfId="0" applyNumberFormat="1" applyFont="1" applyAlignment="1">
      <alignment vertical="center"/>
    </xf>
    <xf numFmtId="15" fontId="0" fillId="0" borderId="0" xfId="0" applyNumberFormat="1"/>
    <xf numFmtId="4" fontId="0" fillId="0" borderId="0" xfId="0" applyNumberFormat="1"/>
    <xf numFmtId="41" fontId="28" fillId="0" borderId="0" xfId="2" applyNumberFormat="1" applyFont="1" applyFill="1" applyBorder="1"/>
    <xf numFmtId="0" fontId="18" fillId="0" borderId="0" xfId="2"/>
    <xf numFmtId="0" fontId="18" fillId="0" borderId="0" xfId="2" applyAlignment="1">
      <alignment horizontal="center"/>
    </xf>
    <xf numFmtId="41" fontId="18" fillId="0" borderId="0" xfId="2" applyNumberFormat="1"/>
    <xf numFmtId="168" fontId="18" fillId="0" borderId="0" xfId="8" applyNumberFormat="1" applyFont="1"/>
    <xf numFmtId="0" fontId="28" fillId="0" borderId="0" xfId="2" applyFont="1" applyAlignment="1">
      <alignment horizontal="center"/>
    </xf>
    <xf numFmtId="41" fontId="28" fillId="0" borderId="0" xfId="2" applyNumberFormat="1" applyFont="1" applyAlignment="1">
      <alignment horizontal="center"/>
    </xf>
    <xf numFmtId="0" fontId="0" fillId="0" borderId="0" xfId="0"/>
    <xf numFmtId="0" fontId="4" fillId="0" borderId="0" xfId="0" applyFont="1"/>
    <xf numFmtId="167" fontId="28" fillId="13" borderId="0" xfId="2" applyNumberFormat="1" applyFont="1" applyFill="1"/>
    <xf numFmtId="17" fontId="2" fillId="5" borderId="13" xfId="0" applyNumberFormat="1" applyFont="1" applyFill="1" applyBorder="1" applyAlignment="1">
      <alignment horizontal="center"/>
    </xf>
    <xf numFmtId="167" fontId="0" fillId="0" borderId="0" xfId="0" applyNumberFormat="1" applyBorder="1"/>
    <xf numFmtId="168" fontId="3" fillId="0" borderId="0" xfId="1" applyNumberFormat="1" applyFont="1" applyBorder="1"/>
    <xf numFmtId="167" fontId="0" fillId="2" borderId="0" xfId="0" applyNumberFormat="1" applyFill="1" applyBorder="1"/>
    <xf numFmtId="167" fontId="31" fillId="0" borderId="0" xfId="1" applyNumberFormat="1" applyFont="1"/>
    <xf numFmtId="17" fontId="10" fillId="0" borderId="0" xfId="0" applyNumberFormat="1" applyFont="1" applyAlignment="1">
      <alignment horizontal="left"/>
    </xf>
    <xf numFmtId="168" fontId="31" fillId="0" borderId="0" xfId="1" applyNumberFormat="1" applyFont="1"/>
    <xf numFmtId="168" fontId="32" fillId="0" borderId="0" xfId="0" applyNumberFormat="1" applyFont="1" applyFill="1"/>
    <xf numFmtId="167" fontId="31" fillId="0" borderId="0" xfId="0" applyNumberFormat="1" applyFont="1" applyBorder="1"/>
    <xf numFmtId="167" fontId="31" fillId="0" borderId="5" xfId="0" applyNumberFormat="1" applyFont="1" applyBorder="1"/>
    <xf numFmtId="167" fontId="33" fillId="0" borderId="0" xfId="1" applyNumberFormat="1" applyFont="1"/>
    <xf numFmtId="168" fontId="31" fillId="0" borderId="0" xfId="1" applyNumberFormat="1" applyFont="1" applyBorder="1"/>
    <xf numFmtId="168" fontId="31" fillId="0" borderId="5" xfId="1" applyNumberFormat="1" applyFont="1" applyBorder="1"/>
    <xf numFmtId="167" fontId="31" fillId="0" borderId="0" xfId="1" applyNumberFormat="1" applyFont="1" applyBorder="1"/>
    <xf numFmtId="167" fontId="31" fillId="0" borderId="5" xfId="1" applyNumberFormat="1" applyFont="1" applyBorder="1"/>
    <xf numFmtId="17" fontId="34" fillId="0" borderId="0" xfId="0" applyNumberFormat="1" applyFont="1" applyAlignment="1">
      <alignment horizontal="left"/>
    </xf>
    <xf numFmtId="43" fontId="32" fillId="0" borderId="0" xfId="1" applyFont="1"/>
    <xf numFmtId="168" fontId="32" fillId="0" borderId="0" xfId="0" applyNumberFormat="1" applyFont="1"/>
    <xf numFmtId="167" fontId="10" fillId="0" borderId="0" xfId="0" applyNumberFormat="1" applyFont="1"/>
    <xf numFmtId="167" fontId="10" fillId="0" borderId="0" xfId="1" applyNumberFormat="1" applyFont="1" applyBorder="1"/>
    <xf numFmtId="167" fontId="10" fillId="0" borderId="5" xfId="1" applyNumberFormat="1" applyFont="1" applyBorder="1"/>
    <xf numFmtId="167" fontId="10" fillId="0" borderId="0" xfId="0" applyNumberFormat="1" applyFont="1" applyBorder="1"/>
    <xf numFmtId="167" fontId="10" fillId="0" borderId="5" xfId="0" applyNumberFormat="1" applyFont="1" applyBorder="1"/>
    <xf numFmtId="43" fontId="33" fillId="0" borderId="0" xfId="1" applyFont="1"/>
    <xf numFmtId="168" fontId="33" fillId="0" borderId="0" xfId="1" applyNumberFormat="1" applyFont="1"/>
    <xf numFmtId="168" fontId="33" fillId="0" borderId="0" xfId="1" applyNumberFormat="1" applyFont="1" applyBorder="1"/>
    <xf numFmtId="168" fontId="33" fillId="0" borderId="5" xfId="1" applyNumberFormat="1" applyFont="1" applyBorder="1"/>
    <xf numFmtId="0" fontId="10" fillId="0" borderId="0" xfId="0" applyFont="1" applyFill="1"/>
    <xf numFmtId="43" fontId="10" fillId="0" borderId="0" xfId="0" applyNumberFormat="1" applyFont="1"/>
    <xf numFmtId="168" fontId="10" fillId="0" borderId="0" xfId="0" applyNumberFormat="1" applyFont="1"/>
    <xf numFmtId="168" fontId="10" fillId="0" borderId="0" xfId="0" applyNumberFormat="1" applyFont="1" applyBorder="1"/>
    <xf numFmtId="168" fontId="10" fillId="0" borderId="5" xfId="0" applyNumberFormat="1" applyFont="1" applyBorder="1"/>
    <xf numFmtId="17" fontId="4" fillId="6" borderId="0" xfId="0" quotePrefix="1" applyNumberFormat="1" applyFont="1" applyFill="1" applyAlignment="1">
      <alignment horizontal="left"/>
    </xf>
    <xf numFmtId="166" fontId="35" fillId="7" borderId="0" xfId="0" applyNumberFormat="1" applyFont="1" applyFill="1"/>
    <xf numFmtId="168" fontId="36" fillId="4" borderId="0" xfId="0" applyNumberFormat="1" applyFont="1" applyFill="1"/>
    <xf numFmtId="167" fontId="14" fillId="0" borderId="0" xfId="1" applyNumberFormat="1" applyFont="1" applyBorder="1"/>
    <xf numFmtId="167" fontId="14" fillId="0" borderId="5" xfId="1" applyNumberFormat="1" applyFont="1" applyBorder="1"/>
    <xf numFmtId="0" fontId="0" fillId="0" borderId="0" xfId="0" applyFont="1"/>
    <xf numFmtId="166" fontId="11" fillId="7" borderId="0" xfId="0" applyNumberFormat="1" applyFont="1" applyFill="1"/>
    <xf numFmtId="0" fontId="37" fillId="0" borderId="0" xfId="0" applyFont="1"/>
    <xf numFmtId="168" fontId="35" fillId="0" borderId="0" xfId="0" applyNumberFormat="1" applyFont="1"/>
    <xf numFmtId="168" fontId="38" fillId="0" borderId="8" xfId="0" applyNumberFormat="1" applyFont="1" applyBorder="1"/>
    <xf numFmtId="0" fontId="11" fillId="0" borderId="0" xfId="0" applyFont="1"/>
    <xf numFmtId="0" fontId="38" fillId="0" borderId="0" xfId="0" applyFont="1"/>
    <xf numFmtId="0" fontId="39" fillId="0" borderId="0" xfId="0" applyFont="1"/>
    <xf numFmtId="0" fontId="40" fillId="0" borderId="0" xfId="0" applyFont="1"/>
    <xf numFmtId="0" fontId="41" fillId="0" borderId="0" xfId="2" applyFont="1" applyAlignment="1">
      <alignment horizontal="center"/>
    </xf>
    <xf numFmtId="167" fontId="41" fillId="0" borderId="7" xfId="3" applyNumberFormat="1" applyFont="1" applyFill="1" applyBorder="1"/>
    <xf numFmtId="167" fontId="18" fillId="0" borderId="0" xfId="2" applyNumberFormat="1" applyAlignment="1">
      <alignment horizontal="right"/>
    </xf>
    <xf numFmtId="167" fontId="31" fillId="45" borderId="0" xfId="1" applyNumberFormat="1" applyFont="1" applyFill="1" applyBorder="1"/>
    <xf numFmtId="168" fontId="0" fillId="0" borderId="0" xfId="0" applyNumberFormat="1"/>
    <xf numFmtId="168" fontId="33" fillId="45" borderId="0" xfId="1" applyNumberFormat="1" applyFont="1" applyFill="1" applyBorder="1"/>
    <xf numFmtId="17" fontId="2" fillId="5" borderId="23" xfId="0" applyNumberFormat="1" applyFont="1" applyFill="1" applyBorder="1" applyAlignment="1">
      <alignment horizontal="center"/>
    </xf>
    <xf numFmtId="0" fontId="10" fillId="0" borderId="0" xfId="0" applyFont="1" applyBorder="1"/>
    <xf numFmtId="0" fontId="0" fillId="0" borderId="0" xfId="0" applyBorder="1"/>
    <xf numFmtId="0" fontId="4" fillId="0" borderId="0" xfId="0" applyFont="1" applyBorder="1" applyAlignment="1">
      <alignment horizontal="center"/>
    </xf>
    <xf numFmtId="0" fontId="4" fillId="0" borderId="0" xfId="0" applyFont="1" applyBorder="1"/>
    <xf numFmtId="0" fontId="4" fillId="47" borderId="24" xfId="0" applyFont="1" applyFill="1" applyBorder="1" applyAlignment="1">
      <alignment horizontal="center"/>
    </xf>
    <xf numFmtId="0" fontId="4" fillId="47" borderId="25" xfId="0" applyFont="1" applyFill="1" applyBorder="1" applyAlignment="1">
      <alignment horizontal="center"/>
    </xf>
    <xf numFmtId="168" fontId="68" fillId="47" borderId="26" xfId="1" applyNumberFormat="1" applyFont="1" applyFill="1" applyBorder="1"/>
    <xf numFmtId="168" fontId="68" fillId="47" borderId="27" xfId="1" applyNumberFormat="1" applyFont="1" applyFill="1" applyBorder="1"/>
    <xf numFmtId="167" fontId="4" fillId="0" borderId="0" xfId="0" applyNumberFormat="1" applyFont="1"/>
    <xf numFmtId="168" fontId="4" fillId="3" borderId="9" xfId="1" applyNumberFormat="1" applyFont="1" applyFill="1" applyBorder="1" applyAlignment="1">
      <alignment horizontal="centerContinuous" wrapText="1"/>
    </xf>
    <xf numFmtId="168" fontId="4" fillId="3" borderId="11" xfId="1" applyNumberFormat="1" applyFont="1" applyFill="1" applyBorder="1" applyAlignment="1">
      <alignment horizontal="centerContinuous" wrapText="1"/>
    </xf>
    <xf numFmtId="0" fontId="69" fillId="0" borderId="0" xfId="2" applyFont="1"/>
    <xf numFmtId="10" fontId="0" fillId="0" borderId="0" xfId="4461" applyNumberFormat="1" applyFont="1"/>
    <xf numFmtId="10" fontId="0" fillId="0" borderId="0" xfId="0" applyNumberFormat="1"/>
    <xf numFmtId="41" fontId="41" fillId="0" borderId="7" xfId="5911" applyNumberFormat="1" applyFont="1" applyFill="1" applyBorder="1"/>
    <xf numFmtId="167" fontId="41" fillId="0" borderId="0" xfId="3" applyNumberFormat="1" applyFont="1" applyFill="1" applyBorder="1"/>
    <xf numFmtId="168" fontId="0" fillId="0" borderId="0" xfId="1" applyNumberFormat="1" applyFont="1" applyFill="1"/>
    <xf numFmtId="0" fontId="36" fillId="0" borderId="0" xfId="0" applyFont="1"/>
    <xf numFmtId="0" fontId="0" fillId="0" borderId="0" xfId="0"/>
    <xf numFmtId="168" fontId="0" fillId="0" borderId="0" xfId="6604" applyNumberFormat="1" applyFont="1" applyAlignment="1">
      <alignment horizontal="center"/>
    </xf>
    <xf numFmtId="168" fontId="18" fillId="0" borderId="0" xfId="6604" applyNumberFormat="1" applyFont="1"/>
    <xf numFmtId="168" fontId="0" fillId="0" borderId="6" xfId="6604" applyNumberFormat="1" applyFont="1" applyBorder="1"/>
    <xf numFmtId="168" fontId="36" fillId="0" borderId="0" xfId="0" applyNumberFormat="1" applyFont="1" applyFill="1"/>
    <xf numFmtId="168" fontId="32" fillId="0" borderId="28" xfId="0" applyNumberFormat="1" applyFont="1" applyBorder="1"/>
    <xf numFmtId="168" fontId="38" fillId="0" borderId="28" xfId="0" applyNumberFormat="1" applyFont="1" applyBorder="1"/>
    <xf numFmtId="0" fontId="0" fillId="0" borderId="0" xfId="0"/>
    <xf numFmtId="0" fontId="10" fillId="0" borderId="0" xfId="0" applyFont="1"/>
    <xf numFmtId="167" fontId="18" fillId="13" borderId="0" xfId="2" applyNumberFormat="1" applyFill="1"/>
    <xf numFmtId="167" fontId="18" fillId="13" borderId="6" xfId="3" applyNumberFormat="1" applyFont="1" applyFill="1" applyBorder="1"/>
    <xf numFmtId="167" fontId="18" fillId="13" borderId="0" xfId="3" applyNumberFormat="1" applyFont="1" applyFill="1"/>
    <xf numFmtId="0" fontId="0" fillId="0" borderId="0" xfId="0"/>
    <xf numFmtId="168" fontId="0" fillId="0" borderId="0" xfId="12565" applyNumberFormat="1" applyFont="1" applyAlignment="1">
      <alignment horizontal="center"/>
    </xf>
    <xf numFmtId="168" fontId="18" fillId="0" borderId="0" xfId="12565" applyNumberFormat="1" applyFont="1"/>
    <xf numFmtId="168" fontId="0" fillId="0" borderId="6" xfId="12565" applyNumberFormat="1" applyFont="1" applyBorder="1"/>
    <xf numFmtId="10" fontId="0" fillId="0" borderId="0" xfId="4461" applyNumberFormat="1" applyFont="1"/>
    <xf numFmtId="168" fontId="0" fillId="0" borderId="0" xfId="0" applyNumberFormat="1"/>
    <xf numFmtId="0" fontId="0" fillId="0" borderId="0" xfId="0"/>
    <xf numFmtId="0" fontId="30" fillId="0" borderId="0" xfId="0" applyFont="1" applyAlignment="1">
      <alignment vertical="center"/>
    </xf>
    <xf numFmtId="17" fontId="30" fillId="0" borderId="0" xfId="0" applyNumberFormat="1" applyFont="1" applyAlignment="1">
      <alignment vertical="center"/>
    </xf>
    <xf numFmtId="15" fontId="0" fillId="0" borderId="0" xfId="0" applyNumberFormat="1"/>
    <xf numFmtId="4" fontId="0" fillId="0" borderId="0" xfId="0" applyNumberFormat="1"/>
    <xf numFmtId="167" fontId="28" fillId="0" borderId="0" xfId="2" applyNumberFormat="1" applyFont="1" applyFill="1"/>
    <xf numFmtId="0" fontId="70" fillId="0" borderId="0" xfId="0" applyFont="1"/>
    <xf numFmtId="0" fontId="71" fillId="0" borderId="6" xfId="0" applyFont="1" applyBorder="1" applyAlignment="1">
      <alignment horizontal="centerContinuous"/>
    </xf>
    <xf numFmtId="0" fontId="70" fillId="0" borderId="6" xfId="0" applyFont="1" applyBorder="1" applyAlignment="1">
      <alignment horizontal="centerContinuous"/>
    </xf>
    <xf numFmtId="0" fontId="71" fillId="0" borderId="0" xfId="0" applyFont="1" applyAlignment="1">
      <alignment horizontal="center"/>
    </xf>
    <xf numFmtId="0" fontId="10" fillId="0" borderId="0" xfId="0" applyFont="1" applyAlignment="1">
      <alignment horizontal="right"/>
    </xf>
    <xf numFmtId="168" fontId="10" fillId="0" borderId="0" xfId="1" applyNumberFormat="1" applyFont="1"/>
    <xf numFmtId="168" fontId="10" fillId="0" borderId="12" xfId="1" applyNumberFormat="1" applyFont="1" applyBorder="1"/>
    <xf numFmtId="0" fontId="34" fillId="0" borderId="0" xfId="0" applyFont="1" applyAlignment="1">
      <alignment horizontal="right"/>
    </xf>
    <xf numFmtId="168" fontId="34" fillId="46" borderId="12" xfId="1" applyNumberFormat="1" applyFont="1" applyFill="1" applyBorder="1"/>
    <xf numFmtId="168" fontId="34" fillId="0" borderId="7" xfId="1" applyNumberFormat="1" applyFont="1" applyBorder="1"/>
    <xf numFmtId="167" fontId="3" fillId="0" borderId="0" xfId="1" applyNumberFormat="1" applyFont="1" applyBorder="1"/>
    <xf numFmtId="167" fontId="3" fillId="0" borderId="5" xfId="1" applyNumberFormat="1" applyFont="1" applyBorder="1"/>
    <xf numFmtId="168" fontId="41" fillId="0" borderId="7" xfId="1" applyNumberFormat="1" applyFont="1" applyFill="1" applyBorder="1"/>
    <xf numFmtId="168" fontId="41" fillId="0" borderId="0" xfId="1" applyNumberFormat="1" applyFont="1" applyFill="1" applyBorder="1"/>
    <xf numFmtId="17" fontId="4" fillId="0" borderId="0" xfId="0" quotePrefix="1" applyNumberFormat="1" applyFont="1" applyFill="1" applyAlignment="1">
      <alignment horizontal="left"/>
    </xf>
    <xf numFmtId="166" fontId="35" fillId="0" borderId="0" xfId="0" applyNumberFormat="1" applyFont="1" applyFill="1"/>
    <xf numFmtId="166" fontId="11" fillId="0" borderId="0" xfId="0" applyNumberFormat="1" applyFont="1" applyFill="1"/>
    <xf numFmtId="168" fontId="14" fillId="0" borderId="0" xfId="1" applyNumberFormat="1" applyFont="1" applyAlignment="1">
      <alignment horizontal="center"/>
    </xf>
    <xf numFmtId="168" fontId="14" fillId="0" borderId="6" xfId="1" applyNumberFormat="1" applyFont="1" applyBorder="1"/>
    <xf numFmtId="168" fontId="38" fillId="0" borderId="0" xfId="0" applyNumberFormat="1" applyFont="1" applyBorder="1"/>
    <xf numFmtId="168" fontId="38" fillId="0" borderId="5" xfId="0" applyNumberFormat="1" applyFont="1" applyBorder="1"/>
    <xf numFmtId="17" fontId="0" fillId="0" borderId="0" xfId="0" quotePrefix="1" applyNumberFormat="1" applyFont="1" applyFill="1" applyAlignment="1">
      <alignment horizontal="left"/>
    </xf>
    <xf numFmtId="166" fontId="3" fillId="0" borderId="0" xfId="0" applyNumberFormat="1" applyFont="1" applyFill="1"/>
    <xf numFmtId="168" fontId="11" fillId="0" borderId="0" xfId="0" applyNumberFormat="1" applyFont="1" applyBorder="1"/>
    <xf numFmtId="168" fontId="32" fillId="0" borderId="5" xfId="0" applyNumberFormat="1" applyFont="1" applyBorder="1"/>
    <xf numFmtId="168" fontId="3" fillId="0" borderId="0" xfId="1" applyNumberFormat="1" applyFont="1" applyFill="1"/>
    <xf numFmtId="168" fontId="3" fillId="0" borderId="0" xfId="1" applyNumberFormat="1" applyFont="1" applyFill="1" applyBorder="1"/>
    <xf numFmtId="167" fontId="3" fillId="0" borderId="0" xfId="1" applyNumberFormat="1" applyFont="1" applyFill="1"/>
    <xf numFmtId="0" fontId="0" fillId="0" borderId="0" xfId="0" applyFont="1" applyFill="1"/>
    <xf numFmtId="167" fontId="13" fillId="0" borderId="0" xfId="0" applyNumberFormat="1" applyFont="1" applyBorder="1"/>
    <xf numFmtId="168" fontId="10" fillId="0" borderId="0" xfId="1" applyNumberFormat="1" applyFont="1" applyAlignment="1">
      <alignment horizontal="right"/>
    </xf>
    <xf numFmtId="168" fontId="10" fillId="0" borderId="12" xfId="1" applyNumberFormat="1" applyFont="1" applyBorder="1" applyAlignment="1">
      <alignment horizontal="right"/>
    </xf>
    <xf numFmtId="168" fontId="34" fillId="48" borderId="12" xfId="1" applyNumberFormat="1" applyFont="1" applyFill="1" applyBorder="1" applyAlignment="1">
      <alignment horizontal="right"/>
    </xf>
    <xf numFmtId="168" fontId="34" fillId="0" borderId="7" xfId="1" applyNumberFormat="1" applyFont="1" applyBorder="1" applyAlignment="1">
      <alignment horizontal="right"/>
    </xf>
    <xf numFmtId="4" fontId="4" fillId="0" borderId="0" xfId="0" applyNumberFormat="1" applyFont="1"/>
    <xf numFmtId="4" fontId="0" fillId="45" borderId="0" xfId="0" applyNumberFormat="1" applyFill="1"/>
    <xf numFmtId="0" fontId="20" fillId="9" borderId="9" xfId="2" applyFont="1" applyFill="1" applyBorder="1" applyAlignment="1">
      <alignment horizontal="center"/>
    </xf>
    <xf numFmtId="0" fontId="20" fillId="9" borderId="10" xfId="2" applyFont="1" applyFill="1" applyBorder="1" applyAlignment="1">
      <alignment horizontal="center"/>
    </xf>
    <xf numFmtId="0" fontId="20" fillId="9" borderId="11" xfId="2" applyFont="1" applyFill="1" applyBorder="1" applyAlignment="1">
      <alignment horizontal="center"/>
    </xf>
    <xf numFmtId="0" fontId="18" fillId="0" borderId="0" xfId="2" applyFill="1"/>
  </cellXfs>
  <cellStyles count="17389">
    <cellStyle name="20% - Accent1" xfId="28" builtinId="30" customBuiltin="1"/>
    <cellStyle name="20% - Accent2" xfId="31" builtinId="34" customBuiltin="1"/>
    <cellStyle name="20% - Accent3" xfId="34" builtinId="38" customBuiltin="1"/>
    <cellStyle name="20% - Accent4" xfId="37" builtinId="42" customBuiltin="1"/>
    <cellStyle name="20% - Accent5" xfId="40" builtinId="46" customBuiltin="1"/>
    <cellStyle name="20% - Accent6" xfId="43" builtinId="50" customBuiltin="1"/>
    <cellStyle name="200%" xfId="80" xr:uid="{00000000-0005-0000-0000-000006000000}"/>
    <cellStyle name="200% 2" xfId="85" xr:uid="{00000000-0005-0000-0000-000007000000}"/>
    <cellStyle name="40% - Accent1" xfId="29" builtinId="31" customBuiltin="1"/>
    <cellStyle name="40% - Accent2" xfId="32" builtinId="35" customBuiltin="1"/>
    <cellStyle name="40% - Accent3" xfId="35" builtinId="39" customBuiltin="1"/>
    <cellStyle name="40% - Accent4" xfId="38" builtinId="43" customBuiltin="1"/>
    <cellStyle name="40% - Accent5" xfId="41" builtinId="47" customBuiltin="1"/>
    <cellStyle name="40% - Accent6" xfId="44" builtinId="51" customBuiltin="1"/>
    <cellStyle name="60% - Énfasis1 2" xfId="72" xr:uid="{00000000-0005-0000-0000-00000E000000}"/>
    <cellStyle name="60% - Énfasis1 3" xfId="1237" xr:uid="{00000000-0005-0000-0000-00000F000000}"/>
    <cellStyle name="60% - Énfasis1 4" xfId="59" xr:uid="{00000000-0005-0000-0000-000010000000}"/>
    <cellStyle name="60% - Énfasis2 2" xfId="73" xr:uid="{00000000-0005-0000-0000-000011000000}"/>
    <cellStyle name="60% - Énfasis2 3" xfId="1238" xr:uid="{00000000-0005-0000-0000-000012000000}"/>
    <cellStyle name="60% - Énfasis2 4" xfId="60" xr:uid="{00000000-0005-0000-0000-000013000000}"/>
    <cellStyle name="60% - Énfasis3 2" xfId="74" xr:uid="{00000000-0005-0000-0000-000014000000}"/>
    <cellStyle name="60% - Énfasis3 3" xfId="1239" xr:uid="{00000000-0005-0000-0000-000015000000}"/>
    <cellStyle name="60% - Énfasis3 4" xfId="61" xr:uid="{00000000-0005-0000-0000-000016000000}"/>
    <cellStyle name="60% - Énfasis4 2" xfId="75" xr:uid="{00000000-0005-0000-0000-000017000000}"/>
    <cellStyle name="60% - Énfasis4 3" xfId="1240" xr:uid="{00000000-0005-0000-0000-000018000000}"/>
    <cellStyle name="60% - Énfasis4 4" xfId="62" xr:uid="{00000000-0005-0000-0000-000019000000}"/>
    <cellStyle name="60% - Énfasis5 2" xfId="76" xr:uid="{00000000-0005-0000-0000-00001A000000}"/>
    <cellStyle name="60% - Énfasis5 3" xfId="1241" xr:uid="{00000000-0005-0000-0000-00001B000000}"/>
    <cellStyle name="60% - Énfasis5 4" xfId="63" xr:uid="{00000000-0005-0000-0000-00001C000000}"/>
    <cellStyle name="60% - Énfasis6 2" xfId="77" xr:uid="{00000000-0005-0000-0000-00001D000000}"/>
    <cellStyle name="60% - Énfasis6 3" xfId="1242" xr:uid="{00000000-0005-0000-0000-00001E000000}"/>
    <cellStyle name="60% - Énfasis6 4" xfId="64" xr:uid="{00000000-0005-0000-0000-00001F000000}"/>
    <cellStyle name="A3 297 x 420 mm" xfId="81" xr:uid="{00000000-0005-0000-0000-000020000000}"/>
    <cellStyle name="Accent1" xfId="27" builtinId="29" customBuiltin="1"/>
    <cellStyle name="Accent2" xfId="30" builtinId="33" customBuiltin="1"/>
    <cellStyle name="Accent3" xfId="33" builtinId="37" customBuiltin="1"/>
    <cellStyle name="Accent4" xfId="36" builtinId="41" customBuiltin="1"/>
    <cellStyle name="Accent5" xfId="39" builtinId="45" customBuiltin="1"/>
    <cellStyle name="Accent6" xfId="42" builtinId="49" customBuiltin="1"/>
    <cellStyle name="Bad" xfId="17" builtinId="27" customBuiltin="1"/>
    <cellStyle name="Calculation" xfId="20" builtinId="22" customBuiltin="1"/>
    <cellStyle name="Check Cell" xfId="22" builtinId="23" customBuiltin="1"/>
    <cellStyle name="Comma" xfId="1" builtinId="3"/>
    <cellStyle name="Comma 10" xfId="118" xr:uid="{00000000-0005-0000-0000-000025000000}"/>
    <cellStyle name="Comma 10 2" xfId="152" xr:uid="{00000000-0005-0000-0000-000026000000}"/>
    <cellStyle name="Comma 10 3" xfId="141" xr:uid="{00000000-0005-0000-0000-000027000000}"/>
    <cellStyle name="Comma 11" xfId="119" xr:uid="{00000000-0005-0000-0000-000028000000}"/>
    <cellStyle name="Comma 11 2" xfId="153" xr:uid="{00000000-0005-0000-0000-000029000000}"/>
    <cellStyle name="Comma 11 3" xfId="142" xr:uid="{00000000-0005-0000-0000-00002A000000}"/>
    <cellStyle name="Comma 12" xfId="120" xr:uid="{00000000-0005-0000-0000-00002B000000}"/>
    <cellStyle name="Comma 13" xfId="167" xr:uid="{00000000-0005-0000-0000-00002C000000}"/>
    <cellStyle name="Comma 13 10" xfId="1012" xr:uid="{00000000-0005-0000-0000-00002D000000}"/>
    <cellStyle name="Comma 13 10 2" xfId="2089" xr:uid="{00000000-0005-0000-0000-00002E000000}"/>
    <cellStyle name="Comma 13 10 2 2" xfId="4242" xr:uid="{00000000-0005-0000-0000-00002F000000}"/>
    <cellStyle name="Comma 13 10 2 2 2" xfId="12836" xr:uid="{00000000-0005-0000-0000-000030000000}"/>
    <cellStyle name="Comma 13 10 2 3" xfId="6385" xr:uid="{00000000-0005-0000-0000-000031000000}"/>
    <cellStyle name="Comma 13 10 2 3 2" xfId="14978" xr:uid="{00000000-0005-0000-0000-000032000000}"/>
    <cellStyle name="Comma 13 10 2 4" xfId="8527" xr:uid="{00000000-0005-0000-0000-000033000000}"/>
    <cellStyle name="Comma 13 10 2 4 2" xfId="17120" xr:uid="{00000000-0005-0000-0000-000034000000}"/>
    <cellStyle name="Comma 13 10 2 5" xfId="10683" xr:uid="{00000000-0005-0000-0000-000035000000}"/>
    <cellStyle name="Comma 13 10 3" xfId="3175" xr:uid="{00000000-0005-0000-0000-000036000000}"/>
    <cellStyle name="Comma 13 10 3 2" xfId="11769" xr:uid="{00000000-0005-0000-0000-000037000000}"/>
    <cellStyle name="Comma 13 10 4" xfId="5318" xr:uid="{00000000-0005-0000-0000-000038000000}"/>
    <cellStyle name="Comma 13 10 4 2" xfId="13911" xr:uid="{00000000-0005-0000-0000-000039000000}"/>
    <cellStyle name="Comma 13 10 5" xfId="7460" xr:uid="{00000000-0005-0000-0000-00003A000000}"/>
    <cellStyle name="Comma 13 10 5 2" xfId="16053" xr:uid="{00000000-0005-0000-0000-00003B000000}"/>
    <cellStyle name="Comma 13 10 6" xfId="9616" xr:uid="{00000000-0005-0000-0000-00003C000000}"/>
    <cellStyle name="Comma 13 11" xfId="1283" xr:uid="{00000000-0005-0000-0000-00003D000000}"/>
    <cellStyle name="Comma 13 11 2" xfId="3436" xr:uid="{00000000-0005-0000-0000-00003E000000}"/>
    <cellStyle name="Comma 13 11 2 2" xfId="12030" xr:uid="{00000000-0005-0000-0000-00003F000000}"/>
    <cellStyle name="Comma 13 11 3" xfId="5579" xr:uid="{00000000-0005-0000-0000-000040000000}"/>
    <cellStyle name="Comma 13 11 3 2" xfId="14172" xr:uid="{00000000-0005-0000-0000-000041000000}"/>
    <cellStyle name="Comma 13 11 4" xfId="7721" xr:uid="{00000000-0005-0000-0000-000042000000}"/>
    <cellStyle name="Comma 13 11 4 2" xfId="16314" xr:uid="{00000000-0005-0000-0000-000043000000}"/>
    <cellStyle name="Comma 13 11 5" xfId="9877" xr:uid="{00000000-0005-0000-0000-000044000000}"/>
    <cellStyle name="Comma 13 12" xfId="2371" xr:uid="{00000000-0005-0000-0000-000045000000}"/>
    <cellStyle name="Comma 13 12 2" xfId="10965" xr:uid="{00000000-0005-0000-0000-000046000000}"/>
    <cellStyle name="Comma 13 13" xfId="4514" xr:uid="{00000000-0005-0000-0000-000047000000}"/>
    <cellStyle name="Comma 13 13 2" xfId="13107" xr:uid="{00000000-0005-0000-0000-000048000000}"/>
    <cellStyle name="Comma 13 14" xfId="6656" xr:uid="{00000000-0005-0000-0000-000049000000}"/>
    <cellStyle name="Comma 13 14 2" xfId="15249" xr:uid="{00000000-0005-0000-0000-00004A000000}"/>
    <cellStyle name="Comma 13 15" xfId="8830" xr:uid="{00000000-0005-0000-0000-00004B000000}"/>
    <cellStyle name="Comma 13 2" xfId="207" xr:uid="{00000000-0005-0000-0000-00004C000000}"/>
    <cellStyle name="Comma 13 2 10" xfId="1298" xr:uid="{00000000-0005-0000-0000-00004D000000}"/>
    <cellStyle name="Comma 13 2 10 2" xfId="3451" xr:uid="{00000000-0005-0000-0000-00004E000000}"/>
    <cellStyle name="Comma 13 2 10 2 2" xfId="12045" xr:uid="{00000000-0005-0000-0000-00004F000000}"/>
    <cellStyle name="Comma 13 2 10 3" xfId="5594" xr:uid="{00000000-0005-0000-0000-000050000000}"/>
    <cellStyle name="Comma 13 2 10 3 2" xfId="14187" xr:uid="{00000000-0005-0000-0000-000051000000}"/>
    <cellStyle name="Comma 13 2 10 4" xfId="7736" xr:uid="{00000000-0005-0000-0000-000052000000}"/>
    <cellStyle name="Comma 13 2 10 4 2" xfId="16329" xr:uid="{00000000-0005-0000-0000-000053000000}"/>
    <cellStyle name="Comma 13 2 10 5" xfId="9892" xr:uid="{00000000-0005-0000-0000-000054000000}"/>
    <cellStyle name="Comma 13 2 11" xfId="2386" xr:uid="{00000000-0005-0000-0000-000055000000}"/>
    <cellStyle name="Comma 13 2 11 2" xfId="10980" xr:uid="{00000000-0005-0000-0000-000056000000}"/>
    <cellStyle name="Comma 13 2 12" xfId="4529" xr:uid="{00000000-0005-0000-0000-000057000000}"/>
    <cellStyle name="Comma 13 2 12 2" xfId="13122" xr:uid="{00000000-0005-0000-0000-000058000000}"/>
    <cellStyle name="Comma 13 2 13" xfId="6671" xr:uid="{00000000-0005-0000-0000-000059000000}"/>
    <cellStyle name="Comma 13 2 13 2" xfId="15264" xr:uid="{00000000-0005-0000-0000-00005A000000}"/>
    <cellStyle name="Comma 13 2 14" xfId="8843" xr:uid="{00000000-0005-0000-0000-00005B000000}"/>
    <cellStyle name="Comma 13 2 2" xfId="332" xr:uid="{00000000-0005-0000-0000-00005C000000}"/>
    <cellStyle name="Comma 13 2 2 10" xfId="8944" xr:uid="{00000000-0005-0000-0000-00005D000000}"/>
    <cellStyle name="Comma 13 2 2 2" xfId="483" xr:uid="{00000000-0005-0000-0000-00005E000000}"/>
    <cellStyle name="Comma 13 2 2 2 2" xfId="835" xr:uid="{00000000-0005-0000-0000-00005F000000}"/>
    <cellStyle name="Comma 13 2 2 2 2 2" xfId="1915" xr:uid="{00000000-0005-0000-0000-000060000000}"/>
    <cellStyle name="Comma 13 2 2 2 2 2 2" xfId="4068" xr:uid="{00000000-0005-0000-0000-000061000000}"/>
    <cellStyle name="Comma 13 2 2 2 2 2 2 2" xfId="12662" xr:uid="{00000000-0005-0000-0000-000062000000}"/>
    <cellStyle name="Comma 13 2 2 2 2 2 3" xfId="6211" xr:uid="{00000000-0005-0000-0000-000063000000}"/>
    <cellStyle name="Comma 13 2 2 2 2 2 3 2" xfId="14804" xr:uid="{00000000-0005-0000-0000-000064000000}"/>
    <cellStyle name="Comma 13 2 2 2 2 2 4" xfId="8353" xr:uid="{00000000-0005-0000-0000-000065000000}"/>
    <cellStyle name="Comma 13 2 2 2 2 2 4 2" xfId="16946" xr:uid="{00000000-0005-0000-0000-000066000000}"/>
    <cellStyle name="Comma 13 2 2 2 2 2 5" xfId="10509" xr:uid="{00000000-0005-0000-0000-000067000000}"/>
    <cellStyle name="Comma 13 2 2 2 2 3" xfId="3001" xr:uid="{00000000-0005-0000-0000-000068000000}"/>
    <cellStyle name="Comma 13 2 2 2 2 3 2" xfId="11595" xr:uid="{00000000-0005-0000-0000-000069000000}"/>
    <cellStyle name="Comma 13 2 2 2 2 4" xfId="5144" xr:uid="{00000000-0005-0000-0000-00006A000000}"/>
    <cellStyle name="Comma 13 2 2 2 2 4 2" xfId="13737" xr:uid="{00000000-0005-0000-0000-00006B000000}"/>
    <cellStyle name="Comma 13 2 2 2 2 5" xfId="7286" xr:uid="{00000000-0005-0000-0000-00006C000000}"/>
    <cellStyle name="Comma 13 2 2 2 2 5 2" xfId="15879" xr:uid="{00000000-0005-0000-0000-00006D000000}"/>
    <cellStyle name="Comma 13 2 2 2 2 6" xfId="9444" xr:uid="{00000000-0005-0000-0000-00006E000000}"/>
    <cellStyle name="Comma 13 2 2 2 3" xfId="1563" xr:uid="{00000000-0005-0000-0000-00006F000000}"/>
    <cellStyle name="Comma 13 2 2 2 3 2" xfId="3716" xr:uid="{00000000-0005-0000-0000-000070000000}"/>
    <cellStyle name="Comma 13 2 2 2 3 2 2" xfId="12310" xr:uid="{00000000-0005-0000-0000-000071000000}"/>
    <cellStyle name="Comma 13 2 2 2 3 3" xfId="5859" xr:uid="{00000000-0005-0000-0000-000072000000}"/>
    <cellStyle name="Comma 13 2 2 2 3 3 2" xfId="14452" xr:uid="{00000000-0005-0000-0000-000073000000}"/>
    <cellStyle name="Comma 13 2 2 2 3 4" xfId="8001" xr:uid="{00000000-0005-0000-0000-000074000000}"/>
    <cellStyle name="Comma 13 2 2 2 3 4 2" xfId="16594" xr:uid="{00000000-0005-0000-0000-000075000000}"/>
    <cellStyle name="Comma 13 2 2 2 3 5" xfId="10157" xr:uid="{00000000-0005-0000-0000-000076000000}"/>
    <cellStyle name="Comma 13 2 2 2 4" xfId="2649" xr:uid="{00000000-0005-0000-0000-000077000000}"/>
    <cellStyle name="Comma 13 2 2 2 4 2" xfId="11243" xr:uid="{00000000-0005-0000-0000-000078000000}"/>
    <cellStyle name="Comma 13 2 2 2 5" xfId="4792" xr:uid="{00000000-0005-0000-0000-000079000000}"/>
    <cellStyle name="Comma 13 2 2 2 5 2" xfId="13385" xr:uid="{00000000-0005-0000-0000-00007A000000}"/>
    <cellStyle name="Comma 13 2 2 2 6" xfId="6934" xr:uid="{00000000-0005-0000-0000-00007B000000}"/>
    <cellStyle name="Comma 13 2 2 2 6 2" xfId="15527" xr:uid="{00000000-0005-0000-0000-00007C000000}"/>
    <cellStyle name="Comma 13 2 2 2 7" xfId="9092" xr:uid="{00000000-0005-0000-0000-00007D000000}"/>
    <cellStyle name="Comma 13 2 2 3" xfId="685" xr:uid="{00000000-0005-0000-0000-00007E000000}"/>
    <cellStyle name="Comma 13 2 2 3 2" xfId="1765" xr:uid="{00000000-0005-0000-0000-00007F000000}"/>
    <cellStyle name="Comma 13 2 2 3 2 2" xfId="3918" xr:uid="{00000000-0005-0000-0000-000080000000}"/>
    <cellStyle name="Comma 13 2 2 3 2 2 2" xfId="12512" xr:uid="{00000000-0005-0000-0000-000081000000}"/>
    <cellStyle name="Comma 13 2 2 3 2 3" xfId="6061" xr:uid="{00000000-0005-0000-0000-000082000000}"/>
    <cellStyle name="Comma 13 2 2 3 2 3 2" xfId="14654" xr:uid="{00000000-0005-0000-0000-000083000000}"/>
    <cellStyle name="Comma 13 2 2 3 2 4" xfId="8203" xr:uid="{00000000-0005-0000-0000-000084000000}"/>
    <cellStyle name="Comma 13 2 2 3 2 4 2" xfId="16796" xr:uid="{00000000-0005-0000-0000-000085000000}"/>
    <cellStyle name="Comma 13 2 2 3 2 5" xfId="10359" xr:uid="{00000000-0005-0000-0000-000086000000}"/>
    <cellStyle name="Comma 13 2 2 3 3" xfId="2851" xr:uid="{00000000-0005-0000-0000-000087000000}"/>
    <cellStyle name="Comma 13 2 2 3 3 2" xfId="11445" xr:uid="{00000000-0005-0000-0000-000088000000}"/>
    <cellStyle name="Comma 13 2 2 3 4" xfId="4994" xr:uid="{00000000-0005-0000-0000-000089000000}"/>
    <cellStyle name="Comma 13 2 2 3 4 2" xfId="13587" xr:uid="{00000000-0005-0000-0000-00008A000000}"/>
    <cellStyle name="Comma 13 2 2 3 5" xfId="7136" xr:uid="{00000000-0005-0000-0000-00008B000000}"/>
    <cellStyle name="Comma 13 2 2 3 5 2" xfId="15729" xr:uid="{00000000-0005-0000-0000-00008C000000}"/>
    <cellStyle name="Comma 13 2 2 3 6" xfId="9294" xr:uid="{00000000-0005-0000-0000-00008D000000}"/>
    <cellStyle name="Comma 13 2 2 4" xfId="978" xr:uid="{00000000-0005-0000-0000-00008E000000}"/>
    <cellStyle name="Comma 13 2 2 4 2" xfId="2055" xr:uid="{00000000-0005-0000-0000-00008F000000}"/>
    <cellStyle name="Comma 13 2 2 4 2 2" xfId="4208" xr:uid="{00000000-0005-0000-0000-000090000000}"/>
    <cellStyle name="Comma 13 2 2 4 2 2 2" xfId="12802" xr:uid="{00000000-0005-0000-0000-000091000000}"/>
    <cellStyle name="Comma 13 2 2 4 2 3" xfId="6351" xr:uid="{00000000-0005-0000-0000-000092000000}"/>
    <cellStyle name="Comma 13 2 2 4 2 3 2" xfId="14944" xr:uid="{00000000-0005-0000-0000-000093000000}"/>
    <cellStyle name="Comma 13 2 2 4 2 4" xfId="8493" xr:uid="{00000000-0005-0000-0000-000094000000}"/>
    <cellStyle name="Comma 13 2 2 4 2 4 2" xfId="17086" xr:uid="{00000000-0005-0000-0000-000095000000}"/>
    <cellStyle name="Comma 13 2 2 4 2 5" xfId="10649" xr:uid="{00000000-0005-0000-0000-000096000000}"/>
    <cellStyle name="Comma 13 2 2 4 3" xfId="3141" xr:uid="{00000000-0005-0000-0000-000097000000}"/>
    <cellStyle name="Comma 13 2 2 4 3 2" xfId="11735" xr:uid="{00000000-0005-0000-0000-000098000000}"/>
    <cellStyle name="Comma 13 2 2 4 4" xfId="5284" xr:uid="{00000000-0005-0000-0000-000099000000}"/>
    <cellStyle name="Comma 13 2 2 4 4 2" xfId="13877" xr:uid="{00000000-0005-0000-0000-00009A000000}"/>
    <cellStyle name="Comma 13 2 2 4 5" xfId="7426" xr:uid="{00000000-0005-0000-0000-00009B000000}"/>
    <cellStyle name="Comma 13 2 2 4 5 2" xfId="16019" xr:uid="{00000000-0005-0000-0000-00009C000000}"/>
    <cellStyle name="Comma 13 2 2 4 6" xfId="9582" xr:uid="{00000000-0005-0000-0000-00009D000000}"/>
    <cellStyle name="Comma 13 2 2 5" xfId="1081" xr:uid="{00000000-0005-0000-0000-00009E000000}"/>
    <cellStyle name="Comma 13 2 2 5 2" xfId="2158" xr:uid="{00000000-0005-0000-0000-00009F000000}"/>
    <cellStyle name="Comma 13 2 2 5 2 2" xfId="4311" xr:uid="{00000000-0005-0000-0000-0000A0000000}"/>
    <cellStyle name="Comma 13 2 2 5 2 2 2" xfId="12905" xr:uid="{00000000-0005-0000-0000-0000A1000000}"/>
    <cellStyle name="Comma 13 2 2 5 2 3" xfId="6454" xr:uid="{00000000-0005-0000-0000-0000A2000000}"/>
    <cellStyle name="Comma 13 2 2 5 2 3 2" xfId="15047" xr:uid="{00000000-0005-0000-0000-0000A3000000}"/>
    <cellStyle name="Comma 13 2 2 5 2 4" xfId="8596" xr:uid="{00000000-0005-0000-0000-0000A4000000}"/>
    <cellStyle name="Comma 13 2 2 5 2 4 2" xfId="17189" xr:uid="{00000000-0005-0000-0000-0000A5000000}"/>
    <cellStyle name="Comma 13 2 2 5 2 5" xfId="10752" xr:uid="{00000000-0005-0000-0000-0000A6000000}"/>
    <cellStyle name="Comma 13 2 2 5 3" xfId="3244" xr:uid="{00000000-0005-0000-0000-0000A7000000}"/>
    <cellStyle name="Comma 13 2 2 5 3 2" xfId="11838" xr:uid="{00000000-0005-0000-0000-0000A8000000}"/>
    <cellStyle name="Comma 13 2 2 5 4" xfId="5387" xr:uid="{00000000-0005-0000-0000-0000A9000000}"/>
    <cellStyle name="Comma 13 2 2 5 4 2" xfId="13980" xr:uid="{00000000-0005-0000-0000-0000AA000000}"/>
    <cellStyle name="Comma 13 2 2 5 5" xfId="7529" xr:uid="{00000000-0005-0000-0000-0000AB000000}"/>
    <cellStyle name="Comma 13 2 2 5 5 2" xfId="16122" xr:uid="{00000000-0005-0000-0000-0000AC000000}"/>
    <cellStyle name="Comma 13 2 2 5 6" xfId="9685" xr:uid="{00000000-0005-0000-0000-0000AD000000}"/>
    <cellStyle name="Comma 13 2 2 6" xfId="1413" xr:uid="{00000000-0005-0000-0000-0000AE000000}"/>
    <cellStyle name="Comma 13 2 2 6 2" xfId="3566" xr:uid="{00000000-0005-0000-0000-0000AF000000}"/>
    <cellStyle name="Comma 13 2 2 6 2 2" xfId="12160" xr:uid="{00000000-0005-0000-0000-0000B0000000}"/>
    <cellStyle name="Comma 13 2 2 6 3" xfId="5709" xr:uid="{00000000-0005-0000-0000-0000B1000000}"/>
    <cellStyle name="Comma 13 2 2 6 3 2" xfId="14302" xr:uid="{00000000-0005-0000-0000-0000B2000000}"/>
    <cellStyle name="Comma 13 2 2 6 4" xfId="7851" xr:uid="{00000000-0005-0000-0000-0000B3000000}"/>
    <cellStyle name="Comma 13 2 2 6 4 2" xfId="16444" xr:uid="{00000000-0005-0000-0000-0000B4000000}"/>
    <cellStyle name="Comma 13 2 2 6 5" xfId="10007" xr:uid="{00000000-0005-0000-0000-0000B5000000}"/>
    <cellStyle name="Comma 13 2 2 7" xfId="2499" xr:uid="{00000000-0005-0000-0000-0000B6000000}"/>
    <cellStyle name="Comma 13 2 2 7 2" xfId="11093" xr:uid="{00000000-0005-0000-0000-0000B7000000}"/>
    <cellStyle name="Comma 13 2 2 8" xfId="4642" xr:uid="{00000000-0005-0000-0000-0000B8000000}"/>
    <cellStyle name="Comma 13 2 2 8 2" xfId="13235" xr:uid="{00000000-0005-0000-0000-0000B9000000}"/>
    <cellStyle name="Comma 13 2 2 9" xfId="6784" xr:uid="{00000000-0005-0000-0000-0000BA000000}"/>
    <cellStyle name="Comma 13 2 2 9 2" xfId="15377" xr:uid="{00000000-0005-0000-0000-0000BB000000}"/>
    <cellStyle name="Comma 13 2 3" xfId="276" xr:uid="{00000000-0005-0000-0000-0000BC000000}"/>
    <cellStyle name="Comma 13 2 3 2" xfId="629" xr:uid="{00000000-0005-0000-0000-0000BD000000}"/>
    <cellStyle name="Comma 13 2 3 2 2" xfId="1709" xr:uid="{00000000-0005-0000-0000-0000BE000000}"/>
    <cellStyle name="Comma 13 2 3 2 2 2" xfId="3862" xr:uid="{00000000-0005-0000-0000-0000BF000000}"/>
    <cellStyle name="Comma 13 2 3 2 2 2 2" xfId="12456" xr:uid="{00000000-0005-0000-0000-0000C0000000}"/>
    <cellStyle name="Comma 13 2 3 2 2 3" xfId="6005" xr:uid="{00000000-0005-0000-0000-0000C1000000}"/>
    <cellStyle name="Comma 13 2 3 2 2 3 2" xfId="14598" xr:uid="{00000000-0005-0000-0000-0000C2000000}"/>
    <cellStyle name="Comma 13 2 3 2 2 4" xfId="8147" xr:uid="{00000000-0005-0000-0000-0000C3000000}"/>
    <cellStyle name="Comma 13 2 3 2 2 4 2" xfId="16740" xr:uid="{00000000-0005-0000-0000-0000C4000000}"/>
    <cellStyle name="Comma 13 2 3 2 2 5" xfId="10303" xr:uid="{00000000-0005-0000-0000-0000C5000000}"/>
    <cellStyle name="Comma 13 2 3 2 3" xfId="2795" xr:uid="{00000000-0005-0000-0000-0000C6000000}"/>
    <cellStyle name="Comma 13 2 3 2 3 2" xfId="11389" xr:uid="{00000000-0005-0000-0000-0000C7000000}"/>
    <cellStyle name="Comma 13 2 3 2 4" xfId="4938" xr:uid="{00000000-0005-0000-0000-0000C8000000}"/>
    <cellStyle name="Comma 13 2 3 2 4 2" xfId="13531" xr:uid="{00000000-0005-0000-0000-0000C9000000}"/>
    <cellStyle name="Comma 13 2 3 2 5" xfId="7080" xr:uid="{00000000-0005-0000-0000-0000CA000000}"/>
    <cellStyle name="Comma 13 2 3 2 5 2" xfId="15673" xr:uid="{00000000-0005-0000-0000-0000CB000000}"/>
    <cellStyle name="Comma 13 2 3 2 6" xfId="9238" xr:uid="{00000000-0005-0000-0000-0000CC000000}"/>
    <cellStyle name="Comma 13 2 3 3" xfId="1357" xr:uid="{00000000-0005-0000-0000-0000CD000000}"/>
    <cellStyle name="Comma 13 2 3 3 2" xfId="3510" xr:uid="{00000000-0005-0000-0000-0000CE000000}"/>
    <cellStyle name="Comma 13 2 3 3 2 2" xfId="12104" xr:uid="{00000000-0005-0000-0000-0000CF000000}"/>
    <cellStyle name="Comma 13 2 3 3 3" xfId="5653" xr:uid="{00000000-0005-0000-0000-0000D0000000}"/>
    <cellStyle name="Comma 13 2 3 3 3 2" xfId="14246" xr:uid="{00000000-0005-0000-0000-0000D1000000}"/>
    <cellStyle name="Comma 13 2 3 3 4" xfId="7795" xr:uid="{00000000-0005-0000-0000-0000D2000000}"/>
    <cellStyle name="Comma 13 2 3 3 4 2" xfId="16388" xr:uid="{00000000-0005-0000-0000-0000D3000000}"/>
    <cellStyle name="Comma 13 2 3 3 5" xfId="9951" xr:uid="{00000000-0005-0000-0000-0000D4000000}"/>
    <cellStyle name="Comma 13 2 3 4" xfId="2443" xr:uid="{00000000-0005-0000-0000-0000D5000000}"/>
    <cellStyle name="Comma 13 2 3 4 2" xfId="11037" xr:uid="{00000000-0005-0000-0000-0000D6000000}"/>
    <cellStyle name="Comma 13 2 3 5" xfId="4586" xr:uid="{00000000-0005-0000-0000-0000D7000000}"/>
    <cellStyle name="Comma 13 2 3 5 2" xfId="13179" xr:uid="{00000000-0005-0000-0000-0000D8000000}"/>
    <cellStyle name="Comma 13 2 3 6" xfId="6728" xr:uid="{00000000-0005-0000-0000-0000D9000000}"/>
    <cellStyle name="Comma 13 2 3 6 2" xfId="15321" xr:uid="{00000000-0005-0000-0000-0000DA000000}"/>
    <cellStyle name="Comma 13 2 3 7" xfId="8897" xr:uid="{00000000-0005-0000-0000-0000DB000000}"/>
    <cellStyle name="Comma 13 2 4" xfId="378" xr:uid="{00000000-0005-0000-0000-0000DC000000}"/>
    <cellStyle name="Comma 13 2 4 2" xfId="731" xr:uid="{00000000-0005-0000-0000-0000DD000000}"/>
    <cellStyle name="Comma 13 2 4 2 2" xfId="1811" xr:uid="{00000000-0005-0000-0000-0000DE000000}"/>
    <cellStyle name="Comma 13 2 4 2 2 2" xfId="3964" xr:uid="{00000000-0005-0000-0000-0000DF000000}"/>
    <cellStyle name="Comma 13 2 4 2 2 2 2" xfId="12558" xr:uid="{00000000-0005-0000-0000-0000E0000000}"/>
    <cellStyle name="Comma 13 2 4 2 2 3" xfId="6107" xr:uid="{00000000-0005-0000-0000-0000E1000000}"/>
    <cellStyle name="Comma 13 2 4 2 2 3 2" xfId="14700" xr:uid="{00000000-0005-0000-0000-0000E2000000}"/>
    <cellStyle name="Comma 13 2 4 2 2 4" xfId="8249" xr:uid="{00000000-0005-0000-0000-0000E3000000}"/>
    <cellStyle name="Comma 13 2 4 2 2 4 2" xfId="16842" xr:uid="{00000000-0005-0000-0000-0000E4000000}"/>
    <cellStyle name="Comma 13 2 4 2 2 5" xfId="10405" xr:uid="{00000000-0005-0000-0000-0000E5000000}"/>
    <cellStyle name="Comma 13 2 4 2 3" xfId="2897" xr:uid="{00000000-0005-0000-0000-0000E6000000}"/>
    <cellStyle name="Comma 13 2 4 2 3 2" xfId="11491" xr:uid="{00000000-0005-0000-0000-0000E7000000}"/>
    <cellStyle name="Comma 13 2 4 2 4" xfId="5040" xr:uid="{00000000-0005-0000-0000-0000E8000000}"/>
    <cellStyle name="Comma 13 2 4 2 4 2" xfId="13633" xr:uid="{00000000-0005-0000-0000-0000E9000000}"/>
    <cellStyle name="Comma 13 2 4 2 5" xfId="7182" xr:uid="{00000000-0005-0000-0000-0000EA000000}"/>
    <cellStyle name="Comma 13 2 4 2 5 2" xfId="15775" xr:uid="{00000000-0005-0000-0000-0000EB000000}"/>
    <cellStyle name="Comma 13 2 4 2 6" xfId="9340" xr:uid="{00000000-0005-0000-0000-0000EC000000}"/>
    <cellStyle name="Comma 13 2 4 3" xfId="1459" xr:uid="{00000000-0005-0000-0000-0000ED000000}"/>
    <cellStyle name="Comma 13 2 4 3 2" xfId="3612" xr:uid="{00000000-0005-0000-0000-0000EE000000}"/>
    <cellStyle name="Comma 13 2 4 3 2 2" xfId="12206" xr:uid="{00000000-0005-0000-0000-0000EF000000}"/>
    <cellStyle name="Comma 13 2 4 3 3" xfId="5755" xr:uid="{00000000-0005-0000-0000-0000F0000000}"/>
    <cellStyle name="Comma 13 2 4 3 3 2" xfId="14348" xr:uid="{00000000-0005-0000-0000-0000F1000000}"/>
    <cellStyle name="Comma 13 2 4 3 4" xfId="7897" xr:uid="{00000000-0005-0000-0000-0000F2000000}"/>
    <cellStyle name="Comma 13 2 4 3 4 2" xfId="16490" xr:uid="{00000000-0005-0000-0000-0000F3000000}"/>
    <cellStyle name="Comma 13 2 4 3 5" xfId="10053" xr:uid="{00000000-0005-0000-0000-0000F4000000}"/>
    <cellStyle name="Comma 13 2 4 4" xfId="2545" xr:uid="{00000000-0005-0000-0000-0000F5000000}"/>
    <cellStyle name="Comma 13 2 4 4 2" xfId="11139" xr:uid="{00000000-0005-0000-0000-0000F6000000}"/>
    <cellStyle name="Comma 13 2 4 5" xfId="4688" xr:uid="{00000000-0005-0000-0000-0000F7000000}"/>
    <cellStyle name="Comma 13 2 4 5 2" xfId="13281" xr:uid="{00000000-0005-0000-0000-0000F8000000}"/>
    <cellStyle name="Comma 13 2 4 6" xfId="6830" xr:uid="{00000000-0005-0000-0000-0000F9000000}"/>
    <cellStyle name="Comma 13 2 4 6 2" xfId="15423" xr:uid="{00000000-0005-0000-0000-0000FA000000}"/>
    <cellStyle name="Comma 13 2 4 7" xfId="8990" xr:uid="{00000000-0005-0000-0000-0000FB000000}"/>
    <cellStyle name="Comma 13 2 5" xfId="427" xr:uid="{00000000-0005-0000-0000-0000FC000000}"/>
    <cellStyle name="Comma 13 2 5 2" xfId="779" xr:uid="{00000000-0005-0000-0000-0000FD000000}"/>
    <cellStyle name="Comma 13 2 5 2 2" xfId="1859" xr:uid="{00000000-0005-0000-0000-0000FE000000}"/>
    <cellStyle name="Comma 13 2 5 2 2 2" xfId="4012" xr:uid="{00000000-0005-0000-0000-0000FF000000}"/>
    <cellStyle name="Comma 13 2 5 2 2 2 2" xfId="12606" xr:uid="{00000000-0005-0000-0000-000000010000}"/>
    <cellStyle name="Comma 13 2 5 2 2 3" xfId="6155" xr:uid="{00000000-0005-0000-0000-000001010000}"/>
    <cellStyle name="Comma 13 2 5 2 2 3 2" xfId="14748" xr:uid="{00000000-0005-0000-0000-000002010000}"/>
    <cellStyle name="Comma 13 2 5 2 2 4" xfId="8297" xr:uid="{00000000-0005-0000-0000-000003010000}"/>
    <cellStyle name="Comma 13 2 5 2 2 4 2" xfId="16890" xr:uid="{00000000-0005-0000-0000-000004010000}"/>
    <cellStyle name="Comma 13 2 5 2 2 5" xfId="10453" xr:uid="{00000000-0005-0000-0000-000005010000}"/>
    <cellStyle name="Comma 13 2 5 2 3" xfId="2945" xr:uid="{00000000-0005-0000-0000-000006010000}"/>
    <cellStyle name="Comma 13 2 5 2 3 2" xfId="11539" xr:uid="{00000000-0005-0000-0000-000007010000}"/>
    <cellStyle name="Comma 13 2 5 2 4" xfId="5088" xr:uid="{00000000-0005-0000-0000-000008010000}"/>
    <cellStyle name="Comma 13 2 5 2 4 2" xfId="13681" xr:uid="{00000000-0005-0000-0000-000009010000}"/>
    <cellStyle name="Comma 13 2 5 2 5" xfId="7230" xr:uid="{00000000-0005-0000-0000-00000A010000}"/>
    <cellStyle name="Comma 13 2 5 2 5 2" xfId="15823" xr:uid="{00000000-0005-0000-0000-00000B010000}"/>
    <cellStyle name="Comma 13 2 5 2 6" xfId="9388" xr:uid="{00000000-0005-0000-0000-00000C010000}"/>
    <cellStyle name="Comma 13 2 5 3" xfId="1507" xr:uid="{00000000-0005-0000-0000-00000D010000}"/>
    <cellStyle name="Comma 13 2 5 3 2" xfId="3660" xr:uid="{00000000-0005-0000-0000-00000E010000}"/>
    <cellStyle name="Comma 13 2 5 3 2 2" xfId="12254" xr:uid="{00000000-0005-0000-0000-00000F010000}"/>
    <cellStyle name="Comma 13 2 5 3 3" xfId="5803" xr:uid="{00000000-0005-0000-0000-000010010000}"/>
    <cellStyle name="Comma 13 2 5 3 3 2" xfId="14396" xr:uid="{00000000-0005-0000-0000-000011010000}"/>
    <cellStyle name="Comma 13 2 5 3 4" xfId="7945" xr:uid="{00000000-0005-0000-0000-000012010000}"/>
    <cellStyle name="Comma 13 2 5 3 4 2" xfId="16538" xr:uid="{00000000-0005-0000-0000-000013010000}"/>
    <cellStyle name="Comma 13 2 5 3 5" xfId="10101" xr:uid="{00000000-0005-0000-0000-000014010000}"/>
    <cellStyle name="Comma 13 2 5 4" xfId="2593" xr:uid="{00000000-0005-0000-0000-000015010000}"/>
    <cellStyle name="Comma 13 2 5 4 2" xfId="11187" xr:uid="{00000000-0005-0000-0000-000016010000}"/>
    <cellStyle name="Comma 13 2 5 5" xfId="4736" xr:uid="{00000000-0005-0000-0000-000017010000}"/>
    <cellStyle name="Comma 13 2 5 5 2" xfId="13329" xr:uid="{00000000-0005-0000-0000-000018010000}"/>
    <cellStyle name="Comma 13 2 5 6" xfId="6878" xr:uid="{00000000-0005-0000-0000-000019010000}"/>
    <cellStyle name="Comma 13 2 5 6 2" xfId="15471" xr:uid="{00000000-0005-0000-0000-00001A010000}"/>
    <cellStyle name="Comma 13 2 5 7" xfId="9038" xr:uid="{00000000-0005-0000-0000-00001B010000}"/>
    <cellStyle name="Comma 13 2 6" xfId="529" xr:uid="{00000000-0005-0000-0000-00001C010000}"/>
    <cellStyle name="Comma 13 2 6 2" xfId="1609" xr:uid="{00000000-0005-0000-0000-00001D010000}"/>
    <cellStyle name="Comma 13 2 6 2 2" xfId="3762" xr:uid="{00000000-0005-0000-0000-00001E010000}"/>
    <cellStyle name="Comma 13 2 6 2 2 2" xfId="12356" xr:uid="{00000000-0005-0000-0000-00001F010000}"/>
    <cellStyle name="Comma 13 2 6 2 3" xfId="5905" xr:uid="{00000000-0005-0000-0000-000020010000}"/>
    <cellStyle name="Comma 13 2 6 2 3 2" xfId="14498" xr:uid="{00000000-0005-0000-0000-000021010000}"/>
    <cellStyle name="Comma 13 2 6 2 4" xfId="8047" xr:uid="{00000000-0005-0000-0000-000022010000}"/>
    <cellStyle name="Comma 13 2 6 2 4 2" xfId="16640" xr:uid="{00000000-0005-0000-0000-000023010000}"/>
    <cellStyle name="Comma 13 2 6 2 5" xfId="10203" xr:uid="{00000000-0005-0000-0000-000024010000}"/>
    <cellStyle name="Comma 13 2 6 3" xfId="2695" xr:uid="{00000000-0005-0000-0000-000025010000}"/>
    <cellStyle name="Comma 13 2 6 3 2" xfId="11289" xr:uid="{00000000-0005-0000-0000-000026010000}"/>
    <cellStyle name="Comma 13 2 6 4" xfId="4838" xr:uid="{00000000-0005-0000-0000-000027010000}"/>
    <cellStyle name="Comma 13 2 6 4 2" xfId="13431" xr:uid="{00000000-0005-0000-0000-000028010000}"/>
    <cellStyle name="Comma 13 2 6 5" xfId="6980" xr:uid="{00000000-0005-0000-0000-000029010000}"/>
    <cellStyle name="Comma 13 2 6 5 2" xfId="15573" xr:uid="{00000000-0005-0000-0000-00002A010000}"/>
    <cellStyle name="Comma 13 2 6 6" xfId="9138" xr:uid="{00000000-0005-0000-0000-00002B010000}"/>
    <cellStyle name="Comma 13 2 7" xfId="570" xr:uid="{00000000-0005-0000-0000-00002C010000}"/>
    <cellStyle name="Comma 13 2 7 2" xfId="1650" xr:uid="{00000000-0005-0000-0000-00002D010000}"/>
    <cellStyle name="Comma 13 2 7 2 2" xfId="3803" xr:uid="{00000000-0005-0000-0000-00002E010000}"/>
    <cellStyle name="Comma 13 2 7 2 2 2" xfId="12397" xr:uid="{00000000-0005-0000-0000-00002F010000}"/>
    <cellStyle name="Comma 13 2 7 2 3" xfId="5946" xr:uid="{00000000-0005-0000-0000-000030010000}"/>
    <cellStyle name="Comma 13 2 7 2 3 2" xfId="14539" xr:uid="{00000000-0005-0000-0000-000031010000}"/>
    <cellStyle name="Comma 13 2 7 2 4" xfId="8088" xr:uid="{00000000-0005-0000-0000-000032010000}"/>
    <cellStyle name="Comma 13 2 7 2 4 2" xfId="16681" xr:uid="{00000000-0005-0000-0000-000033010000}"/>
    <cellStyle name="Comma 13 2 7 2 5" xfId="10244" xr:uid="{00000000-0005-0000-0000-000034010000}"/>
    <cellStyle name="Comma 13 2 7 3" xfId="2736" xr:uid="{00000000-0005-0000-0000-000035010000}"/>
    <cellStyle name="Comma 13 2 7 3 2" xfId="11330" xr:uid="{00000000-0005-0000-0000-000036010000}"/>
    <cellStyle name="Comma 13 2 7 4" xfId="4879" xr:uid="{00000000-0005-0000-0000-000037010000}"/>
    <cellStyle name="Comma 13 2 7 4 2" xfId="13472" xr:uid="{00000000-0005-0000-0000-000038010000}"/>
    <cellStyle name="Comma 13 2 7 5" xfId="7021" xr:uid="{00000000-0005-0000-0000-000039010000}"/>
    <cellStyle name="Comma 13 2 7 5 2" xfId="15614" xr:uid="{00000000-0005-0000-0000-00003A010000}"/>
    <cellStyle name="Comma 13 2 7 6" xfId="9179" xr:uid="{00000000-0005-0000-0000-00003B010000}"/>
    <cellStyle name="Comma 13 2 8" xfId="922" xr:uid="{00000000-0005-0000-0000-00003C010000}"/>
    <cellStyle name="Comma 13 2 8 2" xfId="1999" xr:uid="{00000000-0005-0000-0000-00003D010000}"/>
    <cellStyle name="Comma 13 2 8 2 2" xfId="4152" xr:uid="{00000000-0005-0000-0000-00003E010000}"/>
    <cellStyle name="Comma 13 2 8 2 2 2" xfId="12746" xr:uid="{00000000-0005-0000-0000-00003F010000}"/>
    <cellStyle name="Comma 13 2 8 2 3" xfId="6295" xr:uid="{00000000-0005-0000-0000-000040010000}"/>
    <cellStyle name="Comma 13 2 8 2 3 2" xfId="14888" xr:uid="{00000000-0005-0000-0000-000041010000}"/>
    <cellStyle name="Comma 13 2 8 2 4" xfId="8437" xr:uid="{00000000-0005-0000-0000-000042010000}"/>
    <cellStyle name="Comma 13 2 8 2 4 2" xfId="17030" xr:uid="{00000000-0005-0000-0000-000043010000}"/>
    <cellStyle name="Comma 13 2 8 2 5" xfId="10593" xr:uid="{00000000-0005-0000-0000-000044010000}"/>
    <cellStyle name="Comma 13 2 8 3" xfId="3085" xr:uid="{00000000-0005-0000-0000-000045010000}"/>
    <cellStyle name="Comma 13 2 8 3 2" xfId="11679" xr:uid="{00000000-0005-0000-0000-000046010000}"/>
    <cellStyle name="Comma 13 2 8 4" xfId="5228" xr:uid="{00000000-0005-0000-0000-000047010000}"/>
    <cellStyle name="Comma 13 2 8 4 2" xfId="13821" xr:uid="{00000000-0005-0000-0000-000048010000}"/>
    <cellStyle name="Comma 13 2 8 5" xfId="7370" xr:uid="{00000000-0005-0000-0000-000049010000}"/>
    <cellStyle name="Comma 13 2 8 5 2" xfId="15963" xr:uid="{00000000-0005-0000-0000-00004A010000}"/>
    <cellStyle name="Comma 13 2 8 6" xfId="9526" xr:uid="{00000000-0005-0000-0000-00004B010000}"/>
    <cellStyle name="Comma 13 2 9" xfId="1025" xr:uid="{00000000-0005-0000-0000-00004C010000}"/>
    <cellStyle name="Comma 13 2 9 2" xfId="2102" xr:uid="{00000000-0005-0000-0000-00004D010000}"/>
    <cellStyle name="Comma 13 2 9 2 2" xfId="4255" xr:uid="{00000000-0005-0000-0000-00004E010000}"/>
    <cellStyle name="Comma 13 2 9 2 2 2" xfId="12849" xr:uid="{00000000-0005-0000-0000-00004F010000}"/>
    <cellStyle name="Comma 13 2 9 2 3" xfId="6398" xr:uid="{00000000-0005-0000-0000-000050010000}"/>
    <cellStyle name="Comma 13 2 9 2 3 2" xfId="14991" xr:uid="{00000000-0005-0000-0000-000051010000}"/>
    <cellStyle name="Comma 13 2 9 2 4" xfId="8540" xr:uid="{00000000-0005-0000-0000-000052010000}"/>
    <cellStyle name="Comma 13 2 9 2 4 2" xfId="17133" xr:uid="{00000000-0005-0000-0000-000053010000}"/>
    <cellStyle name="Comma 13 2 9 2 5" xfId="10696" xr:uid="{00000000-0005-0000-0000-000054010000}"/>
    <cellStyle name="Comma 13 2 9 3" xfId="3188" xr:uid="{00000000-0005-0000-0000-000055010000}"/>
    <cellStyle name="Comma 13 2 9 3 2" xfId="11782" xr:uid="{00000000-0005-0000-0000-000056010000}"/>
    <cellStyle name="Comma 13 2 9 4" xfId="5331" xr:uid="{00000000-0005-0000-0000-000057010000}"/>
    <cellStyle name="Comma 13 2 9 4 2" xfId="13924" xr:uid="{00000000-0005-0000-0000-000058010000}"/>
    <cellStyle name="Comma 13 2 9 5" xfId="7473" xr:uid="{00000000-0005-0000-0000-000059010000}"/>
    <cellStyle name="Comma 13 2 9 5 2" xfId="16066" xr:uid="{00000000-0005-0000-0000-00005A010000}"/>
    <cellStyle name="Comma 13 2 9 6" xfId="9629" xr:uid="{00000000-0005-0000-0000-00005B010000}"/>
    <cellStyle name="Comma 13 3" xfId="317" xr:uid="{00000000-0005-0000-0000-00005C010000}"/>
    <cellStyle name="Comma 13 3 10" xfId="8930" xr:uid="{00000000-0005-0000-0000-00005D010000}"/>
    <cellStyle name="Comma 13 3 2" xfId="468" xr:uid="{00000000-0005-0000-0000-00005E010000}"/>
    <cellStyle name="Comma 13 3 2 2" xfId="820" xr:uid="{00000000-0005-0000-0000-00005F010000}"/>
    <cellStyle name="Comma 13 3 2 2 2" xfId="1900" xr:uid="{00000000-0005-0000-0000-000060010000}"/>
    <cellStyle name="Comma 13 3 2 2 2 2" xfId="4053" xr:uid="{00000000-0005-0000-0000-000061010000}"/>
    <cellStyle name="Comma 13 3 2 2 2 2 2" xfId="12647" xr:uid="{00000000-0005-0000-0000-000062010000}"/>
    <cellStyle name="Comma 13 3 2 2 2 3" xfId="6196" xr:uid="{00000000-0005-0000-0000-000063010000}"/>
    <cellStyle name="Comma 13 3 2 2 2 3 2" xfId="14789" xr:uid="{00000000-0005-0000-0000-000064010000}"/>
    <cellStyle name="Comma 13 3 2 2 2 4" xfId="8338" xr:uid="{00000000-0005-0000-0000-000065010000}"/>
    <cellStyle name="Comma 13 3 2 2 2 4 2" xfId="16931" xr:uid="{00000000-0005-0000-0000-000066010000}"/>
    <cellStyle name="Comma 13 3 2 2 2 5" xfId="10494" xr:uid="{00000000-0005-0000-0000-000067010000}"/>
    <cellStyle name="Comma 13 3 2 2 3" xfId="2986" xr:uid="{00000000-0005-0000-0000-000068010000}"/>
    <cellStyle name="Comma 13 3 2 2 3 2" xfId="11580" xr:uid="{00000000-0005-0000-0000-000069010000}"/>
    <cellStyle name="Comma 13 3 2 2 4" xfId="5129" xr:uid="{00000000-0005-0000-0000-00006A010000}"/>
    <cellStyle name="Comma 13 3 2 2 4 2" xfId="13722" xr:uid="{00000000-0005-0000-0000-00006B010000}"/>
    <cellStyle name="Comma 13 3 2 2 5" xfId="7271" xr:uid="{00000000-0005-0000-0000-00006C010000}"/>
    <cellStyle name="Comma 13 3 2 2 5 2" xfId="15864" xr:uid="{00000000-0005-0000-0000-00006D010000}"/>
    <cellStyle name="Comma 13 3 2 2 6" xfId="9429" xr:uid="{00000000-0005-0000-0000-00006E010000}"/>
    <cellStyle name="Comma 13 3 2 3" xfId="1548" xr:uid="{00000000-0005-0000-0000-00006F010000}"/>
    <cellStyle name="Comma 13 3 2 3 2" xfId="3701" xr:uid="{00000000-0005-0000-0000-000070010000}"/>
    <cellStyle name="Comma 13 3 2 3 2 2" xfId="12295" xr:uid="{00000000-0005-0000-0000-000071010000}"/>
    <cellStyle name="Comma 13 3 2 3 3" xfId="5844" xr:uid="{00000000-0005-0000-0000-000072010000}"/>
    <cellStyle name="Comma 13 3 2 3 3 2" xfId="14437" xr:uid="{00000000-0005-0000-0000-000073010000}"/>
    <cellStyle name="Comma 13 3 2 3 4" xfId="7986" xr:uid="{00000000-0005-0000-0000-000074010000}"/>
    <cellStyle name="Comma 13 3 2 3 4 2" xfId="16579" xr:uid="{00000000-0005-0000-0000-000075010000}"/>
    <cellStyle name="Comma 13 3 2 3 5" xfId="10142" xr:uid="{00000000-0005-0000-0000-000076010000}"/>
    <cellStyle name="Comma 13 3 2 4" xfId="2634" xr:uid="{00000000-0005-0000-0000-000077010000}"/>
    <cellStyle name="Comma 13 3 2 4 2" xfId="11228" xr:uid="{00000000-0005-0000-0000-000078010000}"/>
    <cellStyle name="Comma 13 3 2 5" xfId="4777" xr:uid="{00000000-0005-0000-0000-000079010000}"/>
    <cellStyle name="Comma 13 3 2 5 2" xfId="13370" xr:uid="{00000000-0005-0000-0000-00007A010000}"/>
    <cellStyle name="Comma 13 3 2 6" xfId="6919" xr:uid="{00000000-0005-0000-0000-00007B010000}"/>
    <cellStyle name="Comma 13 3 2 6 2" xfId="15512" xr:uid="{00000000-0005-0000-0000-00007C010000}"/>
    <cellStyle name="Comma 13 3 2 7" xfId="9077" xr:uid="{00000000-0005-0000-0000-00007D010000}"/>
    <cellStyle name="Comma 13 3 3" xfId="670" xr:uid="{00000000-0005-0000-0000-00007E010000}"/>
    <cellStyle name="Comma 13 3 3 2" xfId="1750" xr:uid="{00000000-0005-0000-0000-00007F010000}"/>
    <cellStyle name="Comma 13 3 3 2 2" xfId="3903" xr:uid="{00000000-0005-0000-0000-000080010000}"/>
    <cellStyle name="Comma 13 3 3 2 2 2" xfId="12497" xr:uid="{00000000-0005-0000-0000-000081010000}"/>
    <cellStyle name="Comma 13 3 3 2 3" xfId="6046" xr:uid="{00000000-0005-0000-0000-000082010000}"/>
    <cellStyle name="Comma 13 3 3 2 3 2" xfId="14639" xr:uid="{00000000-0005-0000-0000-000083010000}"/>
    <cellStyle name="Comma 13 3 3 2 4" xfId="8188" xr:uid="{00000000-0005-0000-0000-000084010000}"/>
    <cellStyle name="Comma 13 3 3 2 4 2" xfId="16781" xr:uid="{00000000-0005-0000-0000-000085010000}"/>
    <cellStyle name="Comma 13 3 3 2 5" xfId="10344" xr:uid="{00000000-0005-0000-0000-000086010000}"/>
    <cellStyle name="Comma 13 3 3 3" xfId="2836" xr:uid="{00000000-0005-0000-0000-000087010000}"/>
    <cellStyle name="Comma 13 3 3 3 2" xfId="11430" xr:uid="{00000000-0005-0000-0000-000088010000}"/>
    <cellStyle name="Comma 13 3 3 4" xfId="4979" xr:uid="{00000000-0005-0000-0000-000089010000}"/>
    <cellStyle name="Comma 13 3 3 4 2" xfId="13572" xr:uid="{00000000-0005-0000-0000-00008A010000}"/>
    <cellStyle name="Comma 13 3 3 5" xfId="7121" xr:uid="{00000000-0005-0000-0000-00008B010000}"/>
    <cellStyle name="Comma 13 3 3 5 2" xfId="15714" xr:uid="{00000000-0005-0000-0000-00008C010000}"/>
    <cellStyle name="Comma 13 3 3 6" xfId="9279" xr:uid="{00000000-0005-0000-0000-00008D010000}"/>
    <cellStyle name="Comma 13 3 4" xfId="963" xr:uid="{00000000-0005-0000-0000-00008E010000}"/>
    <cellStyle name="Comma 13 3 4 2" xfId="2040" xr:uid="{00000000-0005-0000-0000-00008F010000}"/>
    <cellStyle name="Comma 13 3 4 2 2" xfId="4193" xr:uid="{00000000-0005-0000-0000-000090010000}"/>
    <cellStyle name="Comma 13 3 4 2 2 2" xfId="12787" xr:uid="{00000000-0005-0000-0000-000091010000}"/>
    <cellStyle name="Comma 13 3 4 2 3" xfId="6336" xr:uid="{00000000-0005-0000-0000-000092010000}"/>
    <cellStyle name="Comma 13 3 4 2 3 2" xfId="14929" xr:uid="{00000000-0005-0000-0000-000093010000}"/>
    <cellStyle name="Comma 13 3 4 2 4" xfId="8478" xr:uid="{00000000-0005-0000-0000-000094010000}"/>
    <cellStyle name="Comma 13 3 4 2 4 2" xfId="17071" xr:uid="{00000000-0005-0000-0000-000095010000}"/>
    <cellStyle name="Comma 13 3 4 2 5" xfId="10634" xr:uid="{00000000-0005-0000-0000-000096010000}"/>
    <cellStyle name="Comma 13 3 4 3" xfId="3126" xr:uid="{00000000-0005-0000-0000-000097010000}"/>
    <cellStyle name="Comma 13 3 4 3 2" xfId="11720" xr:uid="{00000000-0005-0000-0000-000098010000}"/>
    <cellStyle name="Comma 13 3 4 4" xfId="5269" xr:uid="{00000000-0005-0000-0000-000099010000}"/>
    <cellStyle name="Comma 13 3 4 4 2" xfId="13862" xr:uid="{00000000-0005-0000-0000-00009A010000}"/>
    <cellStyle name="Comma 13 3 4 5" xfId="7411" xr:uid="{00000000-0005-0000-0000-00009B010000}"/>
    <cellStyle name="Comma 13 3 4 5 2" xfId="16004" xr:uid="{00000000-0005-0000-0000-00009C010000}"/>
    <cellStyle name="Comma 13 3 4 6" xfId="9567" xr:uid="{00000000-0005-0000-0000-00009D010000}"/>
    <cellStyle name="Comma 13 3 5" xfId="1066" xr:uid="{00000000-0005-0000-0000-00009E010000}"/>
    <cellStyle name="Comma 13 3 5 2" xfId="2143" xr:uid="{00000000-0005-0000-0000-00009F010000}"/>
    <cellStyle name="Comma 13 3 5 2 2" xfId="4296" xr:uid="{00000000-0005-0000-0000-0000A0010000}"/>
    <cellStyle name="Comma 13 3 5 2 2 2" xfId="12890" xr:uid="{00000000-0005-0000-0000-0000A1010000}"/>
    <cellStyle name="Comma 13 3 5 2 3" xfId="6439" xr:uid="{00000000-0005-0000-0000-0000A2010000}"/>
    <cellStyle name="Comma 13 3 5 2 3 2" xfId="15032" xr:uid="{00000000-0005-0000-0000-0000A3010000}"/>
    <cellStyle name="Comma 13 3 5 2 4" xfId="8581" xr:uid="{00000000-0005-0000-0000-0000A4010000}"/>
    <cellStyle name="Comma 13 3 5 2 4 2" xfId="17174" xr:uid="{00000000-0005-0000-0000-0000A5010000}"/>
    <cellStyle name="Comma 13 3 5 2 5" xfId="10737" xr:uid="{00000000-0005-0000-0000-0000A6010000}"/>
    <cellStyle name="Comma 13 3 5 3" xfId="3229" xr:uid="{00000000-0005-0000-0000-0000A7010000}"/>
    <cellStyle name="Comma 13 3 5 3 2" xfId="11823" xr:uid="{00000000-0005-0000-0000-0000A8010000}"/>
    <cellStyle name="Comma 13 3 5 4" xfId="5372" xr:uid="{00000000-0005-0000-0000-0000A9010000}"/>
    <cellStyle name="Comma 13 3 5 4 2" xfId="13965" xr:uid="{00000000-0005-0000-0000-0000AA010000}"/>
    <cellStyle name="Comma 13 3 5 5" xfId="7514" xr:uid="{00000000-0005-0000-0000-0000AB010000}"/>
    <cellStyle name="Comma 13 3 5 5 2" xfId="16107" xr:uid="{00000000-0005-0000-0000-0000AC010000}"/>
    <cellStyle name="Comma 13 3 5 6" xfId="9670" xr:uid="{00000000-0005-0000-0000-0000AD010000}"/>
    <cellStyle name="Comma 13 3 6" xfId="1398" xr:uid="{00000000-0005-0000-0000-0000AE010000}"/>
    <cellStyle name="Comma 13 3 6 2" xfId="3551" xr:uid="{00000000-0005-0000-0000-0000AF010000}"/>
    <cellStyle name="Comma 13 3 6 2 2" xfId="12145" xr:uid="{00000000-0005-0000-0000-0000B0010000}"/>
    <cellStyle name="Comma 13 3 6 3" xfId="5694" xr:uid="{00000000-0005-0000-0000-0000B1010000}"/>
    <cellStyle name="Comma 13 3 6 3 2" xfId="14287" xr:uid="{00000000-0005-0000-0000-0000B2010000}"/>
    <cellStyle name="Comma 13 3 6 4" xfId="7836" xr:uid="{00000000-0005-0000-0000-0000B3010000}"/>
    <cellStyle name="Comma 13 3 6 4 2" xfId="16429" xr:uid="{00000000-0005-0000-0000-0000B4010000}"/>
    <cellStyle name="Comma 13 3 6 5" xfId="9992" xr:uid="{00000000-0005-0000-0000-0000B5010000}"/>
    <cellStyle name="Comma 13 3 7" xfId="2484" xr:uid="{00000000-0005-0000-0000-0000B6010000}"/>
    <cellStyle name="Comma 13 3 7 2" xfId="11078" xr:uid="{00000000-0005-0000-0000-0000B7010000}"/>
    <cellStyle name="Comma 13 3 8" xfId="4627" xr:uid="{00000000-0005-0000-0000-0000B8010000}"/>
    <cellStyle name="Comma 13 3 8 2" xfId="13220" xr:uid="{00000000-0005-0000-0000-0000B9010000}"/>
    <cellStyle name="Comma 13 3 9" xfId="6769" xr:uid="{00000000-0005-0000-0000-0000BA010000}"/>
    <cellStyle name="Comma 13 3 9 2" xfId="15362" xr:uid="{00000000-0005-0000-0000-0000BB010000}"/>
    <cellStyle name="Comma 13 4" xfId="261" xr:uid="{00000000-0005-0000-0000-0000BC010000}"/>
    <cellStyle name="Comma 13 4 2" xfId="614" xr:uid="{00000000-0005-0000-0000-0000BD010000}"/>
    <cellStyle name="Comma 13 4 2 2" xfId="1694" xr:uid="{00000000-0005-0000-0000-0000BE010000}"/>
    <cellStyle name="Comma 13 4 2 2 2" xfId="3847" xr:uid="{00000000-0005-0000-0000-0000BF010000}"/>
    <cellStyle name="Comma 13 4 2 2 2 2" xfId="12441" xr:uid="{00000000-0005-0000-0000-0000C0010000}"/>
    <cellStyle name="Comma 13 4 2 2 3" xfId="5990" xr:uid="{00000000-0005-0000-0000-0000C1010000}"/>
    <cellStyle name="Comma 13 4 2 2 3 2" xfId="14583" xr:uid="{00000000-0005-0000-0000-0000C2010000}"/>
    <cellStyle name="Comma 13 4 2 2 4" xfId="8132" xr:uid="{00000000-0005-0000-0000-0000C3010000}"/>
    <cellStyle name="Comma 13 4 2 2 4 2" xfId="16725" xr:uid="{00000000-0005-0000-0000-0000C4010000}"/>
    <cellStyle name="Comma 13 4 2 2 5" xfId="10288" xr:uid="{00000000-0005-0000-0000-0000C5010000}"/>
    <cellStyle name="Comma 13 4 2 3" xfId="2780" xr:uid="{00000000-0005-0000-0000-0000C6010000}"/>
    <cellStyle name="Comma 13 4 2 3 2" xfId="11374" xr:uid="{00000000-0005-0000-0000-0000C7010000}"/>
    <cellStyle name="Comma 13 4 2 4" xfId="4923" xr:uid="{00000000-0005-0000-0000-0000C8010000}"/>
    <cellStyle name="Comma 13 4 2 4 2" xfId="13516" xr:uid="{00000000-0005-0000-0000-0000C9010000}"/>
    <cellStyle name="Comma 13 4 2 5" xfId="7065" xr:uid="{00000000-0005-0000-0000-0000CA010000}"/>
    <cellStyle name="Comma 13 4 2 5 2" xfId="15658" xr:uid="{00000000-0005-0000-0000-0000CB010000}"/>
    <cellStyle name="Comma 13 4 2 6" xfId="9223" xr:uid="{00000000-0005-0000-0000-0000CC010000}"/>
    <cellStyle name="Comma 13 4 3" xfId="1342" xr:uid="{00000000-0005-0000-0000-0000CD010000}"/>
    <cellStyle name="Comma 13 4 3 2" xfId="3495" xr:uid="{00000000-0005-0000-0000-0000CE010000}"/>
    <cellStyle name="Comma 13 4 3 2 2" xfId="12089" xr:uid="{00000000-0005-0000-0000-0000CF010000}"/>
    <cellStyle name="Comma 13 4 3 3" xfId="5638" xr:uid="{00000000-0005-0000-0000-0000D0010000}"/>
    <cellStyle name="Comma 13 4 3 3 2" xfId="14231" xr:uid="{00000000-0005-0000-0000-0000D1010000}"/>
    <cellStyle name="Comma 13 4 3 4" xfId="7780" xr:uid="{00000000-0005-0000-0000-0000D2010000}"/>
    <cellStyle name="Comma 13 4 3 4 2" xfId="16373" xr:uid="{00000000-0005-0000-0000-0000D3010000}"/>
    <cellStyle name="Comma 13 4 3 5" xfId="9936" xr:uid="{00000000-0005-0000-0000-0000D4010000}"/>
    <cellStyle name="Comma 13 4 4" xfId="2428" xr:uid="{00000000-0005-0000-0000-0000D5010000}"/>
    <cellStyle name="Comma 13 4 4 2" xfId="11022" xr:uid="{00000000-0005-0000-0000-0000D6010000}"/>
    <cellStyle name="Comma 13 4 5" xfId="4571" xr:uid="{00000000-0005-0000-0000-0000D7010000}"/>
    <cellStyle name="Comma 13 4 5 2" xfId="13164" xr:uid="{00000000-0005-0000-0000-0000D8010000}"/>
    <cellStyle name="Comma 13 4 6" xfId="6713" xr:uid="{00000000-0005-0000-0000-0000D9010000}"/>
    <cellStyle name="Comma 13 4 6 2" xfId="15306" xr:uid="{00000000-0005-0000-0000-0000DA010000}"/>
    <cellStyle name="Comma 13 4 7" xfId="8882" xr:uid="{00000000-0005-0000-0000-0000DB010000}"/>
    <cellStyle name="Comma 13 5" xfId="365" xr:uid="{00000000-0005-0000-0000-0000DC010000}"/>
    <cellStyle name="Comma 13 5 2" xfId="718" xr:uid="{00000000-0005-0000-0000-0000DD010000}"/>
    <cellStyle name="Comma 13 5 2 2" xfId="1798" xr:uid="{00000000-0005-0000-0000-0000DE010000}"/>
    <cellStyle name="Comma 13 5 2 2 2" xfId="3951" xr:uid="{00000000-0005-0000-0000-0000DF010000}"/>
    <cellStyle name="Comma 13 5 2 2 2 2" xfId="12545" xr:uid="{00000000-0005-0000-0000-0000E0010000}"/>
    <cellStyle name="Comma 13 5 2 2 3" xfId="6094" xr:uid="{00000000-0005-0000-0000-0000E1010000}"/>
    <cellStyle name="Comma 13 5 2 2 3 2" xfId="14687" xr:uid="{00000000-0005-0000-0000-0000E2010000}"/>
    <cellStyle name="Comma 13 5 2 2 4" xfId="8236" xr:uid="{00000000-0005-0000-0000-0000E3010000}"/>
    <cellStyle name="Comma 13 5 2 2 4 2" xfId="16829" xr:uid="{00000000-0005-0000-0000-0000E4010000}"/>
    <cellStyle name="Comma 13 5 2 2 5" xfId="10392" xr:uid="{00000000-0005-0000-0000-0000E5010000}"/>
    <cellStyle name="Comma 13 5 2 3" xfId="2884" xr:uid="{00000000-0005-0000-0000-0000E6010000}"/>
    <cellStyle name="Comma 13 5 2 3 2" xfId="11478" xr:uid="{00000000-0005-0000-0000-0000E7010000}"/>
    <cellStyle name="Comma 13 5 2 4" xfId="5027" xr:uid="{00000000-0005-0000-0000-0000E8010000}"/>
    <cellStyle name="Comma 13 5 2 4 2" xfId="13620" xr:uid="{00000000-0005-0000-0000-0000E9010000}"/>
    <cellStyle name="Comma 13 5 2 5" xfId="7169" xr:uid="{00000000-0005-0000-0000-0000EA010000}"/>
    <cellStyle name="Comma 13 5 2 5 2" xfId="15762" xr:uid="{00000000-0005-0000-0000-0000EB010000}"/>
    <cellStyle name="Comma 13 5 2 6" xfId="9327" xr:uid="{00000000-0005-0000-0000-0000EC010000}"/>
    <cellStyle name="Comma 13 5 3" xfId="1446" xr:uid="{00000000-0005-0000-0000-0000ED010000}"/>
    <cellStyle name="Comma 13 5 3 2" xfId="3599" xr:uid="{00000000-0005-0000-0000-0000EE010000}"/>
    <cellStyle name="Comma 13 5 3 2 2" xfId="12193" xr:uid="{00000000-0005-0000-0000-0000EF010000}"/>
    <cellStyle name="Comma 13 5 3 3" xfId="5742" xr:uid="{00000000-0005-0000-0000-0000F0010000}"/>
    <cellStyle name="Comma 13 5 3 3 2" xfId="14335" xr:uid="{00000000-0005-0000-0000-0000F1010000}"/>
    <cellStyle name="Comma 13 5 3 4" xfId="7884" xr:uid="{00000000-0005-0000-0000-0000F2010000}"/>
    <cellStyle name="Comma 13 5 3 4 2" xfId="16477" xr:uid="{00000000-0005-0000-0000-0000F3010000}"/>
    <cellStyle name="Comma 13 5 3 5" xfId="10040" xr:uid="{00000000-0005-0000-0000-0000F4010000}"/>
    <cellStyle name="Comma 13 5 4" xfId="2532" xr:uid="{00000000-0005-0000-0000-0000F5010000}"/>
    <cellStyle name="Comma 13 5 4 2" xfId="11126" xr:uid="{00000000-0005-0000-0000-0000F6010000}"/>
    <cellStyle name="Comma 13 5 5" xfId="4675" xr:uid="{00000000-0005-0000-0000-0000F7010000}"/>
    <cellStyle name="Comma 13 5 5 2" xfId="13268" xr:uid="{00000000-0005-0000-0000-0000F8010000}"/>
    <cellStyle name="Comma 13 5 6" xfId="6817" xr:uid="{00000000-0005-0000-0000-0000F9010000}"/>
    <cellStyle name="Comma 13 5 6 2" xfId="15410" xr:uid="{00000000-0005-0000-0000-0000FA010000}"/>
    <cellStyle name="Comma 13 5 7" xfId="8977" xr:uid="{00000000-0005-0000-0000-0000FB010000}"/>
    <cellStyle name="Comma 13 6" xfId="414" xr:uid="{00000000-0005-0000-0000-0000FC010000}"/>
    <cellStyle name="Comma 13 6 2" xfId="766" xr:uid="{00000000-0005-0000-0000-0000FD010000}"/>
    <cellStyle name="Comma 13 6 2 2" xfId="1846" xr:uid="{00000000-0005-0000-0000-0000FE010000}"/>
    <cellStyle name="Comma 13 6 2 2 2" xfId="3999" xr:uid="{00000000-0005-0000-0000-0000FF010000}"/>
    <cellStyle name="Comma 13 6 2 2 2 2" xfId="12593" xr:uid="{00000000-0005-0000-0000-000000020000}"/>
    <cellStyle name="Comma 13 6 2 2 3" xfId="6142" xr:uid="{00000000-0005-0000-0000-000001020000}"/>
    <cellStyle name="Comma 13 6 2 2 3 2" xfId="14735" xr:uid="{00000000-0005-0000-0000-000002020000}"/>
    <cellStyle name="Comma 13 6 2 2 4" xfId="8284" xr:uid="{00000000-0005-0000-0000-000003020000}"/>
    <cellStyle name="Comma 13 6 2 2 4 2" xfId="16877" xr:uid="{00000000-0005-0000-0000-000004020000}"/>
    <cellStyle name="Comma 13 6 2 2 5" xfId="10440" xr:uid="{00000000-0005-0000-0000-000005020000}"/>
    <cellStyle name="Comma 13 6 2 3" xfId="2932" xr:uid="{00000000-0005-0000-0000-000006020000}"/>
    <cellStyle name="Comma 13 6 2 3 2" xfId="11526" xr:uid="{00000000-0005-0000-0000-000007020000}"/>
    <cellStyle name="Comma 13 6 2 4" xfId="5075" xr:uid="{00000000-0005-0000-0000-000008020000}"/>
    <cellStyle name="Comma 13 6 2 4 2" xfId="13668" xr:uid="{00000000-0005-0000-0000-000009020000}"/>
    <cellStyle name="Comma 13 6 2 5" xfId="7217" xr:uid="{00000000-0005-0000-0000-00000A020000}"/>
    <cellStyle name="Comma 13 6 2 5 2" xfId="15810" xr:uid="{00000000-0005-0000-0000-00000B020000}"/>
    <cellStyle name="Comma 13 6 2 6" xfId="9375" xr:uid="{00000000-0005-0000-0000-00000C020000}"/>
    <cellStyle name="Comma 13 6 3" xfId="1494" xr:uid="{00000000-0005-0000-0000-00000D020000}"/>
    <cellStyle name="Comma 13 6 3 2" xfId="3647" xr:uid="{00000000-0005-0000-0000-00000E020000}"/>
    <cellStyle name="Comma 13 6 3 2 2" xfId="12241" xr:uid="{00000000-0005-0000-0000-00000F020000}"/>
    <cellStyle name="Comma 13 6 3 3" xfId="5790" xr:uid="{00000000-0005-0000-0000-000010020000}"/>
    <cellStyle name="Comma 13 6 3 3 2" xfId="14383" xr:uid="{00000000-0005-0000-0000-000011020000}"/>
    <cellStyle name="Comma 13 6 3 4" xfId="7932" xr:uid="{00000000-0005-0000-0000-000012020000}"/>
    <cellStyle name="Comma 13 6 3 4 2" xfId="16525" xr:uid="{00000000-0005-0000-0000-000013020000}"/>
    <cellStyle name="Comma 13 6 3 5" xfId="10088" xr:uid="{00000000-0005-0000-0000-000014020000}"/>
    <cellStyle name="Comma 13 6 4" xfId="2580" xr:uid="{00000000-0005-0000-0000-000015020000}"/>
    <cellStyle name="Comma 13 6 4 2" xfId="11174" xr:uid="{00000000-0005-0000-0000-000016020000}"/>
    <cellStyle name="Comma 13 6 5" xfId="4723" xr:uid="{00000000-0005-0000-0000-000017020000}"/>
    <cellStyle name="Comma 13 6 5 2" xfId="13316" xr:uid="{00000000-0005-0000-0000-000018020000}"/>
    <cellStyle name="Comma 13 6 6" xfId="6865" xr:uid="{00000000-0005-0000-0000-000019020000}"/>
    <cellStyle name="Comma 13 6 6 2" xfId="15458" xr:uid="{00000000-0005-0000-0000-00001A020000}"/>
    <cellStyle name="Comma 13 6 7" xfId="9025" xr:uid="{00000000-0005-0000-0000-00001B020000}"/>
    <cellStyle name="Comma 13 7" xfId="516" xr:uid="{00000000-0005-0000-0000-00001C020000}"/>
    <cellStyle name="Comma 13 7 2" xfId="1596" xr:uid="{00000000-0005-0000-0000-00001D020000}"/>
    <cellStyle name="Comma 13 7 2 2" xfId="3749" xr:uid="{00000000-0005-0000-0000-00001E020000}"/>
    <cellStyle name="Comma 13 7 2 2 2" xfId="12343" xr:uid="{00000000-0005-0000-0000-00001F020000}"/>
    <cellStyle name="Comma 13 7 2 3" xfId="5892" xr:uid="{00000000-0005-0000-0000-000020020000}"/>
    <cellStyle name="Comma 13 7 2 3 2" xfId="14485" xr:uid="{00000000-0005-0000-0000-000021020000}"/>
    <cellStyle name="Comma 13 7 2 4" xfId="8034" xr:uid="{00000000-0005-0000-0000-000022020000}"/>
    <cellStyle name="Comma 13 7 2 4 2" xfId="16627" xr:uid="{00000000-0005-0000-0000-000023020000}"/>
    <cellStyle name="Comma 13 7 2 5" xfId="10190" xr:uid="{00000000-0005-0000-0000-000024020000}"/>
    <cellStyle name="Comma 13 7 3" xfId="2682" xr:uid="{00000000-0005-0000-0000-000025020000}"/>
    <cellStyle name="Comma 13 7 3 2" xfId="11276" xr:uid="{00000000-0005-0000-0000-000026020000}"/>
    <cellStyle name="Comma 13 7 4" xfId="4825" xr:uid="{00000000-0005-0000-0000-000027020000}"/>
    <cellStyle name="Comma 13 7 4 2" xfId="13418" xr:uid="{00000000-0005-0000-0000-000028020000}"/>
    <cellStyle name="Comma 13 7 5" xfId="6967" xr:uid="{00000000-0005-0000-0000-000029020000}"/>
    <cellStyle name="Comma 13 7 5 2" xfId="15560" xr:uid="{00000000-0005-0000-0000-00002A020000}"/>
    <cellStyle name="Comma 13 7 6" xfId="9125" xr:uid="{00000000-0005-0000-0000-00002B020000}"/>
    <cellStyle name="Comma 13 8" xfId="557" xr:uid="{00000000-0005-0000-0000-00002C020000}"/>
    <cellStyle name="Comma 13 8 2" xfId="1637" xr:uid="{00000000-0005-0000-0000-00002D020000}"/>
    <cellStyle name="Comma 13 8 2 2" xfId="3790" xr:uid="{00000000-0005-0000-0000-00002E020000}"/>
    <cellStyle name="Comma 13 8 2 2 2" xfId="12384" xr:uid="{00000000-0005-0000-0000-00002F020000}"/>
    <cellStyle name="Comma 13 8 2 3" xfId="5933" xr:uid="{00000000-0005-0000-0000-000030020000}"/>
    <cellStyle name="Comma 13 8 2 3 2" xfId="14526" xr:uid="{00000000-0005-0000-0000-000031020000}"/>
    <cellStyle name="Comma 13 8 2 4" xfId="8075" xr:uid="{00000000-0005-0000-0000-000032020000}"/>
    <cellStyle name="Comma 13 8 2 4 2" xfId="16668" xr:uid="{00000000-0005-0000-0000-000033020000}"/>
    <cellStyle name="Comma 13 8 2 5" xfId="10231" xr:uid="{00000000-0005-0000-0000-000034020000}"/>
    <cellStyle name="Comma 13 8 3" xfId="2723" xr:uid="{00000000-0005-0000-0000-000035020000}"/>
    <cellStyle name="Comma 13 8 3 2" xfId="11317" xr:uid="{00000000-0005-0000-0000-000036020000}"/>
    <cellStyle name="Comma 13 8 4" xfId="4866" xr:uid="{00000000-0005-0000-0000-000037020000}"/>
    <cellStyle name="Comma 13 8 4 2" xfId="13459" xr:uid="{00000000-0005-0000-0000-000038020000}"/>
    <cellStyle name="Comma 13 8 5" xfId="7008" xr:uid="{00000000-0005-0000-0000-000039020000}"/>
    <cellStyle name="Comma 13 8 5 2" xfId="15601" xr:uid="{00000000-0005-0000-0000-00003A020000}"/>
    <cellStyle name="Comma 13 8 6" xfId="9166" xr:uid="{00000000-0005-0000-0000-00003B020000}"/>
    <cellStyle name="Comma 13 9" xfId="909" xr:uid="{00000000-0005-0000-0000-00003C020000}"/>
    <cellStyle name="Comma 13 9 2" xfId="1986" xr:uid="{00000000-0005-0000-0000-00003D020000}"/>
    <cellStyle name="Comma 13 9 2 2" xfId="4139" xr:uid="{00000000-0005-0000-0000-00003E020000}"/>
    <cellStyle name="Comma 13 9 2 2 2" xfId="12733" xr:uid="{00000000-0005-0000-0000-00003F020000}"/>
    <cellStyle name="Comma 13 9 2 3" xfId="6282" xr:uid="{00000000-0005-0000-0000-000040020000}"/>
    <cellStyle name="Comma 13 9 2 3 2" xfId="14875" xr:uid="{00000000-0005-0000-0000-000041020000}"/>
    <cellStyle name="Comma 13 9 2 4" xfId="8424" xr:uid="{00000000-0005-0000-0000-000042020000}"/>
    <cellStyle name="Comma 13 9 2 4 2" xfId="17017" xr:uid="{00000000-0005-0000-0000-000043020000}"/>
    <cellStyle name="Comma 13 9 2 5" xfId="10580" xr:uid="{00000000-0005-0000-0000-000044020000}"/>
    <cellStyle name="Comma 13 9 3" xfId="3072" xr:uid="{00000000-0005-0000-0000-000045020000}"/>
    <cellStyle name="Comma 13 9 3 2" xfId="11666" xr:uid="{00000000-0005-0000-0000-000046020000}"/>
    <cellStyle name="Comma 13 9 4" xfId="5215" xr:uid="{00000000-0005-0000-0000-000047020000}"/>
    <cellStyle name="Comma 13 9 4 2" xfId="13808" xr:uid="{00000000-0005-0000-0000-000048020000}"/>
    <cellStyle name="Comma 13 9 5" xfId="7357" xr:uid="{00000000-0005-0000-0000-000049020000}"/>
    <cellStyle name="Comma 13 9 5 2" xfId="15950" xr:uid="{00000000-0005-0000-0000-00004A020000}"/>
    <cellStyle name="Comma 13 9 6" xfId="9513" xr:uid="{00000000-0005-0000-0000-00004B020000}"/>
    <cellStyle name="Comma 14" xfId="169" xr:uid="{00000000-0005-0000-0000-00004C020000}"/>
    <cellStyle name="Comma 14 10" xfId="558" xr:uid="{00000000-0005-0000-0000-00004D020000}"/>
    <cellStyle name="Comma 14 10 2" xfId="1638" xr:uid="{00000000-0005-0000-0000-00004E020000}"/>
    <cellStyle name="Comma 14 10 2 2" xfId="3791" xr:uid="{00000000-0005-0000-0000-00004F020000}"/>
    <cellStyle name="Comma 14 10 2 2 2" xfId="12385" xr:uid="{00000000-0005-0000-0000-000050020000}"/>
    <cellStyle name="Comma 14 10 2 3" xfId="5934" xr:uid="{00000000-0005-0000-0000-000051020000}"/>
    <cellStyle name="Comma 14 10 2 3 2" xfId="14527" xr:uid="{00000000-0005-0000-0000-000052020000}"/>
    <cellStyle name="Comma 14 10 2 4" xfId="8076" xr:uid="{00000000-0005-0000-0000-000053020000}"/>
    <cellStyle name="Comma 14 10 2 4 2" xfId="16669" xr:uid="{00000000-0005-0000-0000-000054020000}"/>
    <cellStyle name="Comma 14 10 2 5" xfId="10232" xr:uid="{00000000-0005-0000-0000-000055020000}"/>
    <cellStyle name="Comma 14 10 3" xfId="2724" xr:uid="{00000000-0005-0000-0000-000056020000}"/>
    <cellStyle name="Comma 14 10 3 2" xfId="11318" xr:uid="{00000000-0005-0000-0000-000057020000}"/>
    <cellStyle name="Comma 14 10 4" xfId="4867" xr:uid="{00000000-0005-0000-0000-000058020000}"/>
    <cellStyle name="Comma 14 10 4 2" xfId="13460" xr:uid="{00000000-0005-0000-0000-000059020000}"/>
    <cellStyle name="Comma 14 10 5" xfId="7009" xr:uid="{00000000-0005-0000-0000-00005A020000}"/>
    <cellStyle name="Comma 14 10 5 2" xfId="15602" xr:uid="{00000000-0005-0000-0000-00005B020000}"/>
    <cellStyle name="Comma 14 10 6" xfId="9167" xr:uid="{00000000-0005-0000-0000-00005C020000}"/>
    <cellStyle name="Comma 14 11" xfId="910" xr:uid="{00000000-0005-0000-0000-00005D020000}"/>
    <cellStyle name="Comma 14 11 2" xfId="1987" xr:uid="{00000000-0005-0000-0000-00005E020000}"/>
    <cellStyle name="Comma 14 11 2 2" xfId="4140" xr:uid="{00000000-0005-0000-0000-00005F020000}"/>
    <cellStyle name="Comma 14 11 2 2 2" xfId="12734" xr:uid="{00000000-0005-0000-0000-000060020000}"/>
    <cellStyle name="Comma 14 11 2 3" xfId="6283" xr:uid="{00000000-0005-0000-0000-000061020000}"/>
    <cellStyle name="Comma 14 11 2 3 2" xfId="14876" xr:uid="{00000000-0005-0000-0000-000062020000}"/>
    <cellStyle name="Comma 14 11 2 4" xfId="8425" xr:uid="{00000000-0005-0000-0000-000063020000}"/>
    <cellStyle name="Comma 14 11 2 4 2" xfId="17018" xr:uid="{00000000-0005-0000-0000-000064020000}"/>
    <cellStyle name="Comma 14 11 2 5" xfId="10581" xr:uid="{00000000-0005-0000-0000-000065020000}"/>
    <cellStyle name="Comma 14 11 3" xfId="3073" xr:uid="{00000000-0005-0000-0000-000066020000}"/>
    <cellStyle name="Comma 14 11 3 2" xfId="11667" xr:uid="{00000000-0005-0000-0000-000067020000}"/>
    <cellStyle name="Comma 14 11 4" xfId="5216" xr:uid="{00000000-0005-0000-0000-000068020000}"/>
    <cellStyle name="Comma 14 11 4 2" xfId="13809" xr:uid="{00000000-0005-0000-0000-000069020000}"/>
    <cellStyle name="Comma 14 11 5" xfId="7358" xr:uid="{00000000-0005-0000-0000-00006A020000}"/>
    <cellStyle name="Comma 14 11 5 2" xfId="15951" xr:uid="{00000000-0005-0000-0000-00006B020000}"/>
    <cellStyle name="Comma 14 11 6" xfId="9514" xr:uid="{00000000-0005-0000-0000-00006C020000}"/>
    <cellStyle name="Comma 14 12" xfId="1013" xr:uid="{00000000-0005-0000-0000-00006D020000}"/>
    <cellStyle name="Comma 14 12 2" xfId="2090" xr:uid="{00000000-0005-0000-0000-00006E020000}"/>
    <cellStyle name="Comma 14 12 2 2" xfId="4243" xr:uid="{00000000-0005-0000-0000-00006F020000}"/>
    <cellStyle name="Comma 14 12 2 2 2" xfId="12837" xr:uid="{00000000-0005-0000-0000-000070020000}"/>
    <cellStyle name="Comma 14 12 2 3" xfId="6386" xr:uid="{00000000-0005-0000-0000-000071020000}"/>
    <cellStyle name="Comma 14 12 2 3 2" xfId="14979" xr:uid="{00000000-0005-0000-0000-000072020000}"/>
    <cellStyle name="Comma 14 12 2 4" xfId="8528" xr:uid="{00000000-0005-0000-0000-000073020000}"/>
    <cellStyle name="Comma 14 12 2 4 2" xfId="17121" xr:uid="{00000000-0005-0000-0000-000074020000}"/>
    <cellStyle name="Comma 14 12 2 5" xfId="10684" xr:uid="{00000000-0005-0000-0000-000075020000}"/>
    <cellStyle name="Comma 14 12 3" xfId="3176" xr:uid="{00000000-0005-0000-0000-000076020000}"/>
    <cellStyle name="Comma 14 12 3 2" xfId="11770" xr:uid="{00000000-0005-0000-0000-000077020000}"/>
    <cellStyle name="Comma 14 12 4" xfId="5319" xr:uid="{00000000-0005-0000-0000-000078020000}"/>
    <cellStyle name="Comma 14 12 4 2" xfId="13912" xr:uid="{00000000-0005-0000-0000-000079020000}"/>
    <cellStyle name="Comma 14 12 5" xfId="7461" xr:uid="{00000000-0005-0000-0000-00007A020000}"/>
    <cellStyle name="Comma 14 12 5 2" xfId="16054" xr:uid="{00000000-0005-0000-0000-00007B020000}"/>
    <cellStyle name="Comma 14 12 6" xfId="9617" xr:uid="{00000000-0005-0000-0000-00007C020000}"/>
    <cellStyle name="Comma 14 13" xfId="1284" xr:uid="{00000000-0005-0000-0000-00007D020000}"/>
    <cellStyle name="Comma 14 13 2" xfId="3437" xr:uid="{00000000-0005-0000-0000-00007E020000}"/>
    <cellStyle name="Comma 14 13 2 2" xfId="12031" xr:uid="{00000000-0005-0000-0000-00007F020000}"/>
    <cellStyle name="Comma 14 13 3" xfId="5580" xr:uid="{00000000-0005-0000-0000-000080020000}"/>
    <cellStyle name="Comma 14 13 3 2" xfId="14173" xr:uid="{00000000-0005-0000-0000-000081020000}"/>
    <cellStyle name="Comma 14 13 4" xfId="7722" xr:uid="{00000000-0005-0000-0000-000082020000}"/>
    <cellStyle name="Comma 14 13 4 2" xfId="16315" xr:uid="{00000000-0005-0000-0000-000083020000}"/>
    <cellStyle name="Comma 14 13 5" xfId="9878" xr:uid="{00000000-0005-0000-0000-000084020000}"/>
    <cellStyle name="Comma 14 14" xfId="2372" xr:uid="{00000000-0005-0000-0000-000085020000}"/>
    <cellStyle name="Comma 14 14 2" xfId="10966" xr:uid="{00000000-0005-0000-0000-000086020000}"/>
    <cellStyle name="Comma 14 15" xfId="4515" xr:uid="{00000000-0005-0000-0000-000087020000}"/>
    <cellStyle name="Comma 14 15 2" xfId="13108" xr:uid="{00000000-0005-0000-0000-000088020000}"/>
    <cellStyle name="Comma 14 16" xfId="6657" xr:uid="{00000000-0005-0000-0000-000089020000}"/>
    <cellStyle name="Comma 14 16 2" xfId="15250" xr:uid="{00000000-0005-0000-0000-00008A020000}"/>
    <cellStyle name="Comma 14 17" xfId="8831" xr:uid="{00000000-0005-0000-0000-00008B020000}"/>
    <cellStyle name="Comma 14 2" xfId="184" xr:uid="{00000000-0005-0000-0000-00008C020000}"/>
    <cellStyle name="Comma 14 2 10" xfId="1016" xr:uid="{00000000-0005-0000-0000-00008D020000}"/>
    <cellStyle name="Comma 14 2 10 2" xfId="2093" xr:uid="{00000000-0005-0000-0000-00008E020000}"/>
    <cellStyle name="Comma 14 2 10 2 2" xfId="4246" xr:uid="{00000000-0005-0000-0000-00008F020000}"/>
    <cellStyle name="Comma 14 2 10 2 2 2" xfId="12840" xr:uid="{00000000-0005-0000-0000-000090020000}"/>
    <cellStyle name="Comma 14 2 10 2 3" xfId="6389" xr:uid="{00000000-0005-0000-0000-000091020000}"/>
    <cellStyle name="Comma 14 2 10 2 3 2" xfId="14982" xr:uid="{00000000-0005-0000-0000-000092020000}"/>
    <cellStyle name="Comma 14 2 10 2 4" xfId="8531" xr:uid="{00000000-0005-0000-0000-000093020000}"/>
    <cellStyle name="Comma 14 2 10 2 4 2" xfId="17124" xr:uid="{00000000-0005-0000-0000-000094020000}"/>
    <cellStyle name="Comma 14 2 10 2 5" xfId="10687" xr:uid="{00000000-0005-0000-0000-000095020000}"/>
    <cellStyle name="Comma 14 2 10 3" xfId="3179" xr:uid="{00000000-0005-0000-0000-000096020000}"/>
    <cellStyle name="Comma 14 2 10 3 2" xfId="11773" xr:uid="{00000000-0005-0000-0000-000097020000}"/>
    <cellStyle name="Comma 14 2 10 4" xfId="5322" xr:uid="{00000000-0005-0000-0000-000098020000}"/>
    <cellStyle name="Comma 14 2 10 4 2" xfId="13915" xr:uid="{00000000-0005-0000-0000-000099020000}"/>
    <cellStyle name="Comma 14 2 10 5" xfId="7464" xr:uid="{00000000-0005-0000-0000-00009A020000}"/>
    <cellStyle name="Comma 14 2 10 5 2" xfId="16057" xr:uid="{00000000-0005-0000-0000-00009B020000}"/>
    <cellStyle name="Comma 14 2 10 6" xfId="9620" xr:uid="{00000000-0005-0000-0000-00009C020000}"/>
    <cellStyle name="Comma 14 2 11" xfId="1289" xr:uid="{00000000-0005-0000-0000-00009D020000}"/>
    <cellStyle name="Comma 14 2 11 2" xfId="3442" xr:uid="{00000000-0005-0000-0000-00009E020000}"/>
    <cellStyle name="Comma 14 2 11 2 2" xfId="12036" xr:uid="{00000000-0005-0000-0000-00009F020000}"/>
    <cellStyle name="Comma 14 2 11 3" xfId="5585" xr:uid="{00000000-0005-0000-0000-0000A0020000}"/>
    <cellStyle name="Comma 14 2 11 3 2" xfId="14178" xr:uid="{00000000-0005-0000-0000-0000A1020000}"/>
    <cellStyle name="Comma 14 2 11 4" xfId="7727" xr:uid="{00000000-0005-0000-0000-0000A2020000}"/>
    <cellStyle name="Comma 14 2 11 4 2" xfId="16320" xr:uid="{00000000-0005-0000-0000-0000A3020000}"/>
    <cellStyle name="Comma 14 2 11 5" xfId="9883" xr:uid="{00000000-0005-0000-0000-0000A4020000}"/>
    <cellStyle name="Comma 14 2 12" xfId="2377" xr:uid="{00000000-0005-0000-0000-0000A5020000}"/>
    <cellStyle name="Comma 14 2 12 2" xfId="10971" xr:uid="{00000000-0005-0000-0000-0000A6020000}"/>
    <cellStyle name="Comma 14 2 13" xfId="4520" xr:uid="{00000000-0005-0000-0000-0000A7020000}"/>
    <cellStyle name="Comma 14 2 13 2" xfId="13113" xr:uid="{00000000-0005-0000-0000-0000A8020000}"/>
    <cellStyle name="Comma 14 2 14" xfId="6662" xr:uid="{00000000-0005-0000-0000-0000A9020000}"/>
    <cellStyle name="Comma 14 2 14 2" xfId="15255" xr:uid="{00000000-0005-0000-0000-0000AA020000}"/>
    <cellStyle name="Comma 14 2 15" xfId="8836" xr:uid="{00000000-0005-0000-0000-0000AB020000}"/>
    <cellStyle name="Comma 14 2 2" xfId="214" xr:uid="{00000000-0005-0000-0000-0000AC020000}"/>
    <cellStyle name="Comma 14 2 2 10" xfId="2387" xr:uid="{00000000-0005-0000-0000-0000AD020000}"/>
    <cellStyle name="Comma 14 2 2 10 2" xfId="10981" xr:uid="{00000000-0005-0000-0000-0000AE020000}"/>
    <cellStyle name="Comma 14 2 2 11" xfId="4530" xr:uid="{00000000-0005-0000-0000-0000AF020000}"/>
    <cellStyle name="Comma 14 2 2 11 2" xfId="13123" xr:uid="{00000000-0005-0000-0000-0000B0020000}"/>
    <cellStyle name="Comma 14 2 2 12" xfId="6672" xr:uid="{00000000-0005-0000-0000-0000B1020000}"/>
    <cellStyle name="Comma 14 2 2 12 2" xfId="15265" xr:uid="{00000000-0005-0000-0000-0000B2020000}"/>
    <cellStyle name="Comma 14 2 2 13" xfId="8844" xr:uid="{00000000-0005-0000-0000-0000B3020000}"/>
    <cellStyle name="Comma 14 2 2 2" xfId="333" xr:uid="{00000000-0005-0000-0000-0000B4020000}"/>
    <cellStyle name="Comma 14 2 2 2 10" xfId="8945" xr:uid="{00000000-0005-0000-0000-0000B5020000}"/>
    <cellStyle name="Comma 14 2 2 2 2" xfId="484" xr:uid="{00000000-0005-0000-0000-0000B6020000}"/>
    <cellStyle name="Comma 14 2 2 2 2 2" xfId="836" xr:uid="{00000000-0005-0000-0000-0000B7020000}"/>
    <cellStyle name="Comma 14 2 2 2 2 2 2" xfId="1916" xr:uid="{00000000-0005-0000-0000-0000B8020000}"/>
    <cellStyle name="Comma 14 2 2 2 2 2 2 2" xfId="4069" xr:uid="{00000000-0005-0000-0000-0000B9020000}"/>
    <cellStyle name="Comma 14 2 2 2 2 2 2 2 2" xfId="12663" xr:uid="{00000000-0005-0000-0000-0000BA020000}"/>
    <cellStyle name="Comma 14 2 2 2 2 2 2 3" xfId="6212" xr:uid="{00000000-0005-0000-0000-0000BB020000}"/>
    <cellStyle name="Comma 14 2 2 2 2 2 2 3 2" xfId="14805" xr:uid="{00000000-0005-0000-0000-0000BC020000}"/>
    <cellStyle name="Comma 14 2 2 2 2 2 2 4" xfId="8354" xr:uid="{00000000-0005-0000-0000-0000BD020000}"/>
    <cellStyle name="Comma 14 2 2 2 2 2 2 4 2" xfId="16947" xr:uid="{00000000-0005-0000-0000-0000BE020000}"/>
    <cellStyle name="Comma 14 2 2 2 2 2 2 5" xfId="10510" xr:uid="{00000000-0005-0000-0000-0000BF020000}"/>
    <cellStyle name="Comma 14 2 2 2 2 2 3" xfId="3002" xr:uid="{00000000-0005-0000-0000-0000C0020000}"/>
    <cellStyle name="Comma 14 2 2 2 2 2 3 2" xfId="11596" xr:uid="{00000000-0005-0000-0000-0000C1020000}"/>
    <cellStyle name="Comma 14 2 2 2 2 2 4" xfId="5145" xr:uid="{00000000-0005-0000-0000-0000C2020000}"/>
    <cellStyle name="Comma 14 2 2 2 2 2 4 2" xfId="13738" xr:uid="{00000000-0005-0000-0000-0000C3020000}"/>
    <cellStyle name="Comma 14 2 2 2 2 2 5" xfId="7287" xr:uid="{00000000-0005-0000-0000-0000C4020000}"/>
    <cellStyle name="Comma 14 2 2 2 2 2 5 2" xfId="15880" xr:uid="{00000000-0005-0000-0000-0000C5020000}"/>
    <cellStyle name="Comma 14 2 2 2 2 2 6" xfId="9445" xr:uid="{00000000-0005-0000-0000-0000C6020000}"/>
    <cellStyle name="Comma 14 2 2 2 2 3" xfId="1564" xr:uid="{00000000-0005-0000-0000-0000C7020000}"/>
    <cellStyle name="Comma 14 2 2 2 2 3 2" xfId="3717" xr:uid="{00000000-0005-0000-0000-0000C8020000}"/>
    <cellStyle name="Comma 14 2 2 2 2 3 2 2" xfId="12311" xr:uid="{00000000-0005-0000-0000-0000C9020000}"/>
    <cellStyle name="Comma 14 2 2 2 2 3 3" xfId="5860" xr:uid="{00000000-0005-0000-0000-0000CA020000}"/>
    <cellStyle name="Comma 14 2 2 2 2 3 3 2" xfId="14453" xr:uid="{00000000-0005-0000-0000-0000CB020000}"/>
    <cellStyle name="Comma 14 2 2 2 2 3 4" xfId="8002" xr:uid="{00000000-0005-0000-0000-0000CC020000}"/>
    <cellStyle name="Comma 14 2 2 2 2 3 4 2" xfId="16595" xr:uid="{00000000-0005-0000-0000-0000CD020000}"/>
    <cellStyle name="Comma 14 2 2 2 2 3 5" xfId="10158" xr:uid="{00000000-0005-0000-0000-0000CE020000}"/>
    <cellStyle name="Comma 14 2 2 2 2 4" xfId="2650" xr:uid="{00000000-0005-0000-0000-0000CF020000}"/>
    <cellStyle name="Comma 14 2 2 2 2 4 2" xfId="11244" xr:uid="{00000000-0005-0000-0000-0000D0020000}"/>
    <cellStyle name="Comma 14 2 2 2 2 5" xfId="4793" xr:uid="{00000000-0005-0000-0000-0000D1020000}"/>
    <cellStyle name="Comma 14 2 2 2 2 5 2" xfId="13386" xr:uid="{00000000-0005-0000-0000-0000D2020000}"/>
    <cellStyle name="Comma 14 2 2 2 2 6" xfId="6935" xr:uid="{00000000-0005-0000-0000-0000D3020000}"/>
    <cellStyle name="Comma 14 2 2 2 2 6 2" xfId="15528" xr:uid="{00000000-0005-0000-0000-0000D4020000}"/>
    <cellStyle name="Comma 14 2 2 2 2 7" xfId="9093" xr:uid="{00000000-0005-0000-0000-0000D5020000}"/>
    <cellStyle name="Comma 14 2 2 2 3" xfId="686" xr:uid="{00000000-0005-0000-0000-0000D6020000}"/>
    <cellStyle name="Comma 14 2 2 2 3 2" xfId="1766" xr:uid="{00000000-0005-0000-0000-0000D7020000}"/>
    <cellStyle name="Comma 14 2 2 2 3 2 2" xfId="3919" xr:uid="{00000000-0005-0000-0000-0000D8020000}"/>
    <cellStyle name="Comma 14 2 2 2 3 2 2 2" xfId="12513" xr:uid="{00000000-0005-0000-0000-0000D9020000}"/>
    <cellStyle name="Comma 14 2 2 2 3 2 3" xfId="6062" xr:uid="{00000000-0005-0000-0000-0000DA020000}"/>
    <cellStyle name="Comma 14 2 2 2 3 2 3 2" xfId="14655" xr:uid="{00000000-0005-0000-0000-0000DB020000}"/>
    <cellStyle name="Comma 14 2 2 2 3 2 4" xfId="8204" xr:uid="{00000000-0005-0000-0000-0000DC020000}"/>
    <cellStyle name="Comma 14 2 2 2 3 2 4 2" xfId="16797" xr:uid="{00000000-0005-0000-0000-0000DD020000}"/>
    <cellStyle name="Comma 14 2 2 2 3 2 5" xfId="10360" xr:uid="{00000000-0005-0000-0000-0000DE020000}"/>
    <cellStyle name="Comma 14 2 2 2 3 3" xfId="2852" xr:uid="{00000000-0005-0000-0000-0000DF020000}"/>
    <cellStyle name="Comma 14 2 2 2 3 3 2" xfId="11446" xr:uid="{00000000-0005-0000-0000-0000E0020000}"/>
    <cellStyle name="Comma 14 2 2 2 3 4" xfId="4995" xr:uid="{00000000-0005-0000-0000-0000E1020000}"/>
    <cellStyle name="Comma 14 2 2 2 3 4 2" xfId="13588" xr:uid="{00000000-0005-0000-0000-0000E2020000}"/>
    <cellStyle name="Comma 14 2 2 2 3 5" xfId="7137" xr:uid="{00000000-0005-0000-0000-0000E3020000}"/>
    <cellStyle name="Comma 14 2 2 2 3 5 2" xfId="15730" xr:uid="{00000000-0005-0000-0000-0000E4020000}"/>
    <cellStyle name="Comma 14 2 2 2 3 6" xfId="9295" xr:uid="{00000000-0005-0000-0000-0000E5020000}"/>
    <cellStyle name="Comma 14 2 2 2 4" xfId="979" xr:uid="{00000000-0005-0000-0000-0000E6020000}"/>
    <cellStyle name="Comma 14 2 2 2 4 2" xfId="2056" xr:uid="{00000000-0005-0000-0000-0000E7020000}"/>
    <cellStyle name="Comma 14 2 2 2 4 2 2" xfId="4209" xr:uid="{00000000-0005-0000-0000-0000E8020000}"/>
    <cellStyle name="Comma 14 2 2 2 4 2 2 2" xfId="12803" xr:uid="{00000000-0005-0000-0000-0000E9020000}"/>
    <cellStyle name="Comma 14 2 2 2 4 2 3" xfId="6352" xr:uid="{00000000-0005-0000-0000-0000EA020000}"/>
    <cellStyle name="Comma 14 2 2 2 4 2 3 2" xfId="14945" xr:uid="{00000000-0005-0000-0000-0000EB020000}"/>
    <cellStyle name="Comma 14 2 2 2 4 2 4" xfId="8494" xr:uid="{00000000-0005-0000-0000-0000EC020000}"/>
    <cellStyle name="Comma 14 2 2 2 4 2 4 2" xfId="17087" xr:uid="{00000000-0005-0000-0000-0000ED020000}"/>
    <cellStyle name="Comma 14 2 2 2 4 2 5" xfId="10650" xr:uid="{00000000-0005-0000-0000-0000EE020000}"/>
    <cellStyle name="Comma 14 2 2 2 4 3" xfId="3142" xr:uid="{00000000-0005-0000-0000-0000EF020000}"/>
    <cellStyle name="Comma 14 2 2 2 4 3 2" xfId="11736" xr:uid="{00000000-0005-0000-0000-0000F0020000}"/>
    <cellStyle name="Comma 14 2 2 2 4 4" xfId="5285" xr:uid="{00000000-0005-0000-0000-0000F1020000}"/>
    <cellStyle name="Comma 14 2 2 2 4 4 2" xfId="13878" xr:uid="{00000000-0005-0000-0000-0000F2020000}"/>
    <cellStyle name="Comma 14 2 2 2 4 5" xfId="7427" xr:uid="{00000000-0005-0000-0000-0000F3020000}"/>
    <cellStyle name="Comma 14 2 2 2 4 5 2" xfId="16020" xr:uid="{00000000-0005-0000-0000-0000F4020000}"/>
    <cellStyle name="Comma 14 2 2 2 4 6" xfId="9583" xr:uid="{00000000-0005-0000-0000-0000F5020000}"/>
    <cellStyle name="Comma 14 2 2 2 5" xfId="1082" xr:uid="{00000000-0005-0000-0000-0000F6020000}"/>
    <cellStyle name="Comma 14 2 2 2 5 2" xfId="2159" xr:uid="{00000000-0005-0000-0000-0000F7020000}"/>
    <cellStyle name="Comma 14 2 2 2 5 2 2" xfId="4312" xr:uid="{00000000-0005-0000-0000-0000F8020000}"/>
    <cellStyle name="Comma 14 2 2 2 5 2 2 2" xfId="12906" xr:uid="{00000000-0005-0000-0000-0000F9020000}"/>
    <cellStyle name="Comma 14 2 2 2 5 2 3" xfId="6455" xr:uid="{00000000-0005-0000-0000-0000FA020000}"/>
    <cellStyle name="Comma 14 2 2 2 5 2 3 2" xfId="15048" xr:uid="{00000000-0005-0000-0000-0000FB020000}"/>
    <cellStyle name="Comma 14 2 2 2 5 2 4" xfId="8597" xr:uid="{00000000-0005-0000-0000-0000FC020000}"/>
    <cellStyle name="Comma 14 2 2 2 5 2 4 2" xfId="17190" xr:uid="{00000000-0005-0000-0000-0000FD020000}"/>
    <cellStyle name="Comma 14 2 2 2 5 2 5" xfId="10753" xr:uid="{00000000-0005-0000-0000-0000FE020000}"/>
    <cellStyle name="Comma 14 2 2 2 5 3" xfId="3245" xr:uid="{00000000-0005-0000-0000-0000FF020000}"/>
    <cellStyle name="Comma 14 2 2 2 5 3 2" xfId="11839" xr:uid="{00000000-0005-0000-0000-000000030000}"/>
    <cellStyle name="Comma 14 2 2 2 5 4" xfId="5388" xr:uid="{00000000-0005-0000-0000-000001030000}"/>
    <cellStyle name="Comma 14 2 2 2 5 4 2" xfId="13981" xr:uid="{00000000-0005-0000-0000-000002030000}"/>
    <cellStyle name="Comma 14 2 2 2 5 5" xfId="7530" xr:uid="{00000000-0005-0000-0000-000003030000}"/>
    <cellStyle name="Comma 14 2 2 2 5 5 2" xfId="16123" xr:uid="{00000000-0005-0000-0000-000004030000}"/>
    <cellStyle name="Comma 14 2 2 2 5 6" xfId="9686" xr:uid="{00000000-0005-0000-0000-000005030000}"/>
    <cellStyle name="Comma 14 2 2 2 6" xfId="1414" xr:uid="{00000000-0005-0000-0000-000006030000}"/>
    <cellStyle name="Comma 14 2 2 2 6 2" xfId="3567" xr:uid="{00000000-0005-0000-0000-000007030000}"/>
    <cellStyle name="Comma 14 2 2 2 6 2 2" xfId="12161" xr:uid="{00000000-0005-0000-0000-000008030000}"/>
    <cellStyle name="Comma 14 2 2 2 6 3" xfId="5710" xr:uid="{00000000-0005-0000-0000-000009030000}"/>
    <cellStyle name="Comma 14 2 2 2 6 3 2" xfId="14303" xr:uid="{00000000-0005-0000-0000-00000A030000}"/>
    <cellStyle name="Comma 14 2 2 2 6 4" xfId="7852" xr:uid="{00000000-0005-0000-0000-00000B030000}"/>
    <cellStyle name="Comma 14 2 2 2 6 4 2" xfId="16445" xr:uid="{00000000-0005-0000-0000-00000C030000}"/>
    <cellStyle name="Comma 14 2 2 2 6 5" xfId="10008" xr:uid="{00000000-0005-0000-0000-00000D030000}"/>
    <cellStyle name="Comma 14 2 2 2 7" xfId="2500" xr:uid="{00000000-0005-0000-0000-00000E030000}"/>
    <cellStyle name="Comma 14 2 2 2 7 2" xfId="11094" xr:uid="{00000000-0005-0000-0000-00000F030000}"/>
    <cellStyle name="Comma 14 2 2 2 8" xfId="4643" xr:uid="{00000000-0005-0000-0000-000010030000}"/>
    <cellStyle name="Comma 14 2 2 2 8 2" xfId="13236" xr:uid="{00000000-0005-0000-0000-000011030000}"/>
    <cellStyle name="Comma 14 2 2 2 9" xfId="6785" xr:uid="{00000000-0005-0000-0000-000012030000}"/>
    <cellStyle name="Comma 14 2 2 2 9 2" xfId="15378" xr:uid="{00000000-0005-0000-0000-000013030000}"/>
    <cellStyle name="Comma 14 2 2 3" xfId="277" xr:uid="{00000000-0005-0000-0000-000014030000}"/>
    <cellStyle name="Comma 14 2 2 3 2" xfId="630" xr:uid="{00000000-0005-0000-0000-000015030000}"/>
    <cellStyle name="Comma 14 2 2 3 2 2" xfId="1710" xr:uid="{00000000-0005-0000-0000-000016030000}"/>
    <cellStyle name="Comma 14 2 2 3 2 2 2" xfId="3863" xr:uid="{00000000-0005-0000-0000-000017030000}"/>
    <cellStyle name="Comma 14 2 2 3 2 2 2 2" xfId="12457" xr:uid="{00000000-0005-0000-0000-000018030000}"/>
    <cellStyle name="Comma 14 2 2 3 2 2 3" xfId="6006" xr:uid="{00000000-0005-0000-0000-000019030000}"/>
    <cellStyle name="Comma 14 2 2 3 2 2 3 2" xfId="14599" xr:uid="{00000000-0005-0000-0000-00001A030000}"/>
    <cellStyle name="Comma 14 2 2 3 2 2 4" xfId="8148" xr:uid="{00000000-0005-0000-0000-00001B030000}"/>
    <cellStyle name="Comma 14 2 2 3 2 2 4 2" xfId="16741" xr:uid="{00000000-0005-0000-0000-00001C030000}"/>
    <cellStyle name="Comma 14 2 2 3 2 2 5" xfId="10304" xr:uid="{00000000-0005-0000-0000-00001D030000}"/>
    <cellStyle name="Comma 14 2 2 3 2 3" xfId="2796" xr:uid="{00000000-0005-0000-0000-00001E030000}"/>
    <cellStyle name="Comma 14 2 2 3 2 3 2" xfId="11390" xr:uid="{00000000-0005-0000-0000-00001F030000}"/>
    <cellStyle name="Comma 14 2 2 3 2 4" xfId="4939" xr:uid="{00000000-0005-0000-0000-000020030000}"/>
    <cellStyle name="Comma 14 2 2 3 2 4 2" xfId="13532" xr:uid="{00000000-0005-0000-0000-000021030000}"/>
    <cellStyle name="Comma 14 2 2 3 2 5" xfId="7081" xr:uid="{00000000-0005-0000-0000-000022030000}"/>
    <cellStyle name="Comma 14 2 2 3 2 5 2" xfId="15674" xr:uid="{00000000-0005-0000-0000-000023030000}"/>
    <cellStyle name="Comma 14 2 2 3 2 6" xfId="9239" xr:uid="{00000000-0005-0000-0000-000024030000}"/>
    <cellStyle name="Comma 14 2 2 3 3" xfId="1358" xr:uid="{00000000-0005-0000-0000-000025030000}"/>
    <cellStyle name="Comma 14 2 2 3 3 2" xfId="3511" xr:uid="{00000000-0005-0000-0000-000026030000}"/>
    <cellStyle name="Comma 14 2 2 3 3 2 2" xfId="12105" xr:uid="{00000000-0005-0000-0000-000027030000}"/>
    <cellStyle name="Comma 14 2 2 3 3 3" xfId="5654" xr:uid="{00000000-0005-0000-0000-000028030000}"/>
    <cellStyle name="Comma 14 2 2 3 3 3 2" xfId="14247" xr:uid="{00000000-0005-0000-0000-000029030000}"/>
    <cellStyle name="Comma 14 2 2 3 3 4" xfId="7796" xr:uid="{00000000-0005-0000-0000-00002A030000}"/>
    <cellStyle name="Comma 14 2 2 3 3 4 2" xfId="16389" xr:uid="{00000000-0005-0000-0000-00002B030000}"/>
    <cellStyle name="Comma 14 2 2 3 3 5" xfId="9952" xr:uid="{00000000-0005-0000-0000-00002C030000}"/>
    <cellStyle name="Comma 14 2 2 3 4" xfId="2444" xr:uid="{00000000-0005-0000-0000-00002D030000}"/>
    <cellStyle name="Comma 14 2 2 3 4 2" xfId="11038" xr:uid="{00000000-0005-0000-0000-00002E030000}"/>
    <cellStyle name="Comma 14 2 2 3 5" xfId="4587" xr:uid="{00000000-0005-0000-0000-00002F030000}"/>
    <cellStyle name="Comma 14 2 2 3 5 2" xfId="13180" xr:uid="{00000000-0005-0000-0000-000030030000}"/>
    <cellStyle name="Comma 14 2 2 3 6" xfId="6729" xr:uid="{00000000-0005-0000-0000-000031030000}"/>
    <cellStyle name="Comma 14 2 2 3 6 2" xfId="15322" xr:uid="{00000000-0005-0000-0000-000032030000}"/>
    <cellStyle name="Comma 14 2 2 3 7" xfId="8898" xr:uid="{00000000-0005-0000-0000-000033030000}"/>
    <cellStyle name="Comma 14 2 2 4" xfId="379" xr:uid="{00000000-0005-0000-0000-000034030000}"/>
    <cellStyle name="Comma 14 2 2 4 2" xfId="732" xr:uid="{00000000-0005-0000-0000-000035030000}"/>
    <cellStyle name="Comma 14 2 2 4 2 2" xfId="1812" xr:uid="{00000000-0005-0000-0000-000036030000}"/>
    <cellStyle name="Comma 14 2 2 4 2 2 2" xfId="3965" xr:uid="{00000000-0005-0000-0000-000037030000}"/>
    <cellStyle name="Comma 14 2 2 4 2 2 2 2" xfId="12559" xr:uid="{00000000-0005-0000-0000-000038030000}"/>
    <cellStyle name="Comma 14 2 2 4 2 2 3" xfId="6108" xr:uid="{00000000-0005-0000-0000-000039030000}"/>
    <cellStyle name="Comma 14 2 2 4 2 2 3 2" xfId="14701" xr:uid="{00000000-0005-0000-0000-00003A030000}"/>
    <cellStyle name="Comma 14 2 2 4 2 2 4" xfId="8250" xr:uid="{00000000-0005-0000-0000-00003B030000}"/>
    <cellStyle name="Comma 14 2 2 4 2 2 4 2" xfId="16843" xr:uid="{00000000-0005-0000-0000-00003C030000}"/>
    <cellStyle name="Comma 14 2 2 4 2 2 5" xfId="10406" xr:uid="{00000000-0005-0000-0000-00003D030000}"/>
    <cellStyle name="Comma 14 2 2 4 2 3" xfId="2898" xr:uid="{00000000-0005-0000-0000-00003E030000}"/>
    <cellStyle name="Comma 14 2 2 4 2 3 2" xfId="11492" xr:uid="{00000000-0005-0000-0000-00003F030000}"/>
    <cellStyle name="Comma 14 2 2 4 2 4" xfId="5041" xr:uid="{00000000-0005-0000-0000-000040030000}"/>
    <cellStyle name="Comma 14 2 2 4 2 4 2" xfId="13634" xr:uid="{00000000-0005-0000-0000-000041030000}"/>
    <cellStyle name="Comma 14 2 2 4 2 5" xfId="7183" xr:uid="{00000000-0005-0000-0000-000042030000}"/>
    <cellStyle name="Comma 14 2 2 4 2 5 2" xfId="15776" xr:uid="{00000000-0005-0000-0000-000043030000}"/>
    <cellStyle name="Comma 14 2 2 4 2 6" xfId="9341" xr:uid="{00000000-0005-0000-0000-000044030000}"/>
    <cellStyle name="Comma 14 2 2 4 3" xfId="1460" xr:uid="{00000000-0005-0000-0000-000045030000}"/>
    <cellStyle name="Comma 14 2 2 4 3 2" xfId="3613" xr:uid="{00000000-0005-0000-0000-000046030000}"/>
    <cellStyle name="Comma 14 2 2 4 3 2 2" xfId="12207" xr:uid="{00000000-0005-0000-0000-000047030000}"/>
    <cellStyle name="Comma 14 2 2 4 3 3" xfId="5756" xr:uid="{00000000-0005-0000-0000-000048030000}"/>
    <cellStyle name="Comma 14 2 2 4 3 3 2" xfId="14349" xr:uid="{00000000-0005-0000-0000-000049030000}"/>
    <cellStyle name="Comma 14 2 2 4 3 4" xfId="7898" xr:uid="{00000000-0005-0000-0000-00004A030000}"/>
    <cellStyle name="Comma 14 2 2 4 3 4 2" xfId="16491" xr:uid="{00000000-0005-0000-0000-00004B030000}"/>
    <cellStyle name="Comma 14 2 2 4 3 5" xfId="10054" xr:uid="{00000000-0005-0000-0000-00004C030000}"/>
    <cellStyle name="Comma 14 2 2 4 4" xfId="2546" xr:uid="{00000000-0005-0000-0000-00004D030000}"/>
    <cellStyle name="Comma 14 2 2 4 4 2" xfId="11140" xr:uid="{00000000-0005-0000-0000-00004E030000}"/>
    <cellStyle name="Comma 14 2 2 4 5" xfId="4689" xr:uid="{00000000-0005-0000-0000-00004F030000}"/>
    <cellStyle name="Comma 14 2 2 4 5 2" xfId="13282" xr:uid="{00000000-0005-0000-0000-000050030000}"/>
    <cellStyle name="Comma 14 2 2 4 6" xfId="6831" xr:uid="{00000000-0005-0000-0000-000051030000}"/>
    <cellStyle name="Comma 14 2 2 4 6 2" xfId="15424" xr:uid="{00000000-0005-0000-0000-000052030000}"/>
    <cellStyle name="Comma 14 2 2 4 7" xfId="8991" xr:uid="{00000000-0005-0000-0000-000053030000}"/>
    <cellStyle name="Comma 14 2 2 5" xfId="428" xr:uid="{00000000-0005-0000-0000-000054030000}"/>
    <cellStyle name="Comma 14 2 2 5 2" xfId="780" xr:uid="{00000000-0005-0000-0000-000055030000}"/>
    <cellStyle name="Comma 14 2 2 5 2 2" xfId="1860" xr:uid="{00000000-0005-0000-0000-000056030000}"/>
    <cellStyle name="Comma 14 2 2 5 2 2 2" xfId="4013" xr:uid="{00000000-0005-0000-0000-000057030000}"/>
    <cellStyle name="Comma 14 2 2 5 2 2 2 2" xfId="12607" xr:uid="{00000000-0005-0000-0000-000058030000}"/>
    <cellStyle name="Comma 14 2 2 5 2 2 3" xfId="6156" xr:uid="{00000000-0005-0000-0000-000059030000}"/>
    <cellStyle name="Comma 14 2 2 5 2 2 3 2" xfId="14749" xr:uid="{00000000-0005-0000-0000-00005A030000}"/>
    <cellStyle name="Comma 14 2 2 5 2 2 4" xfId="8298" xr:uid="{00000000-0005-0000-0000-00005B030000}"/>
    <cellStyle name="Comma 14 2 2 5 2 2 4 2" xfId="16891" xr:uid="{00000000-0005-0000-0000-00005C030000}"/>
    <cellStyle name="Comma 14 2 2 5 2 2 5" xfId="10454" xr:uid="{00000000-0005-0000-0000-00005D030000}"/>
    <cellStyle name="Comma 14 2 2 5 2 3" xfId="2946" xr:uid="{00000000-0005-0000-0000-00005E030000}"/>
    <cellStyle name="Comma 14 2 2 5 2 3 2" xfId="11540" xr:uid="{00000000-0005-0000-0000-00005F030000}"/>
    <cellStyle name="Comma 14 2 2 5 2 4" xfId="5089" xr:uid="{00000000-0005-0000-0000-000060030000}"/>
    <cellStyle name="Comma 14 2 2 5 2 4 2" xfId="13682" xr:uid="{00000000-0005-0000-0000-000061030000}"/>
    <cellStyle name="Comma 14 2 2 5 2 5" xfId="7231" xr:uid="{00000000-0005-0000-0000-000062030000}"/>
    <cellStyle name="Comma 14 2 2 5 2 5 2" xfId="15824" xr:uid="{00000000-0005-0000-0000-000063030000}"/>
    <cellStyle name="Comma 14 2 2 5 2 6" xfId="9389" xr:uid="{00000000-0005-0000-0000-000064030000}"/>
    <cellStyle name="Comma 14 2 2 5 3" xfId="1508" xr:uid="{00000000-0005-0000-0000-000065030000}"/>
    <cellStyle name="Comma 14 2 2 5 3 2" xfId="3661" xr:uid="{00000000-0005-0000-0000-000066030000}"/>
    <cellStyle name="Comma 14 2 2 5 3 2 2" xfId="12255" xr:uid="{00000000-0005-0000-0000-000067030000}"/>
    <cellStyle name="Comma 14 2 2 5 3 3" xfId="5804" xr:uid="{00000000-0005-0000-0000-000068030000}"/>
    <cellStyle name="Comma 14 2 2 5 3 3 2" xfId="14397" xr:uid="{00000000-0005-0000-0000-000069030000}"/>
    <cellStyle name="Comma 14 2 2 5 3 4" xfId="7946" xr:uid="{00000000-0005-0000-0000-00006A030000}"/>
    <cellStyle name="Comma 14 2 2 5 3 4 2" xfId="16539" xr:uid="{00000000-0005-0000-0000-00006B030000}"/>
    <cellStyle name="Comma 14 2 2 5 3 5" xfId="10102" xr:uid="{00000000-0005-0000-0000-00006C030000}"/>
    <cellStyle name="Comma 14 2 2 5 4" xfId="2594" xr:uid="{00000000-0005-0000-0000-00006D030000}"/>
    <cellStyle name="Comma 14 2 2 5 4 2" xfId="11188" xr:uid="{00000000-0005-0000-0000-00006E030000}"/>
    <cellStyle name="Comma 14 2 2 5 5" xfId="4737" xr:uid="{00000000-0005-0000-0000-00006F030000}"/>
    <cellStyle name="Comma 14 2 2 5 5 2" xfId="13330" xr:uid="{00000000-0005-0000-0000-000070030000}"/>
    <cellStyle name="Comma 14 2 2 5 6" xfId="6879" xr:uid="{00000000-0005-0000-0000-000071030000}"/>
    <cellStyle name="Comma 14 2 2 5 6 2" xfId="15472" xr:uid="{00000000-0005-0000-0000-000072030000}"/>
    <cellStyle name="Comma 14 2 2 5 7" xfId="9039" xr:uid="{00000000-0005-0000-0000-000073030000}"/>
    <cellStyle name="Comma 14 2 2 6" xfId="571" xr:uid="{00000000-0005-0000-0000-000074030000}"/>
    <cellStyle name="Comma 14 2 2 6 2" xfId="1651" xr:uid="{00000000-0005-0000-0000-000075030000}"/>
    <cellStyle name="Comma 14 2 2 6 2 2" xfId="3804" xr:uid="{00000000-0005-0000-0000-000076030000}"/>
    <cellStyle name="Comma 14 2 2 6 2 2 2" xfId="12398" xr:uid="{00000000-0005-0000-0000-000077030000}"/>
    <cellStyle name="Comma 14 2 2 6 2 3" xfId="5947" xr:uid="{00000000-0005-0000-0000-000078030000}"/>
    <cellStyle name="Comma 14 2 2 6 2 3 2" xfId="14540" xr:uid="{00000000-0005-0000-0000-000079030000}"/>
    <cellStyle name="Comma 14 2 2 6 2 4" xfId="8089" xr:uid="{00000000-0005-0000-0000-00007A030000}"/>
    <cellStyle name="Comma 14 2 2 6 2 4 2" xfId="16682" xr:uid="{00000000-0005-0000-0000-00007B030000}"/>
    <cellStyle name="Comma 14 2 2 6 2 5" xfId="10245" xr:uid="{00000000-0005-0000-0000-00007C030000}"/>
    <cellStyle name="Comma 14 2 2 6 3" xfId="2737" xr:uid="{00000000-0005-0000-0000-00007D030000}"/>
    <cellStyle name="Comma 14 2 2 6 3 2" xfId="11331" xr:uid="{00000000-0005-0000-0000-00007E030000}"/>
    <cellStyle name="Comma 14 2 2 6 4" xfId="4880" xr:uid="{00000000-0005-0000-0000-00007F030000}"/>
    <cellStyle name="Comma 14 2 2 6 4 2" xfId="13473" xr:uid="{00000000-0005-0000-0000-000080030000}"/>
    <cellStyle name="Comma 14 2 2 6 5" xfId="7022" xr:uid="{00000000-0005-0000-0000-000081030000}"/>
    <cellStyle name="Comma 14 2 2 6 5 2" xfId="15615" xr:uid="{00000000-0005-0000-0000-000082030000}"/>
    <cellStyle name="Comma 14 2 2 6 6" xfId="9180" xr:uid="{00000000-0005-0000-0000-000083030000}"/>
    <cellStyle name="Comma 14 2 2 7" xfId="923" xr:uid="{00000000-0005-0000-0000-000084030000}"/>
    <cellStyle name="Comma 14 2 2 7 2" xfId="2000" xr:uid="{00000000-0005-0000-0000-000085030000}"/>
    <cellStyle name="Comma 14 2 2 7 2 2" xfId="4153" xr:uid="{00000000-0005-0000-0000-000086030000}"/>
    <cellStyle name="Comma 14 2 2 7 2 2 2" xfId="12747" xr:uid="{00000000-0005-0000-0000-000087030000}"/>
    <cellStyle name="Comma 14 2 2 7 2 3" xfId="6296" xr:uid="{00000000-0005-0000-0000-000088030000}"/>
    <cellStyle name="Comma 14 2 2 7 2 3 2" xfId="14889" xr:uid="{00000000-0005-0000-0000-000089030000}"/>
    <cellStyle name="Comma 14 2 2 7 2 4" xfId="8438" xr:uid="{00000000-0005-0000-0000-00008A030000}"/>
    <cellStyle name="Comma 14 2 2 7 2 4 2" xfId="17031" xr:uid="{00000000-0005-0000-0000-00008B030000}"/>
    <cellStyle name="Comma 14 2 2 7 2 5" xfId="10594" xr:uid="{00000000-0005-0000-0000-00008C030000}"/>
    <cellStyle name="Comma 14 2 2 7 3" xfId="3086" xr:uid="{00000000-0005-0000-0000-00008D030000}"/>
    <cellStyle name="Comma 14 2 2 7 3 2" xfId="11680" xr:uid="{00000000-0005-0000-0000-00008E030000}"/>
    <cellStyle name="Comma 14 2 2 7 4" xfId="5229" xr:uid="{00000000-0005-0000-0000-00008F030000}"/>
    <cellStyle name="Comma 14 2 2 7 4 2" xfId="13822" xr:uid="{00000000-0005-0000-0000-000090030000}"/>
    <cellStyle name="Comma 14 2 2 7 5" xfId="7371" xr:uid="{00000000-0005-0000-0000-000091030000}"/>
    <cellStyle name="Comma 14 2 2 7 5 2" xfId="15964" xr:uid="{00000000-0005-0000-0000-000092030000}"/>
    <cellStyle name="Comma 14 2 2 7 6" xfId="9527" xr:uid="{00000000-0005-0000-0000-000093030000}"/>
    <cellStyle name="Comma 14 2 2 8" xfId="1026" xr:uid="{00000000-0005-0000-0000-000094030000}"/>
    <cellStyle name="Comma 14 2 2 8 2" xfId="2103" xr:uid="{00000000-0005-0000-0000-000095030000}"/>
    <cellStyle name="Comma 14 2 2 8 2 2" xfId="4256" xr:uid="{00000000-0005-0000-0000-000096030000}"/>
    <cellStyle name="Comma 14 2 2 8 2 2 2" xfId="12850" xr:uid="{00000000-0005-0000-0000-000097030000}"/>
    <cellStyle name="Comma 14 2 2 8 2 3" xfId="6399" xr:uid="{00000000-0005-0000-0000-000098030000}"/>
    <cellStyle name="Comma 14 2 2 8 2 3 2" xfId="14992" xr:uid="{00000000-0005-0000-0000-000099030000}"/>
    <cellStyle name="Comma 14 2 2 8 2 4" xfId="8541" xr:uid="{00000000-0005-0000-0000-00009A030000}"/>
    <cellStyle name="Comma 14 2 2 8 2 4 2" xfId="17134" xr:uid="{00000000-0005-0000-0000-00009B030000}"/>
    <cellStyle name="Comma 14 2 2 8 2 5" xfId="10697" xr:uid="{00000000-0005-0000-0000-00009C030000}"/>
    <cellStyle name="Comma 14 2 2 8 3" xfId="3189" xr:uid="{00000000-0005-0000-0000-00009D030000}"/>
    <cellStyle name="Comma 14 2 2 8 3 2" xfId="11783" xr:uid="{00000000-0005-0000-0000-00009E030000}"/>
    <cellStyle name="Comma 14 2 2 8 4" xfId="5332" xr:uid="{00000000-0005-0000-0000-00009F030000}"/>
    <cellStyle name="Comma 14 2 2 8 4 2" xfId="13925" xr:uid="{00000000-0005-0000-0000-0000A0030000}"/>
    <cellStyle name="Comma 14 2 2 8 5" xfId="7474" xr:uid="{00000000-0005-0000-0000-0000A1030000}"/>
    <cellStyle name="Comma 14 2 2 8 5 2" xfId="16067" xr:uid="{00000000-0005-0000-0000-0000A2030000}"/>
    <cellStyle name="Comma 14 2 2 8 6" xfId="9630" xr:uid="{00000000-0005-0000-0000-0000A3030000}"/>
    <cellStyle name="Comma 14 2 2 9" xfId="1299" xr:uid="{00000000-0005-0000-0000-0000A4030000}"/>
    <cellStyle name="Comma 14 2 2 9 2" xfId="3452" xr:uid="{00000000-0005-0000-0000-0000A5030000}"/>
    <cellStyle name="Comma 14 2 2 9 2 2" xfId="12046" xr:uid="{00000000-0005-0000-0000-0000A6030000}"/>
    <cellStyle name="Comma 14 2 2 9 3" xfId="5595" xr:uid="{00000000-0005-0000-0000-0000A7030000}"/>
    <cellStyle name="Comma 14 2 2 9 3 2" xfId="14188" xr:uid="{00000000-0005-0000-0000-0000A8030000}"/>
    <cellStyle name="Comma 14 2 2 9 4" xfId="7737" xr:uid="{00000000-0005-0000-0000-0000A9030000}"/>
    <cellStyle name="Comma 14 2 2 9 4 2" xfId="16330" xr:uid="{00000000-0005-0000-0000-0000AA030000}"/>
    <cellStyle name="Comma 14 2 2 9 5" xfId="9893" xr:uid="{00000000-0005-0000-0000-0000AB030000}"/>
    <cellStyle name="Comma 14 2 3" xfId="323" xr:uid="{00000000-0005-0000-0000-0000AC030000}"/>
    <cellStyle name="Comma 14 2 3 10" xfId="8936" xr:uid="{00000000-0005-0000-0000-0000AD030000}"/>
    <cellStyle name="Comma 14 2 3 2" xfId="474" xr:uid="{00000000-0005-0000-0000-0000AE030000}"/>
    <cellStyle name="Comma 14 2 3 2 2" xfId="826" xr:uid="{00000000-0005-0000-0000-0000AF030000}"/>
    <cellStyle name="Comma 14 2 3 2 2 2" xfId="1906" xr:uid="{00000000-0005-0000-0000-0000B0030000}"/>
    <cellStyle name="Comma 14 2 3 2 2 2 2" xfId="4059" xr:uid="{00000000-0005-0000-0000-0000B1030000}"/>
    <cellStyle name="Comma 14 2 3 2 2 2 2 2" xfId="12653" xr:uid="{00000000-0005-0000-0000-0000B2030000}"/>
    <cellStyle name="Comma 14 2 3 2 2 2 3" xfId="6202" xr:uid="{00000000-0005-0000-0000-0000B3030000}"/>
    <cellStyle name="Comma 14 2 3 2 2 2 3 2" xfId="14795" xr:uid="{00000000-0005-0000-0000-0000B4030000}"/>
    <cellStyle name="Comma 14 2 3 2 2 2 4" xfId="8344" xr:uid="{00000000-0005-0000-0000-0000B5030000}"/>
    <cellStyle name="Comma 14 2 3 2 2 2 4 2" xfId="16937" xr:uid="{00000000-0005-0000-0000-0000B6030000}"/>
    <cellStyle name="Comma 14 2 3 2 2 2 5" xfId="10500" xr:uid="{00000000-0005-0000-0000-0000B7030000}"/>
    <cellStyle name="Comma 14 2 3 2 2 3" xfId="2992" xr:uid="{00000000-0005-0000-0000-0000B8030000}"/>
    <cellStyle name="Comma 14 2 3 2 2 3 2" xfId="11586" xr:uid="{00000000-0005-0000-0000-0000B9030000}"/>
    <cellStyle name="Comma 14 2 3 2 2 4" xfId="5135" xr:uid="{00000000-0005-0000-0000-0000BA030000}"/>
    <cellStyle name="Comma 14 2 3 2 2 4 2" xfId="13728" xr:uid="{00000000-0005-0000-0000-0000BB030000}"/>
    <cellStyle name="Comma 14 2 3 2 2 5" xfId="7277" xr:uid="{00000000-0005-0000-0000-0000BC030000}"/>
    <cellStyle name="Comma 14 2 3 2 2 5 2" xfId="15870" xr:uid="{00000000-0005-0000-0000-0000BD030000}"/>
    <cellStyle name="Comma 14 2 3 2 2 6" xfId="9435" xr:uid="{00000000-0005-0000-0000-0000BE030000}"/>
    <cellStyle name="Comma 14 2 3 2 3" xfId="1554" xr:uid="{00000000-0005-0000-0000-0000BF030000}"/>
    <cellStyle name="Comma 14 2 3 2 3 2" xfId="3707" xr:uid="{00000000-0005-0000-0000-0000C0030000}"/>
    <cellStyle name="Comma 14 2 3 2 3 2 2" xfId="12301" xr:uid="{00000000-0005-0000-0000-0000C1030000}"/>
    <cellStyle name="Comma 14 2 3 2 3 3" xfId="5850" xr:uid="{00000000-0005-0000-0000-0000C2030000}"/>
    <cellStyle name="Comma 14 2 3 2 3 3 2" xfId="14443" xr:uid="{00000000-0005-0000-0000-0000C3030000}"/>
    <cellStyle name="Comma 14 2 3 2 3 4" xfId="7992" xr:uid="{00000000-0005-0000-0000-0000C4030000}"/>
    <cellStyle name="Comma 14 2 3 2 3 4 2" xfId="16585" xr:uid="{00000000-0005-0000-0000-0000C5030000}"/>
    <cellStyle name="Comma 14 2 3 2 3 5" xfId="10148" xr:uid="{00000000-0005-0000-0000-0000C6030000}"/>
    <cellStyle name="Comma 14 2 3 2 4" xfId="2640" xr:uid="{00000000-0005-0000-0000-0000C7030000}"/>
    <cellStyle name="Comma 14 2 3 2 4 2" xfId="11234" xr:uid="{00000000-0005-0000-0000-0000C8030000}"/>
    <cellStyle name="Comma 14 2 3 2 5" xfId="4783" xr:uid="{00000000-0005-0000-0000-0000C9030000}"/>
    <cellStyle name="Comma 14 2 3 2 5 2" xfId="13376" xr:uid="{00000000-0005-0000-0000-0000CA030000}"/>
    <cellStyle name="Comma 14 2 3 2 6" xfId="6925" xr:uid="{00000000-0005-0000-0000-0000CB030000}"/>
    <cellStyle name="Comma 14 2 3 2 6 2" xfId="15518" xr:uid="{00000000-0005-0000-0000-0000CC030000}"/>
    <cellStyle name="Comma 14 2 3 2 7" xfId="9083" xr:uid="{00000000-0005-0000-0000-0000CD030000}"/>
    <cellStyle name="Comma 14 2 3 3" xfId="676" xr:uid="{00000000-0005-0000-0000-0000CE030000}"/>
    <cellStyle name="Comma 14 2 3 3 2" xfId="1756" xr:uid="{00000000-0005-0000-0000-0000CF030000}"/>
    <cellStyle name="Comma 14 2 3 3 2 2" xfId="3909" xr:uid="{00000000-0005-0000-0000-0000D0030000}"/>
    <cellStyle name="Comma 14 2 3 3 2 2 2" xfId="12503" xr:uid="{00000000-0005-0000-0000-0000D1030000}"/>
    <cellStyle name="Comma 14 2 3 3 2 3" xfId="6052" xr:uid="{00000000-0005-0000-0000-0000D2030000}"/>
    <cellStyle name="Comma 14 2 3 3 2 3 2" xfId="14645" xr:uid="{00000000-0005-0000-0000-0000D3030000}"/>
    <cellStyle name="Comma 14 2 3 3 2 4" xfId="8194" xr:uid="{00000000-0005-0000-0000-0000D4030000}"/>
    <cellStyle name="Comma 14 2 3 3 2 4 2" xfId="16787" xr:uid="{00000000-0005-0000-0000-0000D5030000}"/>
    <cellStyle name="Comma 14 2 3 3 2 5" xfId="10350" xr:uid="{00000000-0005-0000-0000-0000D6030000}"/>
    <cellStyle name="Comma 14 2 3 3 3" xfId="2842" xr:uid="{00000000-0005-0000-0000-0000D7030000}"/>
    <cellStyle name="Comma 14 2 3 3 3 2" xfId="11436" xr:uid="{00000000-0005-0000-0000-0000D8030000}"/>
    <cellStyle name="Comma 14 2 3 3 4" xfId="4985" xr:uid="{00000000-0005-0000-0000-0000D9030000}"/>
    <cellStyle name="Comma 14 2 3 3 4 2" xfId="13578" xr:uid="{00000000-0005-0000-0000-0000DA030000}"/>
    <cellStyle name="Comma 14 2 3 3 5" xfId="7127" xr:uid="{00000000-0005-0000-0000-0000DB030000}"/>
    <cellStyle name="Comma 14 2 3 3 5 2" xfId="15720" xr:uid="{00000000-0005-0000-0000-0000DC030000}"/>
    <cellStyle name="Comma 14 2 3 3 6" xfId="9285" xr:uid="{00000000-0005-0000-0000-0000DD030000}"/>
    <cellStyle name="Comma 14 2 3 4" xfId="969" xr:uid="{00000000-0005-0000-0000-0000DE030000}"/>
    <cellStyle name="Comma 14 2 3 4 2" xfId="2046" xr:uid="{00000000-0005-0000-0000-0000DF030000}"/>
    <cellStyle name="Comma 14 2 3 4 2 2" xfId="4199" xr:uid="{00000000-0005-0000-0000-0000E0030000}"/>
    <cellStyle name="Comma 14 2 3 4 2 2 2" xfId="12793" xr:uid="{00000000-0005-0000-0000-0000E1030000}"/>
    <cellStyle name="Comma 14 2 3 4 2 3" xfId="6342" xr:uid="{00000000-0005-0000-0000-0000E2030000}"/>
    <cellStyle name="Comma 14 2 3 4 2 3 2" xfId="14935" xr:uid="{00000000-0005-0000-0000-0000E3030000}"/>
    <cellStyle name="Comma 14 2 3 4 2 4" xfId="8484" xr:uid="{00000000-0005-0000-0000-0000E4030000}"/>
    <cellStyle name="Comma 14 2 3 4 2 4 2" xfId="17077" xr:uid="{00000000-0005-0000-0000-0000E5030000}"/>
    <cellStyle name="Comma 14 2 3 4 2 5" xfId="10640" xr:uid="{00000000-0005-0000-0000-0000E6030000}"/>
    <cellStyle name="Comma 14 2 3 4 3" xfId="3132" xr:uid="{00000000-0005-0000-0000-0000E7030000}"/>
    <cellStyle name="Comma 14 2 3 4 3 2" xfId="11726" xr:uid="{00000000-0005-0000-0000-0000E8030000}"/>
    <cellStyle name="Comma 14 2 3 4 4" xfId="5275" xr:uid="{00000000-0005-0000-0000-0000E9030000}"/>
    <cellStyle name="Comma 14 2 3 4 4 2" xfId="13868" xr:uid="{00000000-0005-0000-0000-0000EA030000}"/>
    <cellStyle name="Comma 14 2 3 4 5" xfId="7417" xr:uid="{00000000-0005-0000-0000-0000EB030000}"/>
    <cellStyle name="Comma 14 2 3 4 5 2" xfId="16010" xr:uid="{00000000-0005-0000-0000-0000EC030000}"/>
    <cellStyle name="Comma 14 2 3 4 6" xfId="9573" xr:uid="{00000000-0005-0000-0000-0000ED030000}"/>
    <cellStyle name="Comma 14 2 3 5" xfId="1072" xr:uid="{00000000-0005-0000-0000-0000EE030000}"/>
    <cellStyle name="Comma 14 2 3 5 2" xfId="2149" xr:uid="{00000000-0005-0000-0000-0000EF030000}"/>
    <cellStyle name="Comma 14 2 3 5 2 2" xfId="4302" xr:uid="{00000000-0005-0000-0000-0000F0030000}"/>
    <cellStyle name="Comma 14 2 3 5 2 2 2" xfId="12896" xr:uid="{00000000-0005-0000-0000-0000F1030000}"/>
    <cellStyle name="Comma 14 2 3 5 2 3" xfId="6445" xr:uid="{00000000-0005-0000-0000-0000F2030000}"/>
    <cellStyle name="Comma 14 2 3 5 2 3 2" xfId="15038" xr:uid="{00000000-0005-0000-0000-0000F3030000}"/>
    <cellStyle name="Comma 14 2 3 5 2 4" xfId="8587" xr:uid="{00000000-0005-0000-0000-0000F4030000}"/>
    <cellStyle name="Comma 14 2 3 5 2 4 2" xfId="17180" xr:uid="{00000000-0005-0000-0000-0000F5030000}"/>
    <cellStyle name="Comma 14 2 3 5 2 5" xfId="10743" xr:uid="{00000000-0005-0000-0000-0000F6030000}"/>
    <cellStyle name="Comma 14 2 3 5 3" xfId="3235" xr:uid="{00000000-0005-0000-0000-0000F7030000}"/>
    <cellStyle name="Comma 14 2 3 5 3 2" xfId="11829" xr:uid="{00000000-0005-0000-0000-0000F8030000}"/>
    <cellStyle name="Comma 14 2 3 5 4" xfId="5378" xr:uid="{00000000-0005-0000-0000-0000F9030000}"/>
    <cellStyle name="Comma 14 2 3 5 4 2" xfId="13971" xr:uid="{00000000-0005-0000-0000-0000FA030000}"/>
    <cellStyle name="Comma 14 2 3 5 5" xfId="7520" xr:uid="{00000000-0005-0000-0000-0000FB030000}"/>
    <cellStyle name="Comma 14 2 3 5 5 2" xfId="16113" xr:uid="{00000000-0005-0000-0000-0000FC030000}"/>
    <cellStyle name="Comma 14 2 3 5 6" xfId="9676" xr:uid="{00000000-0005-0000-0000-0000FD030000}"/>
    <cellStyle name="Comma 14 2 3 6" xfId="1404" xr:uid="{00000000-0005-0000-0000-0000FE030000}"/>
    <cellStyle name="Comma 14 2 3 6 2" xfId="3557" xr:uid="{00000000-0005-0000-0000-0000FF030000}"/>
    <cellStyle name="Comma 14 2 3 6 2 2" xfId="12151" xr:uid="{00000000-0005-0000-0000-000000040000}"/>
    <cellStyle name="Comma 14 2 3 6 3" xfId="5700" xr:uid="{00000000-0005-0000-0000-000001040000}"/>
    <cellStyle name="Comma 14 2 3 6 3 2" xfId="14293" xr:uid="{00000000-0005-0000-0000-000002040000}"/>
    <cellStyle name="Comma 14 2 3 6 4" xfId="7842" xr:uid="{00000000-0005-0000-0000-000003040000}"/>
    <cellStyle name="Comma 14 2 3 6 4 2" xfId="16435" xr:uid="{00000000-0005-0000-0000-000004040000}"/>
    <cellStyle name="Comma 14 2 3 6 5" xfId="9998" xr:uid="{00000000-0005-0000-0000-000005040000}"/>
    <cellStyle name="Comma 14 2 3 7" xfId="2490" xr:uid="{00000000-0005-0000-0000-000006040000}"/>
    <cellStyle name="Comma 14 2 3 7 2" xfId="11084" xr:uid="{00000000-0005-0000-0000-000007040000}"/>
    <cellStyle name="Comma 14 2 3 8" xfId="4633" xr:uid="{00000000-0005-0000-0000-000008040000}"/>
    <cellStyle name="Comma 14 2 3 8 2" xfId="13226" xr:uid="{00000000-0005-0000-0000-000009040000}"/>
    <cellStyle name="Comma 14 2 3 9" xfId="6775" xr:uid="{00000000-0005-0000-0000-00000A040000}"/>
    <cellStyle name="Comma 14 2 3 9 2" xfId="15368" xr:uid="{00000000-0005-0000-0000-00000B040000}"/>
    <cellStyle name="Comma 14 2 4" xfId="267" xr:uid="{00000000-0005-0000-0000-00000C040000}"/>
    <cellStyle name="Comma 14 2 4 2" xfId="620" xr:uid="{00000000-0005-0000-0000-00000D040000}"/>
    <cellStyle name="Comma 14 2 4 2 2" xfId="1700" xr:uid="{00000000-0005-0000-0000-00000E040000}"/>
    <cellStyle name="Comma 14 2 4 2 2 2" xfId="3853" xr:uid="{00000000-0005-0000-0000-00000F040000}"/>
    <cellStyle name="Comma 14 2 4 2 2 2 2" xfId="12447" xr:uid="{00000000-0005-0000-0000-000010040000}"/>
    <cellStyle name="Comma 14 2 4 2 2 3" xfId="5996" xr:uid="{00000000-0005-0000-0000-000011040000}"/>
    <cellStyle name="Comma 14 2 4 2 2 3 2" xfId="14589" xr:uid="{00000000-0005-0000-0000-000012040000}"/>
    <cellStyle name="Comma 14 2 4 2 2 4" xfId="8138" xr:uid="{00000000-0005-0000-0000-000013040000}"/>
    <cellStyle name="Comma 14 2 4 2 2 4 2" xfId="16731" xr:uid="{00000000-0005-0000-0000-000014040000}"/>
    <cellStyle name="Comma 14 2 4 2 2 5" xfId="10294" xr:uid="{00000000-0005-0000-0000-000015040000}"/>
    <cellStyle name="Comma 14 2 4 2 3" xfId="2786" xr:uid="{00000000-0005-0000-0000-000016040000}"/>
    <cellStyle name="Comma 14 2 4 2 3 2" xfId="11380" xr:uid="{00000000-0005-0000-0000-000017040000}"/>
    <cellStyle name="Comma 14 2 4 2 4" xfId="4929" xr:uid="{00000000-0005-0000-0000-000018040000}"/>
    <cellStyle name="Comma 14 2 4 2 4 2" xfId="13522" xr:uid="{00000000-0005-0000-0000-000019040000}"/>
    <cellStyle name="Comma 14 2 4 2 5" xfId="7071" xr:uid="{00000000-0005-0000-0000-00001A040000}"/>
    <cellStyle name="Comma 14 2 4 2 5 2" xfId="15664" xr:uid="{00000000-0005-0000-0000-00001B040000}"/>
    <cellStyle name="Comma 14 2 4 2 6" xfId="9229" xr:uid="{00000000-0005-0000-0000-00001C040000}"/>
    <cellStyle name="Comma 14 2 4 3" xfId="1348" xr:uid="{00000000-0005-0000-0000-00001D040000}"/>
    <cellStyle name="Comma 14 2 4 3 2" xfId="3501" xr:uid="{00000000-0005-0000-0000-00001E040000}"/>
    <cellStyle name="Comma 14 2 4 3 2 2" xfId="12095" xr:uid="{00000000-0005-0000-0000-00001F040000}"/>
    <cellStyle name="Comma 14 2 4 3 3" xfId="5644" xr:uid="{00000000-0005-0000-0000-000020040000}"/>
    <cellStyle name="Comma 14 2 4 3 3 2" xfId="14237" xr:uid="{00000000-0005-0000-0000-000021040000}"/>
    <cellStyle name="Comma 14 2 4 3 4" xfId="7786" xr:uid="{00000000-0005-0000-0000-000022040000}"/>
    <cellStyle name="Comma 14 2 4 3 4 2" xfId="16379" xr:uid="{00000000-0005-0000-0000-000023040000}"/>
    <cellStyle name="Comma 14 2 4 3 5" xfId="9942" xr:uid="{00000000-0005-0000-0000-000024040000}"/>
    <cellStyle name="Comma 14 2 4 4" xfId="2434" xr:uid="{00000000-0005-0000-0000-000025040000}"/>
    <cellStyle name="Comma 14 2 4 4 2" xfId="11028" xr:uid="{00000000-0005-0000-0000-000026040000}"/>
    <cellStyle name="Comma 14 2 4 5" xfId="4577" xr:uid="{00000000-0005-0000-0000-000027040000}"/>
    <cellStyle name="Comma 14 2 4 5 2" xfId="13170" xr:uid="{00000000-0005-0000-0000-000028040000}"/>
    <cellStyle name="Comma 14 2 4 6" xfId="6719" xr:uid="{00000000-0005-0000-0000-000029040000}"/>
    <cellStyle name="Comma 14 2 4 6 2" xfId="15312" xr:uid="{00000000-0005-0000-0000-00002A040000}"/>
    <cellStyle name="Comma 14 2 4 7" xfId="8888" xr:uid="{00000000-0005-0000-0000-00002B040000}"/>
    <cellStyle name="Comma 14 2 5" xfId="369" xr:uid="{00000000-0005-0000-0000-00002C040000}"/>
    <cellStyle name="Comma 14 2 5 2" xfId="722" xr:uid="{00000000-0005-0000-0000-00002D040000}"/>
    <cellStyle name="Comma 14 2 5 2 2" xfId="1802" xr:uid="{00000000-0005-0000-0000-00002E040000}"/>
    <cellStyle name="Comma 14 2 5 2 2 2" xfId="3955" xr:uid="{00000000-0005-0000-0000-00002F040000}"/>
    <cellStyle name="Comma 14 2 5 2 2 2 2" xfId="12549" xr:uid="{00000000-0005-0000-0000-000030040000}"/>
    <cellStyle name="Comma 14 2 5 2 2 3" xfId="6098" xr:uid="{00000000-0005-0000-0000-000031040000}"/>
    <cellStyle name="Comma 14 2 5 2 2 3 2" xfId="14691" xr:uid="{00000000-0005-0000-0000-000032040000}"/>
    <cellStyle name="Comma 14 2 5 2 2 4" xfId="8240" xr:uid="{00000000-0005-0000-0000-000033040000}"/>
    <cellStyle name="Comma 14 2 5 2 2 4 2" xfId="16833" xr:uid="{00000000-0005-0000-0000-000034040000}"/>
    <cellStyle name="Comma 14 2 5 2 2 5" xfId="10396" xr:uid="{00000000-0005-0000-0000-000035040000}"/>
    <cellStyle name="Comma 14 2 5 2 3" xfId="2888" xr:uid="{00000000-0005-0000-0000-000036040000}"/>
    <cellStyle name="Comma 14 2 5 2 3 2" xfId="11482" xr:uid="{00000000-0005-0000-0000-000037040000}"/>
    <cellStyle name="Comma 14 2 5 2 4" xfId="5031" xr:uid="{00000000-0005-0000-0000-000038040000}"/>
    <cellStyle name="Comma 14 2 5 2 4 2" xfId="13624" xr:uid="{00000000-0005-0000-0000-000039040000}"/>
    <cellStyle name="Comma 14 2 5 2 5" xfId="7173" xr:uid="{00000000-0005-0000-0000-00003A040000}"/>
    <cellStyle name="Comma 14 2 5 2 5 2" xfId="15766" xr:uid="{00000000-0005-0000-0000-00003B040000}"/>
    <cellStyle name="Comma 14 2 5 2 6" xfId="9331" xr:uid="{00000000-0005-0000-0000-00003C040000}"/>
    <cellStyle name="Comma 14 2 5 3" xfId="1450" xr:uid="{00000000-0005-0000-0000-00003D040000}"/>
    <cellStyle name="Comma 14 2 5 3 2" xfId="3603" xr:uid="{00000000-0005-0000-0000-00003E040000}"/>
    <cellStyle name="Comma 14 2 5 3 2 2" xfId="12197" xr:uid="{00000000-0005-0000-0000-00003F040000}"/>
    <cellStyle name="Comma 14 2 5 3 3" xfId="5746" xr:uid="{00000000-0005-0000-0000-000040040000}"/>
    <cellStyle name="Comma 14 2 5 3 3 2" xfId="14339" xr:uid="{00000000-0005-0000-0000-000041040000}"/>
    <cellStyle name="Comma 14 2 5 3 4" xfId="7888" xr:uid="{00000000-0005-0000-0000-000042040000}"/>
    <cellStyle name="Comma 14 2 5 3 4 2" xfId="16481" xr:uid="{00000000-0005-0000-0000-000043040000}"/>
    <cellStyle name="Comma 14 2 5 3 5" xfId="10044" xr:uid="{00000000-0005-0000-0000-000044040000}"/>
    <cellStyle name="Comma 14 2 5 4" xfId="2536" xr:uid="{00000000-0005-0000-0000-000045040000}"/>
    <cellStyle name="Comma 14 2 5 4 2" xfId="11130" xr:uid="{00000000-0005-0000-0000-000046040000}"/>
    <cellStyle name="Comma 14 2 5 5" xfId="4679" xr:uid="{00000000-0005-0000-0000-000047040000}"/>
    <cellStyle name="Comma 14 2 5 5 2" xfId="13272" xr:uid="{00000000-0005-0000-0000-000048040000}"/>
    <cellStyle name="Comma 14 2 5 6" xfId="6821" xr:uid="{00000000-0005-0000-0000-000049040000}"/>
    <cellStyle name="Comma 14 2 5 6 2" xfId="15414" xr:uid="{00000000-0005-0000-0000-00004A040000}"/>
    <cellStyle name="Comma 14 2 5 7" xfId="8981" xr:uid="{00000000-0005-0000-0000-00004B040000}"/>
    <cellStyle name="Comma 14 2 6" xfId="418" xr:uid="{00000000-0005-0000-0000-00004C040000}"/>
    <cellStyle name="Comma 14 2 6 2" xfId="770" xr:uid="{00000000-0005-0000-0000-00004D040000}"/>
    <cellStyle name="Comma 14 2 6 2 2" xfId="1850" xr:uid="{00000000-0005-0000-0000-00004E040000}"/>
    <cellStyle name="Comma 14 2 6 2 2 2" xfId="4003" xr:uid="{00000000-0005-0000-0000-00004F040000}"/>
    <cellStyle name="Comma 14 2 6 2 2 2 2" xfId="12597" xr:uid="{00000000-0005-0000-0000-000050040000}"/>
    <cellStyle name="Comma 14 2 6 2 2 3" xfId="6146" xr:uid="{00000000-0005-0000-0000-000051040000}"/>
    <cellStyle name="Comma 14 2 6 2 2 3 2" xfId="14739" xr:uid="{00000000-0005-0000-0000-000052040000}"/>
    <cellStyle name="Comma 14 2 6 2 2 4" xfId="8288" xr:uid="{00000000-0005-0000-0000-000053040000}"/>
    <cellStyle name="Comma 14 2 6 2 2 4 2" xfId="16881" xr:uid="{00000000-0005-0000-0000-000054040000}"/>
    <cellStyle name="Comma 14 2 6 2 2 5" xfId="10444" xr:uid="{00000000-0005-0000-0000-000055040000}"/>
    <cellStyle name="Comma 14 2 6 2 3" xfId="2936" xr:uid="{00000000-0005-0000-0000-000056040000}"/>
    <cellStyle name="Comma 14 2 6 2 3 2" xfId="11530" xr:uid="{00000000-0005-0000-0000-000057040000}"/>
    <cellStyle name="Comma 14 2 6 2 4" xfId="5079" xr:uid="{00000000-0005-0000-0000-000058040000}"/>
    <cellStyle name="Comma 14 2 6 2 4 2" xfId="13672" xr:uid="{00000000-0005-0000-0000-000059040000}"/>
    <cellStyle name="Comma 14 2 6 2 5" xfId="7221" xr:uid="{00000000-0005-0000-0000-00005A040000}"/>
    <cellStyle name="Comma 14 2 6 2 5 2" xfId="15814" xr:uid="{00000000-0005-0000-0000-00005B040000}"/>
    <cellStyle name="Comma 14 2 6 2 6" xfId="9379" xr:uid="{00000000-0005-0000-0000-00005C040000}"/>
    <cellStyle name="Comma 14 2 6 3" xfId="1498" xr:uid="{00000000-0005-0000-0000-00005D040000}"/>
    <cellStyle name="Comma 14 2 6 3 2" xfId="3651" xr:uid="{00000000-0005-0000-0000-00005E040000}"/>
    <cellStyle name="Comma 14 2 6 3 2 2" xfId="12245" xr:uid="{00000000-0005-0000-0000-00005F040000}"/>
    <cellStyle name="Comma 14 2 6 3 3" xfId="5794" xr:uid="{00000000-0005-0000-0000-000060040000}"/>
    <cellStyle name="Comma 14 2 6 3 3 2" xfId="14387" xr:uid="{00000000-0005-0000-0000-000061040000}"/>
    <cellStyle name="Comma 14 2 6 3 4" xfId="7936" xr:uid="{00000000-0005-0000-0000-000062040000}"/>
    <cellStyle name="Comma 14 2 6 3 4 2" xfId="16529" xr:uid="{00000000-0005-0000-0000-000063040000}"/>
    <cellStyle name="Comma 14 2 6 3 5" xfId="10092" xr:uid="{00000000-0005-0000-0000-000064040000}"/>
    <cellStyle name="Comma 14 2 6 4" xfId="2584" xr:uid="{00000000-0005-0000-0000-000065040000}"/>
    <cellStyle name="Comma 14 2 6 4 2" xfId="11178" xr:uid="{00000000-0005-0000-0000-000066040000}"/>
    <cellStyle name="Comma 14 2 6 5" xfId="4727" xr:uid="{00000000-0005-0000-0000-000067040000}"/>
    <cellStyle name="Comma 14 2 6 5 2" xfId="13320" xr:uid="{00000000-0005-0000-0000-000068040000}"/>
    <cellStyle name="Comma 14 2 6 6" xfId="6869" xr:uid="{00000000-0005-0000-0000-000069040000}"/>
    <cellStyle name="Comma 14 2 6 6 2" xfId="15462" xr:uid="{00000000-0005-0000-0000-00006A040000}"/>
    <cellStyle name="Comma 14 2 6 7" xfId="9029" xr:uid="{00000000-0005-0000-0000-00006B040000}"/>
    <cellStyle name="Comma 14 2 7" xfId="520" xr:uid="{00000000-0005-0000-0000-00006C040000}"/>
    <cellStyle name="Comma 14 2 7 2" xfId="1600" xr:uid="{00000000-0005-0000-0000-00006D040000}"/>
    <cellStyle name="Comma 14 2 7 2 2" xfId="3753" xr:uid="{00000000-0005-0000-0000-00006E040000}"/>
    <cellStyle name="Comma 14 2 7 2 2 2" xfId="12347" xr:uid="{00000000-0005-0000-0000-00006F040000}"/>
    <cellStyle name="Comma 14 2 7 2 3" xfId="5896" xr:uid="{00000000-0005-0000-0000-000070040000}"/>
    <cellStyle name="Comma 14 2 7 2 3 2" xfId="14489" xr:uid="{00000000-0005-0000-0000-000071040000}"/>
    <cellStyle name="Comma 14 2 7 2 4" xfId="8038" xr:uid="{00000000-0005-0000-0000-000072040000}"/>
    <cellStyle name="Comma 14 2 7 2 4 2" xfId="16631" xr:uid="{00000000-0005-0000-0000-000073040000}"/>
    <cellStyle name="Comma 14 2 7 2 5" xfId="10194" xr:uid="{00000000-0005-0000-0000-000074040000}"/>
    <cellStyle name="Comma 14 2 7 3" xfId="2686" xr:uid="{00000000-0005-0000-0000-000075040000}"/>
    <cellStyle name="Comma 14 2 7 3 2" xfId="11280" xr:uid="{00000000-0005-0000-0000-000076040000}"/>
    <cellStyle name="Comma 14 2 7 4" xfId="4829" xr:uid="{00000000-0005-0000-0000-000077040000}"/>
    <cellStyle name="Comma 14 2 7 4 2" xfId="13422" xr:uid="{00000000-0005-0000-0000-000078040000}"/>
    <cellStyle name="Comma 14 2 7 5" xfId="6971" xr:uid="{00000000-0005-0000-0000-000079040000}"/>
    <cellStyle name="Comma 14 2 7 5 2" xfId="15564" xr:uid="{00000000-0005-0000-0000-00007A040000}"/>
    <cellStyle name="Comma 14 2 7 6" xfId="9129" xr:uid="{00000000-0005-0000-0000-00007B040000}"/>
    <cellStyle name="Comma 14 2 8" xfId="561" xr:uid="{00000000-0005-0000-0000-00007C040000}"/>
    <cellStyle name="Comma 14 2 8 2" xfId="1641" xr:uid="{00000000-0005-0000-0000-00007D040000}"/>
    <cellStyle name="Comma 14 2 8 2 2" xfId="3794" xr:uid="{00000000-0005-0000-0000-00007E040000}"/>
    <cellStyle name="Comma 14 2 8 2 2 2" xfId="12388" xr:uid="{00000000-0005-0000-0000-00007F040000}"/>
    <cellStyle name="Comma 14 2 8 2 3" xfId="5937" xr:uid="{00000000-0005-0000-0000-000080040000}"/>
    <cellStyle name="Comma 14 2 8 2 3 2" xfId="14530" xr:uid="{00000000-0005-0000-0000-000081040000}"/>
    <cellStyle name="Comma 14 2 8 2 4" xfId="8079" xr:uid="{00000000-0005-0000-0000-000082040000}"/>
    <cellStyle name="Comma 14 2 8 2 4 2" xfId="16672" xr:uid="{00000000-0005-0000-0000-000083040000}"/>
    <cellStyle name="Comma 14 2 8 2 5" xfId="10235" xr:uid="{00000000-0005-0000-0000-000084040000}"/>
    <cellStyle name="Comma 14 2 8 3" xfId="2727" xr:uid="{00000000-0005-0000-0000-000085040000}"/>
    <cellStyle name="Comma 14 2 8 3 2" xfId="11321" xr:uid="{00000000-0005-0000-0000-000086040000}"/>
    <cellStyle name="Comma 14 2 8 4" xfId="4870" xr:uid="{00000000-0005-0000-0000-000087040000}"/>
    <cellStyle name="Comma 14 2 8 4 2" xfId="13463" xr:uid="{00000000-0005-0000-0000-000088040000}"/>
    <cellStyle name="Comma 14 2 8 5" xfId="7012" xr:uid="{00000000-0005-0000-0000-000089040000}"/>
    <cellStyle name="Comma 14 2 8 5 2" xfId="15605" xr:uid="{00000000-0005-0000-0000-00008A040000}"/>
    <cellStyle name="Comma 14 2 8 6" xfId="9170" xr:uid="{00000000-0005-0000-0000-00008B040000}"/>
    <cellStyle name="Comma 14 2 9" xfId="913" xr:uid="{00000000-0005-0000-0000-00008C040000}"/>
    <cellStyle name="Comma 14 2 9 2" xfId="1990" xr:uid="{00000000-0005-0000-0000-00008D040000}"/>
    <cellStyle name="Comma 14 2 9 2 2" xfId="4143" xr:uid="{00000000-0005-0000-0000-00008E040000}"/>
    <cellStyle name="Comma 14 2 9 2 2 2" xfId="12737" xr:uid="{00000000-0005-0000-0000-00008F040000}"/>
    <cellStyle name="Comma 14 2 9 2 3" xfId="6286" xr:uid="{00000000-0005-0000-0000-000090040000}"/>
    <cellStyle name="Comma 14 2 9 2 3 2" xfId="14879" xr:uid="{00000000-0005-0000-0000-000091040000}"/>
    <cellStyle name="Comma 14 2 9 2 4" xfId="8428" xr:uid="{00000000-0005-0000-0000-000092040000}"/>
    <cellStyle name="Comma 14 2 9 2 4 2" xfId="17021" xr:uid="{00000000-0005-0000-0000-000093040000}"/>
    <cellStyle name="Comma 14 2 9 2 5" xfId="10584" xr:uid="{00000000-0005-0000-0000-000094040000}"/>
    <cellStyle name="Comma 14 2 9 3" xfId="3076" xr:uid="{00000000-0005-0000-0000-000095040000}"/>
    <cellStyle name="Comma 14 2 9 3 2" xfId="11670" xr:uid="{00000000-0005-0000-0000-000096040000}"/>
    <cellStyle name="Comma 14 2 9 4" xfId="5219" xr:uid="{00000000-0005-0000-0000-000097040000}"/>
    <cellStyle name="Comma 14 2 9 4 2" xfId="13812" xr:uid="{00000000-0005-0000-0000-000098040000}"/>
    <cellStyle name="Comma 14 2 9 5" xfId="7361" xr:uid="{00000000-0005-0000-0000-000099040000}"/>
    <cellStyle name="Comma 14 2 9 5 2" xfId="15954" xr:uid="{00000000-0005-0000-0000-00009A040000}"/>
    <cellStyle name="Comma 14 2 9 6" xfId="9517" xr:uid="{00000000-0005-0000-0000-00009B040000}"/>
    <cellStyle name="Comma 14 3" xfId="192" xr:uid="{00000000-0005-0000-0000-00009C040000}"/>
    <cellStyle name="Comma 14 3 10" xfId="1291" xr:uid="{00000000-0005-0000-0000-00009D040000}"/>
    <cellStyle name="Comma 14 3 10 2" xfId="3444" xr:uid="{00000000-0005-0000-0000-00009E040000}"/>
    <cellStyle name="Comma 14 3 10 2 2" xfId="12038" xr:uid="{00000000-0005-0000-0000-00009F040000}"/>
    <cellStyle name="Comma 14 3 10 3" xfId="5587" xr:uid="{00000000-0005-0000-0000-0000A0040000}"/>
    <cellStyle name="Comma 14 3 10 3 2" xfId="14180" xr:uid="{00000000-0005-0000-0000-0000A1040000}"/>
    <cellStyle name="Comma 14 3 10 4" xfId="7729" xr:uid="{00000000-0005-0000-0000-0000A2040000}"/>
    <cellStyle name="Comma 14 3 10 4 2" xfId="16322" xr:uid="{00000000-0005-0000-0000-0000A3040000}"/>
    <cellStyle name="Comma 14 3 10 5" xfId="9885" xr:uid="{00000000-0005-0000-0000-0000A4040000}"/>
    <cellStyle name="Comma 14 3 11" xfId="2379" xr:uid="{00000000-0005-0000-0000-0000A5040000}"/>
    <cellStyle name="Comma 14 3 11 2" xfId="10973" xr:uid="{00000000-0005-0000-0000-0000A6040000}"/>
    <cellStyle name="Comma 14 3 12" xfId="4522" xr:uid="{00000000-0005-0000-0000-0000A7040000}"/>
    <cellStyle name="Comma 14 3 12 2" xfId="13115" xr:uid="{00000000-0005-0000-0000-0000A8040000}"/>
    <cellStyle name="Comma 14 3 13" xfId="6664" xr:uid="{00000000-0005-0000-0000-0000A9040000}"/>
    <cellStyle name="Comma 14 3 13 2" xfId="15257" xr:uid="{00000000-0005-0000-0000-0000AA040000}"/>
    <cellStyle name="Comma 14 3 14" xfId="8838" xr:uid="{00000000-0005-0000-0000-0000AB040000}"/>
    <cellStyle name="Comma 14 3 2" xfId="325" xr:uid="{00000000-0005-0000-0000-0000AC040000}"/>
    <cellStyle name="Comma 14 3 2 10" xfId="8938" xr:uid="{00000000-0005-0000-0000-0000AD040000}"/>
    <cellStyle name="Comma 14 3 2 2" xfId="476" xr:uid="{00000000-0005-0000-0000-0000AE040000}"/>
    <cellStyle name="Comma 14 3 2 2 2" xfId="828" xr:uid="{00000000-0005-0000-0000-0000AF040000}"/>
    <cellStyle name="Comma 14 3 2 2 2 2" xfId="1908" xr:uid="{00000000-0005-0000-0000-0000B0040000}"/>
    <cellStyle name="Comma 14 3 2 2 2 2 2" xfId="4061" xr:uid="{00000000-0005-0000-0000-0000B1040000}"/>
    <cellStyle name="Comma 14 3 2 2 2 2 2 2" xfId="12655" xr:uid="{00000000-0005-0000-0000-0000B2040000}"/>
    <cellStyle name="Comma 14 3 2 2 2 2 3" xfId="6204" xr:uid="{00000000-0005-0000-0000-0000B3040000}"/>
    <cellStyle name="Comma 14 3 2 2 2 2 3 2" xfId="14797" xr:uid="{00000000-0005-0000-0000-0000B4040000}"/>
    <cellStyle name="Comma 14 3 2 2 2 2 4" xfId="8346" xr:uid="{00000000-0005-0000-0000-0000B5040000}"/>
    <cellStyle name="Comma 14 3 2 2 2 2 4 2" xfId="16939" xr:uid="{00000000-0005-0000-0000-0000B6040000}"/>
    <cellStyle name="Comma 14 3 2 2 2 2 5" xfId="10502" xr:uid="{00000000-0005-0000-0000-0000B7040000}"/>
    <cellStyle name="Comma 14 3 2 2 2 3" xfId="2994" xr:uid="{00000000-0005-0000-0000-0000B8040000}"/>
    <cellStyle name="Comma 14 3 2 2 2 3 2" xfId="11588" xr:uid="{00000000-0005-0000-0000-0000B9040000}"/>
    <cellStyle name="Comma 14 3 2 2 2 4" xfId="5137" xr:uid="{00000000-0005-0000-0000-0000BA040000}"/>
    <cellStyle name="Comma 14 3 2 2 2 4 2" xfId="13730" xr:uid="{00000000-0005-0000-0000-0000BB040000}"/>
    <cellStyle name="Comma 14 3 2 2 2 5" xfId="7279" xr:uid="{00000000-0005-0000-0000-0000BC040000}"/>
    <cellStyle name="Comma 14 3 2 2 2 5 2" xfId="15872" xr:uid="{00000000-0005-0000-0000-0000BD040000}"/>
    <cellStyle name="Comma 14 3 2 2 2 6" xfId="9437" xr:uid="{00000000-0005-0000-0000-0000BE040000}"/>
    <cellStyle name="Comma 14 3 2 2 3" xfId="1556" xr:uid="{00000000-0005-0000-0000-0000BF040000}"/>
    <cellStyle name="Comma 14 3 2 2 3 2" xfId="3709" xr:uid="{00000000-0005-0000-0000-0000C0040000}"/>
    <cellStyle name="Comma 14 3 2 2 3 2 2" xfId="12303" xr:uid="{00000000-0005-0000-0000-0000C1040000}"/>
    <cellStyle name="Comma 14 3 2 2 3 3" xfId="5852" xr:uid="{00000000-0005-0000-0000-0000C2040000}"/>
    <cellStyle name="Comma 14 3 2 2 3 3 2" xfId="14445" xr:uid="{00000000-0005-0000-0000-0000C3040000}"/>
    <cellStyle name="Comma 14 3 2 2 3 4" xfId="7994" xr:uid="{00000000-0005-0000-0000-0000C4040000}"/>
    <cellStyle name="Comma 14 3 2 2 3 4 2" xfId="16587" xr:uid="{00000000-0005-0000-0000-0000C5040000}"/>
    <cellStyle name="Comma 14 3 2 2 3 5" xfId="10150" xr:uid="{00000000-0005-0000-0000-0000C6040000}"/>
    <cellStyle name="Comma 14 3 2 2 4" xfId="2642" xr:uid="{00000000-0005-0000-0000-0000C7040000}"/>
    <cellStyle name="Comma 14 3 2 2 4 2" xfId="11236" xr:uid="{00000000-0005-0000-0000-0000C8040000}"/>
    <cellStyle name="Comma 14 3 2 2 5" xfId="4785" xr:uid="{00000000-0005-0000-0000-0000C9040000}"/>
    <cellStyle name="Comma 14 3 2 2 5 2" xfId="13378" xr:uid="{00000000-0005-0000-0000-0000CA040000}"/>
    <cellStyle name="Comma 14 3 2 2 6" xfId="6927" xr:uid="{00000000-0005-0000-0000-0000CB040000}"/>
    <cellStyle name="Comma 14 3 2 2 6 2" xfId="15520" xr:uid="{00000000-0005-0000-0000-0000CC040000}"/>
    <cellStyle name="Comma 14 3 2 2 7" xfId="9085" xr:uid="{00000000-0005-0000-0000-0000CD040000}"/>
    <cellStyle name="Comma 14 3 2 3" xfId="678" xr:uid="{00000000-0005-0000-0000-0000CE040000}"/>
    <cellStyle name="Comma 14 3 2 3 2" xfId="1758" xr:uid="{00000000-0005-0000-0000-0000CF040000}"/>
    <cellStyle name="Comma 14 3 2 3 2 2" xfId="3911" xr:uid="{00000000-0005-0000-0000-0000D0040000}"/>
    <cellStyle name="Comma 14 3 2 3 2 2 2" xfId="12505" xr:uid="{00000000-0005-0000-0000-0000D1040000}"/>
    <cellStyle name="Comma 14 3 2 3 2 3" xfId="6054" xr:uid="{00000000-0005-0000-0000-0000D2040000}"/>
    <cellStyle name="Comma 14 3 2 3 2 3 2" xfId="14647" xr:uid="{00000000-0005-0000-0000-0000D3040000}"/>
    <cellStyle name="Comma 14 3 2 3 2 4" xfId="8196" xr:uid="{00000000-0005-0000-0000-0000D4040000}"/>
    <cellStyle name="Comma 14 3 2 3 2 4 2" xfId="16789" xr:uid="{00000000-0005-0000-0000-0000D5040000}"/>
    <cellStyle name="Comma 14 3 2 3 2 5" xfId="10352" xr:uid="{00000000-0005-0000-0000-0000D6040000}"/>
    <cellStyle name="Comma 14 3 2 3 3" xfId="2844" xr:uid="{00000000-0005-0000-0000-0000D7040000}"/>
    <cellStyle name="Comma 14 3 2 3 3 2" xfId="11438" xr:uid="{00000000-0005-0000-0000-0000D8040000}"/>
    <cellStyle name="Comma 14 3 2 3 4" xfId="4987" xr:uid="{00000000-0005-0000-0000-0000D9040000}"/>
    <cellStyle name="Comma 14 3 2 3 4 2" xfId="13580" xr:uid="{00000000-0005-0000-0000-0000DA040000}"/>
    <cellStyle name="Comma 14 3 2 3 5" xfId="7129" xr:uid="{00000000-0005-0000-0000-0000DB040000}"/>
    <cellStyle name="Comma 14 3 2 3 5 2" xfId="15722" xr:uid="{00000000-0005-0000-0000-0000DC040000}"/>
    <cellStyle name="Comma 14 3 2 3 6" xfId="9287" xr:uid="{00000000-0005-0000-0000-0000DD040000}"/>
    <cellStyle name="Comma 14 3 2 4" xfId="971" xr:uid="{00000000-0005-0000-0000-0000DE040000}"/>
    <cellStyle name="Comma 14 3 2 4 2" xfId="2048" xr:uid="{00000000-0005-0000-0000-0000DF040000}"/>
    <cellStyle name="Comma 14 3 2 4 2 2" xfId="4201" xr:uid="{00000000-0005-0000-0000-0000E0040000}"/>
    <cellStyle name="Comma 14 3 2 4 2 2 2" xfId="12795" xr:uid="{00000000-0005-0000-0000-0000E1040000}"/>
    <cellStyle name="Comma 14 3 2 4 2 3" xfId="6344" xr:uid="{00000000-0005-0000-0000-0000E2040000}"/>
    <cellStyle name="Comma 14 3 2 4 2 3 2" xfId="14937" xr:uid="{00000000-0005-0000-0000-0000E3040000}"/>
    <cellStyle name="Comma 14 3 2 4 2 4" xfId="8486" xr:uid="{00000000-0005-0000-0000-0000E4040000}"/>
    <cellStyle name="Comma 14 3 2 4 2 4 2" xfId="17079" xr:uid="{00000000-0005-0000-0000-0000E5040000}"/>
    <cellStyle name="Comma 14 3 2 4 2 5" xfId="10642" xr:uid="{00000000-0005-0000-0000-0000E6040000}"/>
    <cellStyle name="Comma 14 3 2 4 3" xfId="3134" xr:uid="{00000000-0005-0000-0000-0000E7040000}"/>
    <cellStyle name="Comma 14 3 2 4 3 2" xfId="11728" xr:uid="{00000000-0005-0000-0000-0000E8040000}"/>
    <cellStyle name="Comma 14 3 2 4 4" xfId="5277" xr:uid="{00000000-0005-0000-0000-0000E9040000}"/>
    <cellStyle name="Comma 14 3 2 4 4 2" xfId="13870" xr:uid="{00000000-0005-0000-0000-0000EA040000}"/>
    <cellStyle name="Comma 14 3 2 4 5" xfId="7419" xr:uid="{00000000-0005-0000-0000-0000EB040000}"/>
    <cellStyle name="Comma 14 3 2 4 5 2" xfId="16012" xr:uid="{00000000-0005-0000-0000-0000EC040000}"/>
    <cellStyle name="Comma 14 3 2 4 6" xfId="9575" xr:uid="{00000000-0005-0000-0000-0000ED040000}"/>
    <cellStyle name="Comma 14 3 2 5" xfId="1074" xr:uid="{00000000-0005-0000-0000-0000EE040000}"/>
    <cellStyle name="Comma 14 3 2 5 2" xfId="2151" xr:uid="{00000000-0005-0000-0000-0000EF040000}"/>
    <cellStyle name="Comma 14 3 2 5 2 2" xfId="4304" xr:uid="{00000000-0005-0000-0000-0000F0040000}"/>
    <cellStyle name="Comma 14 3 2 5 2 2 2" xfId="12898" xr:uid="{00000000-0005-0000-0000-0000F1040000}"/>
    <cellStyle name="Comma 14 3 2 5 2 3" xfId="6447" xr:uid="{00000000-0005-0000-0000-0000F2040000}"/>
    <cellStyle name="Comma 14 3 2 5 2 3 2" xfId="15040" xr:uid="{00000000-0005-0000-0000-0000F3040000}"/>
    <cellStyle name="Comma 14 3 2 5 2 4" xfId="8589" xr:uid="{00000000-0005-0000-0000-0000F4040000}"/>
    <cellStyle name="Comma 14 3 2 5 2 4 2" xfId="17182" xr:uid="{00000000-0005-0000-0000-0000F5040000}"/>
    <cellStyle name="Comma 14 3 2 5 2 5" xfId="10745" xr:uid="{00000000-0005-0000-0000-0000F6040000}"/>
    <cellStyle name="Comma 14 3 2 5 3" xfId="3237" xr:uid="{00000000-0005-0000-0000-0000F7040000}"/>
    <cellStyle name="Comma 14 3 2 5 3 2" xfId="11831" xr:uid="{00000000-0005-0000-0000-0000F8040000}"/>
    <cellStyle name="Comma 14 3 2 5 4" xfId="5380" xr:uid="{00000000-0005-0000-0000-0000F9040000}"/>
    <cellStyle name="Comma 14 3 2 5 4 2" xfId="13973" xr:uid="{00000000-0005-0000-0000-0000FA040000}"/>
    <cellStyle name="Comma 14 3 2 5 5" xfId="7522" xr:uid="{00000000-0005-0000-0000-0000FB040000}"/>
    <cellStyle name="Comma 14 3 2 5 5 2" xfId="16115" xr:uid="{00000000-0005-0000-0000-0000FC040000}"/>
    <cellStyle name="Comma 14 3 2 5 6" xfId="9678" xr:uid="{00000000-0005-0000-0000-0000FD040000}"/>
    <cellStyle name="Comma 14 3 2 6" xfId="1406" xr:uid="{00000000-0005-0000-0000-0000FE040000}"/>
    <cellStyle name="Comma 14 3 2 6 2" xfId="3559" xr:uid="{00000000-0005-0000-0000-0000FF040000}"/>
    <cellStyle name="Comma 14 3 2 6 2 2" xfId="12153" xr:uid="{00000000-0005-0000-0000-000000050000}"/>
    <cellStyle name="Comma 14 3 2 6 3" xfId="5702" xr:uid="{00000000-0005-0000-0000-000001050000}"/>
    <cellStyle name="Comma 14 3 2 6 3 2" xfId="14295" xr:uid="{00000000-0005-0000-0000-000002050000}"/>
    <cellStyle name="Comma 14 3 2 6 4" xfId="7844" xr:uid="{00000000-0005-0000-0000-000003050000}"/>
    <cellStyle name="Comma 14 3 2 6 4 2" xfId="16437" xr:uid="{00000000-0005-0000-0000-000004050000}"/>
    <cellStyle name="Comma 14 3 2 6 5" xfId="10000" xr:uid="{00000000-0005-0000-0000-000005050000}"/>
    <cellStyle name="Comma 14 3 2 7" xfId="2492" xr:uid="{00000000-0005-0000-0000-000006050000}"/>
    <cellStyle name="Comma 14 3 2 7 2" xfId="11086" xr:uid="{00000000-0005-0000-0000-000007050000}"/>
    <cellStyle name="Comma 14 3 2 8" xfId="4635" xr:uid="{00000000-0005-0000-0000-000008050000}"/>
    <cellStyle name="Comma 14 3 2 8 2" xfId="13228" xr:uid="{00000000-0005-0000-0000-000009050000}"/>
    <cellStyle name="Comma 14 3 2 9" xfId="6777" xr:uid="{00000000-0005-0000-0000-00000A050000}"/>
    <cellStyle name="Comma 14 3 2 9 2" xfId="15370" xr:uid="{00000000-0005-0000-0000-00000B050000}"/>
    <cellStyle name="Comma 14 3 3" xfId="269" xr:uid="{00000000-0005-0000-0000-00000C050000}"/>
    <cellStyle name="Comma 14 3 3 2" xfId="622" xr:uid="{00000000-0005-0000-0000-00000D050000}"/>
    <cellStyle name="Comma 14 3 3 2 2" xfId="1702" xr:uid="{00000000-0005-0000-0000-00000E050000}"/>
    <cellStyle name="Comma 14 3 3 2 2 2" xfId="3855" xr:uid="{00000000-0005-0000-0000-00000F050000}"/>
    <cellStyle name="Comma 14 3 3 2 2 2 2" xfId="12449" xr:uid="{00000000-0005-0000-0000-000010050000}"/>
    <cellStyle name="Comma 14 3 3 2 2 3" xfId="5998" xr:uid="{00000000-0005-0000-0000-000011050000}"/>
    <cellStyle name="Comma 14 3 3 2 2 3 2" xfId="14591" xr:uid="{00000000-0005-0000-0000-000012050000}"/>
    <cellStyle name="Comma 14 3 3 2 2 4" xfId="8140" xr:uid="{00000000-0005-0000-0000-000013050000}"/>
    <cellStyle name="Comma 14 3 3 2 2 4 2" xfId="16733" xr:uid="{00000000-0005-0000-0000-000014050000}"/>
    <cellStyle name="Comma 14 3 3 2 2 5" xfId="10296" xr:uid="{00000000-0005-0000-0000-000015050000}"/>
    <cellStyle name="Comma 14 3 3 2 3" xfId="2788" xr:uid="{00000000-0005-0000-0000-000016050000}"/>
    <cellStyle name="Comma 14 3 3 2 3 2" xfId="11382" xr:uid="{00000000-0005-0000-0000-000017050000}"/>
    <cellStyle name="Comma 14 3 3 2 4" xfId="4931" xr:uid="{00000000-0005-0000-0000-000018050000}"/>
    <cellStyle name="Comma 14 3 3 2 4 2" xfId="13524" xr:uid="{00000000-0005-0000-0000-000019050000}"/>
    <cellStyle name="Comma 14 3 3 2 5" xfId="7073" xr:uid="{00000000-0005-0000-0000-00001A050000}"/>
    <cellStyle name="Comma 14 3 3 2 5 2" xfId="15666" xr:uid="{00000000-0005-0000-0000-00001B050000}"/>
    <cellStyle name="Comma 14 3 3 2 6" xfId="9231" xr:uid="{00000000-0005-0000-0000-00001C050000}"/>
    <cellStyle name="Comma 14 3 3 3" xfId="1350" xr:uid="{00000000-0005-0000-0000-00001D050000}"/>
    <cellStyle name="Comma 14 3 3 3 2" xfId="3503" xr:uid="{00000000-0005-0000-0000-00001E050000}"/>
    <cellStyle name="Comma 14 3 3 3 2 2" xfId="12097" xr:uid="{00000000-0005-0000-0000-00001F050000}"/>
    <cellStyle name="Comma 14 3 3 3 3" xfId="5646" xr:uid="{00000000-0005-0000-0000-000020050000}"/>
    <cellStyle name="Comma 14 3 3 3 3 2" xfId="14239" xr:uid="{00000000-0005-0000-0000-000021050000}"/>
    <cellStyle name="Comma 14 3 3 3 4" xfId="7788" xr:uid="{00000000-0005-0000-0000-000022050000}"/>
    <cellStyle name="Comma 14 3 3 3 4 2" xfId="16381" xr:uid="{00000000-0005-0000-0000-000023050000}"/>
    <cellStyle name="Comma 14 3 3 3 5" xfId="9944" xr:uid="{00000000-0005-0000-0000-000024050000}"/>
    <cellStyle name="Comma 14 3 3 4" xfId="2436" xr:uid="{00000000-0005-0000-0000-000025050000}"/>
    <cellStyle name="Comma 14 3 3 4 2" xfId="11030" xr:uid="{00000000-0005-0000-0000-000026050000}"/>
    <cellStyle name="Comma 14 3 3 5" xfId="4579" xr:uid="{00000000-0005-0000-0000-000027050000}"/>
    <cellStyle name="Comma 14 3 3 5 2" xfId="13172" xr:uid="{00000000-0005-0000-0000-000028050000}"/>
    <cellStyle name="Comma 14 3 3 6" xfId="6721" xr:uid="{00000000-0005-0000-0000-000029050000}"/>
    <cellStyle name="Comma 14 3 3 6 2" xfId="15314" xr:uid="{00000000-0005-0000-0000-00002A050000}"/>
    <cellStyle name="Comma 14 3 3 7" xfId="8890" xr:uid="{00000000-0005-0000-0000-00002B050000}"/>
    <cellStyle name="Comma 14 3 4" xfId="371" xr:uid="{00000000-0005-0000-0000-00002C050000}"/>
    <cellStyle name="Comma 14 3 4 2" xfId="724" xr:uid="{00000000-0005-0000-0000-00002D050000}"/>
    <cellStyle name="Comma 14 3 4 2 2" xfId="1804" xr:uid="{00000000-0005-0000-0000-00002E050000}"/>
    <cellStyle name="Comma 14 3 4 2 2 2" xfId="3957" xr:uid="{00000000-0005-0000-0000-00002F050000}"/>
    <cellStyle name="Comma 14 3 4 2 2 2 2" xfId="12551" xr:uid="{00000000-0005-0000-0000-000030050000}"/>
    <cellStyle name="Comma 14 3 4 2 2 3" xfId="6100" xr:uid="{00000000-0005-0000-0000-000031050000}"/>
    <cellStyle name="Comma 14 3 4 2 2 3 2" xfId="14693" xr:uid="{00000000-0005-0000-0000-000032050000}"/>
    <cellStyle name="Comma 14 3 4 2 2 4" xfId="8242" xr:uid="{00000000-0005-0000-0000-000033050000}"/>
    <cellStyle name="Comma 14 3 4 2 2 4 2" xfId="16835" xr:uid="{00000000-0005-0000-0000-000034050000}"/>
    <cellStyle name="Comma 14 3 4 2 2 5" xfId="10398" xr:uid="{00000000-0005-0000-0000-000035050000}"/>
    <cellStyle name="Comma 14 3 4 2 3" xfId="2890" xr:uid="{00000000-0005-0000-0000-000036050000}"/>
    <cellStyle name="Comma 14 3 4 2 3 2" xfId="11484" xr:uid="{00000000-0005-0000-0000-000037050000}"/>
    <cellStyle name="Comma 14 3 4 2 4" xfId="5033" xr:uid="{00000000-0005-0000-0000-000038050000}"/>
    <cellStyle name="Comma 14 3 4 2 4 2" xfId="13626" xr:uid="{00000000-0005-0000-0000-000039050000}"/>
    <cellStyle name="Comma 14 3 4 2 5" xfId="7175" xr:uid="{00000000-0005-0000-0000-00003A050000}"/>
    <cellStyle name="Comma 14 3 4 2 5 2" xfId="15768" xr:uid="{00000000-0005-0000-0000-00003B050000}"/>
    <cellStyle name="Comma 14 3 4 2 6" xfId="9333" xr:uid="{00000000-0005-0000-0000-00003C050000}"/>
    <cellStyle name="Comma 14 3 4 3" xfId="1452" xr:uid="{00000000-0005-0000-0000-00003D050000}"/>
    <cellStyle name="Comma 14 3 4 3 2" xfId="3605" xr:uid="{00000000-0005-0000-0000-00003E050000}"/>
    <cellStyle name="Comma 14 3 4 3 2 2" xfId="12199" xr:uid="{00000000-0005-0000-0000-00003F050000}"/>
    <cellStyle name="Comma 14 3 4 3 3" xfId="5748" xr:uid="{00000000-0005-0000-0000-000040050000}"/>
    <cellStyle name="Comma 14 3 4 3 3 2" xfId="14341" xr:uid="{00000000-0005-0000-0000-000041050000}"/>
    <cellStyle name="Comma 14 3 4 3 4" xfId="7890" xr:uid="{00000000-0005-0000-0000-000042050000}"/>
    <cellStyle name="Comma 14 3 4 3 4 2" xfId="16483" xr:uid="{00000000-0005-0000-0000-000043050000}"/>
    <cellStyle name="Comma 14 3 4 3 5" xfId="10046" xr:uid="{00000000-0005-0000-0000-000044050000}"/>
    <cellStyle name="Comma 14 3 4 4" xfId="2538" xr:uid="{00000000-0005-0000-0000-000045050000}"/>
    <cellStyle name="Comma 14 3 4 4 2" xfId="11132" xr:uid="{00000000-0005-0000-0000-000046050000}"/>
    <cellStyle name="Comma 14 3 4 5" xfId="4681" xr:uid="{00000000-0005-0000-0000-000047050000}"/>
    <cellStyle name="Comma 14 3 4 5 2" xfId="13274" xr:uid="{00000000-0005-0000-0000-000048050000}"/>
    <cellStyle name="Comma 14 3 4 6" xfId="6823" xr:uid="{00000000-0005-0000-0000-000049050000}"/>
    <cellStyle name="Comma 14 3 4 6 2" xfId="15416" xr:uid="{00000000-0005-0000-0000-00004A050000}"/>
    <cellStyle name="Comma 14 3 4 7" xfId="8983" xr:uid="{00000000-0005-0000-0000-00004B050000}"/>
    <cellStyle name="Comma 14 3 5" xfId="420" xr:uid="{00000000-0005-0000-0000-00004C050000}"/>
    <cellStyle name="Comma 14 3 5 2" xfId="772" xr:uid="{00000000-0005-0000-0000-00004D050000}"/>
    <cellStyle name="Comma 14 3 5 2 2" xfId="1852" xr:uid="{00000000-0005-0000-0000-00004E050000}"/>
    <cellStyle name="Comma 14 3 5 2 2 2" xfId="4005" xr:uid="{00000000-0005-0000-0000-00004F050000}"/>
    <cellStyle name="Comma 14 3 5 2 2 2 2" xfId="12599" xr:uid="{00000000-0005-0000-0000-000050050000}"/>
    <cellStyle name="Comma 14 3 5 2 2 3" xfId="6148" xr:uid="{00000000-0005-0000-0000-000051050000}"/>
    <cellStyle name="Comma 14 3 5 2 2 3 2" xfId="14741" xr:uid="{00000000-0005-0000-0000-000052050000}"/>
    <cellStyle name="Comma 14 3 5 2 2 4" xfId="8290" xr:uid="{00000000-0005-0000-0000-000053050000}"/>
    <cellStyle name="Comma 14 3 5 2 2 4 2" xfId="16883" xr:uid="{00000000-0005-0000-0000-000054050000}"/>
    <cellStyle name="Comma 14 3 5 2 2 5" xfId="10446" xr:uid="{00000000-0005-0000-0000-000055050000}"/>
    <cellStyle name="Comma 14 3 5 2 3" xfId="2938" xr:uid="{00000000-0005-0000-0000-000056050000}"/>
    <cellStyle name="Comma 14 3 5 2 3 2" xfId="11532" xr:uid="{00000000-0005-0000-0000-000057050000}"/>
    <cellStyle name="Comma 14 3 5 2 4" xfId="5081" xr:uid="{00000000-0005-0000-0000-000058050000}"/>
    <cellStyle name="Comma 14 3 5 2 4 2" xfId="13674" xr:uid="{00000000-0005-0000-0000-000059050000}"/>
    <cellStyle name="Comma 14 3 5 2 5" xfId="7223" xr:uid="{00000000-0005-0000-0000-00005A050000}"/>
    <cellStyle name="Comma 14 3 5 2 5 2" xfId="15816" xr:uid="{00000000-0005-0000-0000-00005B050000}"/>
    <cellStyle name="Comma 14 3 5 2 6" xfId="9381" xr:uid="{00000000-0005-0000-0000-00005C050000}"/>
    <cellStyle name="Comma 14 3 5 3" xfId="1500" xr:uid="{00000000-0005-0000-0000-00005D050000}"/>
    <cellStyle name="Comma 14 3 5 3 2" xfId="3653" xr:uid="{00000000-0005-0000-0000-00005E050000}"/>
    <cellStyle name="Comma 14 3 5 3 2 2" xfId="12247" xr:uid="{00000000-0005-0000-0000-00005F050000}"/>
    <cellStyle name="Comma 14 3 5 3 3" xfId="5796" xr:uid="{00000000-0005-0000-0000-000060050000}"/>
    <cellStyle name="Comma 14 3 5 3 3 2" xfId="14389" xr:uid="{00000000-0005-0000-0000-000061050000}"/>
    <cellStyle name="Comma 14 3 5 3 4" xfId="7938" xr:uid="{00000000-0005-0000-0000-000062050000}"/>
    <cellStyle name="Comma 14 3 5 3 4 2" xfId="16531" xr:uid="{00000000-0005-0000-0000-000063050000}"/>
    <cellStyle name="Comma 14 3 5 3 5" xfId="10094" xr:uid="{00000000-0005-0000-0000-000064050000}"/>
    <cellStyle name="Comma 14 3 5 4" xfId="2586" xr:uid="{00000000-0005-0000-0000-000065050000}"/>
    <cellStyle name="Comma 14 3 5 4 2" xfId="11180" xr:uid="{00000000-0005-0000-0000-000066050000}"/>
    <cellStyle name="Comma 14 3 5 5" xfId="4729" xr:uid="{00000000-0005-0000-0000-000067050000}"/>
    <cellStyle name="Comma 14 3 5 5 2" xfId="13322" xr:uid="{00000000-0005-0000-0000-000068050000}"/>
    <cellStyle name="Comma 14 3 5 6" xfId="6871" xr:uid="{00000000-0005-0000-0000-000069050000}"/>
    <cellStyle name="Comma 14 3 5 6 2" xfId="15464" xr:uid="{00000000-0005-0000-0000-00006A050000}"/>
    <cellStyle name="Comma 14 3 5 7" xfId="9031" xr:uid="{00000000-0005-0000-0000-00006B050000}"/>
    <cellStyle name="Comma 14 3 6" xfId="522" xr:uid="{00000000-0005-0000-0000-00006C050000}"/>
    <cellStyle name="Comma 14 3 6 2" xfId="1602" xr:uid="{00000000-0005-0000-0000-00006D050000}"/>
    <cellStyle name="Comma 14 3 6 2 2" xfId="3755" xr:uid="{00000000-0005-0000-0000-00006E050000}"/>
    <cellStyle name="Comma 14 3 6 2 2 2" xfId="12349" xr:uid="{00000000-0005-0000-0000-00006F050000}"/>
    <cellStyle name="Comma 14 3 6 2 3" xfId="5898" xr:uid="{00000000-0005-0000-0000-000070050000}"/>
    <cellStyle name="Comma 14 3 6 2 3 2" xfId="14491" xr:uid="{00000000-0005-0000-0000-000071050000}"/>
    <cellStyle name="Comma 14 3 6 2 4" xfId="8040" xr:uid="{00000000-0005-0000-0000-000072050000}"/>
    <cellStyle name="Comma 14 3 6 2 4 2" xfId="16633" xr:uid="{00000000-0005-0000-0000-000073050000}"/>
    <cellStyle name="Comma 14 3 6 2 5" xfId="10196" xr:uid="{00000000-0005-0000-0000-000074050000}"/>
    <cellStyle name="Comma 14 3 6 3" xfId="2688" xr:uid="{00000000-0005-0000-0000-000075050000}"/>
    <cellStyle name="Comma 14 3 6 3 2" xfId="11282" xr:uid="{00000000-0005-0000-0000-000076050000}"/>
    <cellStyle name="Comma 14 3 6 4" xfId="4831" xr:uid="{00000000-0005-0000-0000-000077050000}"/>
    <cellStyle name="Comma 14 3 6 4 2" xfId="13424" xr:uid="{00000000-0005-0000-0000-000078050000}"/>
    <cellStyle name="Comma 14 3 6 5" xfId="6973" xr:uid="{00000000-0005-0000-0000-000079050000}"/>
    <cellStyle name="Comma 14 3 6 5 2" xfId="15566" xr:uid="{00000000-0005-0000-0000-00007A050000}"/>
    <cellStyle name="Comma 14 3 6 6" xfId="9131" xr:uid="{00000000-0005-0000-0000-00007B050000}"/>
    <cellStyle name="Comma 14 3 7" xfId="563" xr:uid="{00000000-0005-0000-0000-00007C050000}"/>
    <cellStyle name="Comma 14 3 7 2" xfId="1643" xr:uid="{00000000-0005-0000-0000-00007D050000}"/>
    <cellStyle name="Comma 14 3 7 2 2" xfId="3796" xr:uid="{00000000-0005-0000-0000-00007E050000}"/>
    <cellStyle name="Comma 14 3 7 2 2 2" xfId="12390" xr:uid="{00000000-0005-0000-0000-00007F050000}"/>
    <cellStyle name="Comma 14 3 7 2 3" xfId="5939" xr:uid="{00000000-0005-0000-0000-000080050000}"/>
    <cellStyle name="Comma 14 3 7 2 3 2" xfId="14532" xr:uid="{00000000-0005-0000-0000-000081050000}"/>
    <cellStyle name="Comma 14 3 7 2 4" xfId="8081" xr:uid="{00000000-0005-0000-0000-000082050000}"/>
    <cellStyle name="Comma 14 3 7 2 4 2" xfId="16674" xr:uid="{00000000-0005-0000-0000-000083050000}"/>
    <cellStyle name="Comma 14 3 7 2 5" xfId="10237" xr:uid="{00000000-0005-0000-0000-000084050000}"/>
    <cellStyle name="Comma 14 3 7 3" xfId="2729" xr:uid="{00000000-0005-0000-0000-000085050000}"/>
    <cellStyle name="Comma 14 3 7 3 2" xfId="11323" xr:uid="{00000000-0005-0000-0000-000086050000}"/>
    <cellStyle name="Comma 14 3 7 4" xfId="4872" xr:uid="{00000000-0005-0000-0000-000087050000}"/>
    <cellStyle name="Comma 14 3 7 4 2" xfId="13465" xr:uid="{00000000-0005-0000-0000-000088050000}"/>
    <cellStyle name="Comma 14 3 7 5" xfId="7014" xr:uid="{00000000-0005-0000-0000-000089050000}"/>
    <cellStyle name="Comma 14 3 7 5 2" xfId="15607" xr:uid="{00000000-0005-0000-0000-00008A050000}"/>
    <cellStyle name="Comma 14 3 7 6" xfId="9172" xr:uid="{00000000-0005-0000-0000-00008B050000}"/>
    <cellStyle name="Comma 14 3 8" xfId="915" xr:uid="{00000000-0005-0000-0000-00008C050000}"/>
    <cellStyle name="Comma 14 3 8 2" xfId="1992" xr:uid="{00000000-0005-0000-0000-00008D050000}"/>
    <cellStyle name="Comma 14 3 8 2 2" xfId="4145" xr:uid="{00000000-0005-0000-0000-00008E050000}"/>
    <cellStyle name="Comma 14 3 8 2 2 2" xfId="12739" xr:uid="{00000000-0005-0000-0000-00008F050000}"/>
    <cellStyle name="Comma 14 3 8 2 3" xfId="6288" xr:uid="{00000000-0005-0000-0000-000090050000}"/>
    <cellStyle name="Comma 14 3 8 2 3 2" xfId="14881" xr:uid="{00000000-0005-0000-0000-000091050000}"/>
    <cellStyle name="Comma 14 3 8 2 4" xfId="8430" xr:uid="{00000000-0005-0000-0000-000092050000}"/>
    <cellStyle name="Comma 14 3 8 2 4 2" xfId="17023" xr:uid="{00000000-0005-0000-0000-000093050000}"/>
    <cellStyle name="Comma 14 3 8 2 5" xfId="10586" xr:uid="{00000000-0005-0000-0000-000094050000}"/>
    <cellStyle name="Comma 14 3 8 3" xfId="3078" xr:uid="{00000000-0005-0000-0000-000095050000}"/>
    <cellStyle name="Comma 14 3 8 3 2" xfId="11672" xr:uid="{00000000-0005-0000-0000-000096050000}"/>
    <cellStyle name="Comma 14 3 8 4" xfId="5221" xr:uid="{00000000-0005-0000-0000-000097050000}"/>
    <cellStyle name="Comma 14 3 8 4 2" xfId="13814" xr:uid="{00000000-0005-0000-0000-000098050000}"/>
    <cellStyle name="Comma 14 3 8 5" xfId="7363" xr:uid="{00000000-0005-0000-0000-000099050000}"/>
    <cellStyle name="Comma 14 3 8 5 2" xfId="15956" xr:uid="{00000000-0005-0000-0000-00009A050000}"/>
    <cellStyle name="Comma 14 3 8 6" xfId="9519" xr:uid="{00000000-0005-0000-0000-00009B050000}"/>
    <cellStyle name="Comma 14 3 9" xfId="1018" xr:uid="{00000000-0005-0000-0000-00009C050000}"/>
    <cellStyle name="Comma 14 3 9 2" xfId="2095" xr:uid="{00000000-0005-0000-0000-00009D050000}"/>
    <cellStyle name="Comma 14 3 9 2 2" xfId="4248" xr:uid="{00000000-0005-0000-0000-00009E050000}"/>
    <cellStyle name="Comma 14 3 9 2 2 2" xfId="12842" xr:uid="{00000000-0005-0000-0000-00009F050000}"/>
    <cellStyle name="Comma 14 3 9 2 3" xfId="6391" xr:uid="{00000000-0005-0000-0000-0000A0050000}"/>
    <cellStyle name="Comma 14 3 9 2 3 2" xfId="14984" xr:uid="{00000000-0005-0000-0000-0000A1050000}"/>
    <cellStyle name="Comma 14 3 9 2 4" xfId="8533" xr:uid="{00000000-0005-0000-0000-0000A2050000}"/>
    <cellStyle name="Comma 14 3 9 2 4 2" xfId="17126" xr:uid="{00000000-0005-0000-0000-0000A3050000}"/>
    <cellStyle name="Comma 14 3 9 2 5" xfId="10689" xr:uid="{00000000-0005-0000-0000-0000A4050000}"/>
    <cellStyle name="Comma 14 3 9 3" xfId="3181" xr:uid="{00000000-0005-0000-0000-0000A5050000}"/>
    <cellStyle name="Comma 14 3 9 3 2" xfId="11775" xr:uid="{00000000-0005-0000-0000-0000A6050000}"/>
    <cellStyle name="Comma 14 3 9 4" xfId="5324" xr:uid="{00000000-0005-0000-0000-0000A7050000}"/>
    <cellStyle name="Comma 14 3 9 4 2" xfId="13917" xr:uid="{00000000-0005-0000-0000-0000A8050000}"/>
    <cellStyle name="Comma 14 3 9 5" xfId="7466" xr:uid="{00000000-0005-0000-0000-0000A9050000}"/>
    <cellStyle name="Comma 14 3 9 5 2" xfId="16059" xr:uid="{00000000-0005-0000-0000-0000AA050000}"/>
    <cellStyle name="Comma 14 3 9 6" xfId="9622" xr:uid="{00000000-0005-0000-0000-0000AB050000}"/>
    <cellStyle name="Comma 14 4" xfId="221" xr:uid="{00000000-0005-0000-0000-0000AC050000}"/>
    <cellStyle name="Comma 14 4 10" xfId="2390" xr:uid="{00000000-0005-0000-0000-0000AD050000}"/>
    <cellStyle name="Comma 14 4 10 2" xfId="10984" xr:uid="{00000000-0005-0000-0000-0000AE050000}"/>
    <cellStyle name="Comma 14 4 11" xfId="4533" xr:uid="{00000000-0005-0000-0000-0000AF050000}"/>
    <cellStyle name="Comma 14 4 11 2" xfId="13126" xr:uid="{00000000-0005-0000-0000-0000B0050000}"/>
    <cellStyle name="Comma 14 4 12" xfId="6675" xr:uid="{00000000-0005-0000-0000-0000B1050000}"/>
    <cellStyle name="Comma 14 4 12 2" xfId="15268" xr:uid="{00000000-0005-0000-0000-0000B2050000}"/>
    <cellStyle name="Comma 14 4 13" xfId="8847" xr:uid="{00000000-0005-0000-0000-0000B3050000}"/>
    <cellStyle name="Comma 14 4 2" xfId="336" xr:uid="{00000000-0005-0000-0000-0000B4050000}"/>
    <cellStyle name="Comma 14 4 2 10" xfId="8948" xr:uid="{00000000-0005-0000-0000-0000B5050000}"/>
    <cellStyle name="Comma 14 4 2 2" xfId="487" xr:uid="{00000000-0005-0000-0000-0000B6050000}"/>
    <cellStyle name="Comma 14 4 2 2 2" xfId="839" xr:uid="{00000000-0005-0000-0000-0000B7050000}"/>
    <cellStyle name="Comma 14 4 2 2 2 2" xfId="1919" xr:uid="{00000000-0005-0000-0000-0000B8050000}"/>
    <cellStyle name="Comma 14 4 2 2 2 2 2" xfId="4072" xr:uid="{00000000-0005-0000-0000-0000B9050000}"/>
    <cellStyle name="Comma 14 4 2 2 2 2 2 2" xfId="12666" xr:uid="{00000000-0005-0000-0000-0000BA050000}"/>
    <cellStyle name="Comma 14 4 2 2 2 2 3" xfId="6215" xr:uid="{00000000-0005-0000-0000-0000BB050000}"/>
    <cellStyle name="Comma 14 4 2 2 2 2 3 2" xfId="14808" xr:uid="{00000000-0005-0000-0000-0000BC050000}"/>
    <cellStyle name="Comma 14 4 2 2 2 2 4" xfId="8357" xr:uid="{00000000-0005-0000-0000-0000BD050000}"/>
    <cellStyle name="Comma 14 4 2 2 2 2 4 2" xfId="16950" xr:uid="{00000000-0005-0000-0000-0000BE050000}"/>
    <cellStyle name="Comma 14 4 2 2 2 2 5" xfId="10513" xr:uid="{00000000-0005-0000-0000-0000BF050000}"/>
    <cellStyle name="Comma 14 4 2 2 2 3" xfId="3005" xr:uid="{00000000-0005-0000-0000-0000C0050000}"/>
    <cellStyle name="Comma 14 4 2 2 2 3 2" xfId="11599" xr:uid="{00000000-0005-0000-0000-0000C1050000}"/>
    <cellStyle name="Comma 14 4 2 2 2 4" xfId="5148" xr:uid="{00000000-0005-0000-0000-0000C2050000}"/>
    <cellStyle name="Comma 14 4 2 2 2 4 2" xfId="13741" xr:uid="{00000000-0005-0000-0000-0000C3050000}"/>
    <cellStyle name="Comma 14 4 2 2 2 5" xfId="7290" xr:uid="{00000000-0005-0000-0000-0000C4050000}"/>
    <cellStyle name="Comma 14 4 2 2 2 5 2" xfId="15883" xr:uid="{00000000-0005-0000-0000-0000C5050000}"/>
    <cellStyle name="Comma 14 4 2 2 2 6" xfId="9448" xr:uid="{00000000-0005-0000-0000-0000C6050000}"/>
    <cellStyle name="Comma 14 4 2 2 3" xfId="1567" xr:uid="{00000000-0005-0000-0000-0000C7050000}"/>
    <cellStyle name="Comma 14 4 2 2 3 2" xfId="3720" xr:uid="{00000000-0005-0000-0000-0000C8050000}"/>
    <cellStyle name="Comma 14 4 2 2 3 2 2" xfId="12314" xr:uid="{00000000-0005-0000-0000-0000C9050000}"/>
    <cellStyle name="Comma 14 4 2 2 3 3" xfId="5863" xr:uid="{00000000-0005-0000-0000-0000CA050000}"/>
    <cellStyle name="Comma 14 4 2 2 3 3 2" xfId="14456" xr:uid="{00000000-0005-0000-0000-0000CB050000}"/>
    <cellStyle name="Comma 14 4 2 2 3 4" xfId="8005" xr:uid="{00000000-0005-0000-0000-0000CC050000}"/>
    <cellStyle name="Comma 14 4 2 2 3 4 2" xfId="16598" xr:uid="{00000000-0005-0000-0000-0000CD050000}"/>
    <cellStyle name="Comma 14 4 2 2 3 5" xfId="10161" xr:uid="{00000000-0005-0000-0000-0000CE050000}"/>
    <cellStyle name="Comma 14 4 2 2 4" xfId="2653" xr:uid="{00000000-0005-0000-0000-0000CF050000}"/>
    <cellStyle name="Comma 14 4 2 2 4 2" xfId="11247" xr:uid="{00000000-0005-0000-0000-0000D0050000}"/>
    <cellStyle name="Comma 14 4 2 2 5" xfId="4796" xr:uid="{00000000-0005-0000-0000-0000D1050000}"/>
    <cellStyle name="Comma 14 4 2 2 5 2" xfId="13389" xr:uid="{00000000-0005-0000-0000-0000D2050000}"/>
    <cellStyle name="Comma 14 4 2 2 6" xfId="6938" xr:uid="{00000000-0005-0000-0000-0000D3050000}"/>
    <cellStyle name="Comma 14 4 2 2 6 2" xfId="15531" xr:uid="{00000000-0005-0000-0000-0000D4050000}"/>
    <cellStyle name="Comma 14 4 2 2 7" xfId="9096" xr:uid="{00000000-0005-0000-0000-0000D5050000}"/>
    <cellStyle name="Comma 14 4 2 3" xfId="689" xr:uid="{00000000-0005-0000-0000-0000D6050000}"/>
    <cellStyle name="Comma 14 4 2 3 2" xfId="1769" xr:uid="{00000000-0005-0000-0000-0000D7050000}"/>
    <cellStyle name="Comma 14 4 2 3 2 2" xfId="3922" xr:uid="{00000000-0005-0000-0000-0000D8050000}"/>
    <cellStyle name="Comma 14 4 2 3 2 2 2" xfId="12516" xr:uid="{00000000-0005-0000-0000-0000D9050000}"/>
    <cellStyle name="Comma 14 4 2 3 2 3" xfId="6065" xr:uid="{00000000-0005-0000-0000-0000DA050000}"/>
    <cellStyle name="Comma 14 4 2 3 2 3 2" xfId="14658" xr:uid="{00000000-0005-0000-0000-0000DB050000}"/>
    <cellStyle name="Comma 14 4 2 3 2 4" xfId="8207" xr:uid="{00000000-0005-0000-0000-0000DC050000}"/>
    <cellStyle name="Comma 14 4 2 3 2 4 2" xfId="16800" xr:uid="{00000000-0005-0000-0000-0000DD050000}"/>
    <cellStyle name="Comma 14 4 2 3 2 5" xfId="10363" xr:uid="{00000000-0005-0000-0000-0000DE050000}"/>
    <cellStyle name="Comma 14 4 2 3 3" xfId="2855" xr:uid="{00000000-0005-0000-0000-0000DF050000}"/>
    <cellStyle name="Comma 14 4 2 3 3 2" xfId="11449" xr:uid="{00000000-0005-0000-0000-0000E0050000}"/>
    <cellStyle name="Comma 14 4 2 3 4" xfId="4998" xr:uid="{00000000-0005-0000-0000-0000E1050000}"/>
    <cellStyle name="Comma 14 4 2 3 4 2" xfId="13591" xr:uid="{00000000-0005-0000-0000-0000E2050000}"/>
    <cellStyle name="Comma 14 4 2 3 5" xfId="7140" xr:uid="{00000000-0005-0000-0000-0000E3050000}"/>
    <cellStyle name="Comma 14 4 2 3 5 2" xfId="15733" xr:uid="{00000000-0005-0000-0000-0000E4050000}"/>
    <cellStyle name="Comma 14 4 2 3 6" xfId="9298" xr:uid="{00000000-0005-0000-0000-0000E5050000}"/>
    <cellStyle name="Comma 14 4 2 4" xfId="982" xr:uid="{00000000-0005-0000-0000-0000E6050000}"/>
    <cellStyle name="Comma 14 4 2 4 2" xfId="2059" xr:uid="{00000000-0005-0000-0000-0000E7050000}"/>
    <cellStyle name="Comma 14 4 2 4 2 2" xfId="4212" xr:uid="{00000000-0005-0000-0000-0000E8050000}"/>
    <cellStyle name="Comma 14 4 2 4 2 2 2" xfId="12806" xr:uid="{00000000-0005-0000-0000-0000E9050000}"/>
    <cellStyle name="Comma 14 4 2 4 2 3" xfId="6355" xr:uid="{00000000-0005-0000-0000-0000EA050000}"/>
    <cellStyle name="Comma 14 4 2 4 2 3 2" xfId="14948" xr:uid="{00000000-0005-0000-0000-0000EB050000}"/>
    <cellStyle name="Comma 14 4 2 4 2 4" xfId="8497" xr:uid="{00000000-0005-0000-0000-0000EC050000}"/>
    <cellStyle name="Comma 14 4 2 4 2 4 2" xfId="17090" xr:uid="{00000000-0005-0000-0000-0000ED050000}"/>
    <cellStyle name="Comma 14 4 2 4 2 5" xfId="10653" xr:uid="{00000000-0005-0000-0000-0000EE050000}"/>
    <cellStyle name="Comma 14 4 2 4 3" xfId="3145" xr:uid="{00000000-0005-0000-0000-0000EF050000}"/>
    <cellStyle name="Comma 14 4 2 4 3 2" xfId="11739" xr:uid="{00000000-0005-0000-0000-0000F0050000}"/>
    <cellStyle name="Comma 14 4 2 4 4" xfId="5288" xr:uid="{00000000-0005-0000-0000-0000F1050000}"/>
    <cellStyle name="Comma 14 4 2 4 4 2" xfId="13881" xr:uid="{00000000-0005-0000-0000-0000F2050000}"/>
    <cellStyle name="Comma 14 4 2 4 5" xfId="7430" xr:uid="{00000000-0005-0000-0000-0000F3050000}"/>
    <cellStyle name="Comma 14 4 2 4 5 2" xfId="16023" xr:uid="{00000000-0005-0000-0000-0000F4050000}"/>
    <cellStyle name="Comma 14 4 2 4 6" xfId="9586" xr:uid="{00000000-0005-0000-0000-0000F5050000}"/>
    <cellStyle name="Comma 14 4 2 5" xfId="1085" xr:uid="{00000000-0005-0000-0000-0000F6050000}"/>
    <cellStyle name="Comma 14 4 2 5 2" xfId="2162" xr:uid="{00000000-0005-0000-0000-0000F7050000}"/>
    <cellStyle name="Comma 14 4 2 5 2 2" xfId="4315" xr:uid="{00000000-0005-0000-0000-0000F8050000}"/>
    <cellStyle name="Comma 14 4 2 5 2 2 2" xfId="12909" xr:uid="{00000000-0005-0000-0000-0000F9050000}"/>
    <cellStyle name="Comma 14 4 2 5 2 3" xfId="6458" xr:uid="{00000000-0005-0000-0000-0000FA050000}"/>
    <cellStyle name="Comma 14 4 2 5 2 3 2" xfId="15051" xr:uid="{00000000-0005-0000-0000-0000FB050000}"/>
    <cellStyle name="Comma 14 4 2 5 2 4" xfId="8600" xr:uid="{00000000-0005-0000-0000-0000FC050000}"/>
    <cellStyle name="Comma 14 4 2 5 2 4 2" xfId="17193" xr:uid="{00000000-0005-0000-0000-0000FD050000}"/>
    <cellStyle name="Comma 14 4 2 5 2 5" xfId="10756" xr:uid="{00000000-0005-0000-0000-0000FE050000}"/>
    <cellStyle name="Comma 14 4 2 5 3" xfId="3248" xr:uid="{00000000-0005-0000-0000-0000FF050000}"/>
    <cellStyle name="Comma 14 4 2 5 3 2" xfId="11842" xr:uid="{00000000-0005-0000-0000-000000060000}"/>
    <cellStyle name="Comma 14 4 2 5 4" xfId="5391" xr:uid="{00000000-0005-0000-0000-000001060000}"/>
    <cellStyle name="Comma 14 4 2 5 4 2" xfId="13984" xr:uid="{00000000-0005-0000-0000-000002060000}"/>
    <cellStyle name="Comma 14 4 2 5 5" xfId="7533" xr:uid="{00000000-0005-0000-0000-000003060000}"/>
    <cellStyle name="Comma 14 4 2 5 5 2" xfId="16126" xr:uid="{00000000-0005-0000-0000-000004060000}"/>
    <cellStyle name="Comma 14 4 2 5 6" xfId="9689" xr:uid="{00000000-0005-0000-0000-000005060000}"/>
    <cellStyle name="Comma 14 4 2 6" xfId="1417" xr:uid="{00000000-0005-0000-0000-000006060000}"/>
    <cellStyle name="Comma 14 4 2 6 2" xfId="3570" xr:uid="{00000000-0005-0000-0000-000007060000}"/>
    <cellStyle name="Comma 14 4 2 6 2 2" xfId="12164" xr:uid="{00000000-0005-0000-0000-000008060000}"/>
    <cellStyle name="Comma 14 4 2 6 3" xfId="5713" xr:uid="{00000000-0005-0000-0000-000009060000}"/>
    <cellStyle name="Comma 14 4 2 6 3 2" xfId="14306" xr:uid="{00000000-0005-0000-0000-00000A060000}"/>
    <cellStyle name="Comma 14 4 2 6 4" xfId="7855" xr:uid="{00000000-0005-0000-0000-00000B060000}"/>
    <cellStyle name="Comma 14 4 2 6 4 2" xfId="16448" xr:uid="{00000000-0005-0000-0000-00000C060000}"/>
    <cellStyle name="Comma 14 4 2 6 5" xfId="10011" xr:uid="{00000000-0005-0000-0000-00000D060000}"/>
    <cellStyle name="Comma 14 4 2 7" xfId="2503" xr:uid="{00000000-0005-0000-0000-00000E060000}"/>
    <cellStyle name="Comma 14 4 2 7 2" xfId="11097" xr:uid="{00000000-0005-0000-0000-00000F060000}"/>
    <cellStyle name="Comma 14 4 2 8" xfId="4646" xr:uid="{00000000-0005-0000-0000-000010060000}"/>
    <cellStyle name="Comma 14 4 2 8 2" xfId="13239" xr:uid="{00000000-0005-0000-0000-000011060000}"/>
    <cellStyle name="Comma 14 4 2 9" xfId="6788" xr:uid="{00000000-0005-0000-0000-000012060000}"/>
    <cellStyle name="Comma 14 4 2 9 2" xfId="15381" xr:uid="{00000000-0005-0000-0000-000013060000}"/>
    <cellStyle name="Comma 14 4 3" xfId="280" xr:uid="{00000000-0005-0000-0000-000014060000}"/>
    <cellStyle name="Comma 14 4 3 2" xfId="633" xr:uid="{00000000-0005-0000-0000-000015060000}"/>
    <cellStyle name="Comma 14 4 3 2 2" xfId="1713" xr:uid="{00000000-0005-0000-0000-000016060000}"/>
    <cellStyle name="Comma 14 4 3 2 2 2" xfId="3866" xr:uid="{00000000-0005-0000-0000-000017060000}"/>
    <cellStyle name="Comma 14 4 3 2 2 2 2" xfId="12460" xr:uid="{00000000-0005-0000-0000-000018060000}"/>
    <cellStyle name="Comma 14 4 3 2 2 3" xfId="6009" xr:uid="{00000000-0005-0000-0000-000019060000}"/>
    <cellStyle name="Comma 14 4 3 2 2 3 2" xfId="14602" xr:uid="{00000000-0005-0000-0000-00001A060000}"/>
    <cellStyle name="Comma 14 4 3 2 2 4" xfId="8151" xr:uid="{00000000-0005-0000-0000-00001B060000}"/>
    <cellStyle name="Comma 14 4 3 2 2 4 2" xfId="16744" xr:uid="{00000000-0005-0000-0000-00001C060000}"/>
    <cellStyle name="Comma 14 4 3 2 2 5" xfId="10307" xr:uid="{00000000-0005-0000-0000-00001D060000}"/>
    <cellStyle name="Comma 14 4 3 2 3" xfId="2799" xr:uid="{00000000-0005-0000-0000-00001E060000}"/>
    <cellStyle name="Comma 14 4 3 2 3 2" xfId="11393" xr:uid="{00000000-0005-0000-0000-00001F060000}"/>
    <cellStyle name="Comma 14 4 3 2 4" xfId="4942" xr:uid="{00000000-0005-0000-0000-000020060000}"/>
    <cellStyle name="Comma 14 4 3 2 4 2" xfId="13535" xr:uid="{00000000-0005-0000-0000-000021060000}"/>
    <cellStyle name="Comma 14 4 3 2 5" xfId="7084" xr:uid="{00000000-0005-0000-0000-000022060000}"/>
    <cellStyle name="Comma 14 4 3 2 5 2" xfId="15677" xr:uid="{00000000-0005-0000-0000-000023060000}"/>
    <cellStyle name="Comma 14 4 3 2 6" xfId="9242" xr:uid="{00000000-0005-0000-0000-000024060000}"/>
    <cellStyle name="Comma 14 4 3 3" xfId="1361" xr:uid="{00000000-0005-0000-0000-000025060000}"/>
    <cellStyle name="Comma 14 4 3 3 2" xfId="3514" xr:uid="{00000000-0005-0000-0000-000026060000}"/>
    <cellStyle name="Comma 14 4 3 3 2 2" xfId="12108" xr:uid="{00000000-0005-0000-0000-000027060000}"/>
    <cellStyle name="Comma 14 4 3 3 3" xfId="5657" xr:uid="{00000000-0005-0000-0000-000028060000}"/>
    <cellStyle name="Comma 14 4 3 3 3 2" xfId="14250" xr:uid="{00000000-0005-0000-0000-000029060000}"/>
    <cellStyle name="Comma 14 4 3 3 4" xfId="7799" xr:uid="{00000000-0005-0000-0000-00002A060000}"/>
    <cellStyle name="Comma 14 4 3 3 4 2" xfId="16392" xr:uid="{00000000-0005-0000-0000-00002B060000}"/>
    <cellStyle name="Comma 14 4 3 3 5" xfId="9955" xr:uid="{00000000-0005-0000-0000-00002C060000}"/>
    <cellStyle name="Comma 14 4 3 4" xfId="2447" xr:uid="{00000000-0005-0000-0000-00002D060000}"/>
    <cellStyle name="Comma 14 4 3 4 2" xfId="11041" xr:uid="{00000000-0005-0000-0000-00002E060000}"/>
    <cellStyle name="Comma 14 4 3 5" xfId="4590" xr:uid="{00000000-0005-0000-0000-00002F060000}"/>
    <cellStyle name="Comma 14 4 3 5 2" xfId="13183" xr:uid="{00000000-0005-0000-0000-000030060000}"/>
    <cellStyle name="Comma 14 4 3 6" xfId="6732" xr:uid="{00000000-0005-0000-0000-000031060000}"/>
    <cellStyle name="Comma 14 4 3 6 2" xfId="15325" xr:uid="{00000000-0005-0000-0000-000032060000}"/>
    <cellStyle name="Comma 14 4 3 7" xfId="8901" xr:uid="{00000000-0005-0000-0000-000033060000}"/>
    <cellStyle name="Comma 14 4 4" xfId="382" xr:uid="{00000000-0005-0000-0000-000034060000}"/>
    <cellStyle name="Comma 14 4 4 2" xfId="735" xr:uid="{00000000-0005-0000-0000-000035060000}"/>
    <cellStyle name="Comma 14 4 4 2 2" xfId="1815" xr:uid="{00000000-0005-0000-0000-000036060000}"/>
    <cellStyle name="Comma 14 4 4 2 2 2" xfId="3968" xr:uid="{00000000-0005-0000-0000-000037060000}"/>
    <cellStyle name="Comma 14 4 4 2 2 2 2" xfId="12562" xr:uid="{00000000-0005-0000-0000-000038060000}"/>
    <cellStyle name="Comma 14 4 4 2 2 3" xfId="6111" xr:uid="{00000000-0005-0000-0000-000039060000}"/>
    <cellStyle name="Comma 14 4 4 2 2 3 2" xfId="14704" xr:uid="{00000000-0005-0000-0000-00003A060000}"/>
    <cellStyle name="Comma 14 4 4 2 2 4" xfId="8253" xr:uid="{00000000-0005-0000-0000-00003B060000}"/>
    <cellStyle name="Comma 14 4 4 2 2 4 2" xfId="16846" xr:uid="{00000000-0005-0000-0000-00003C060000}"/>
    <cellStyle name="Comma 14 4 4 2 2 5" xfId="10409" xr:uid="{00000000-0005-0000-0000-00003D060000}"/>
    <cellStyle name="Comma 14 4 4 2 3" xfId="2901" xr:uid="{00000000-0005-0000-0000-00003E060000}"/>
    <cellStyle name="Comma 14 4 4 2 3 2" xfId="11495" xr:uid="{00000000-0005-0000-0000-00003F060000}"/>
    <cellStyle name="Comma 14 4 4 2 4" xfId="5044" xr:uid="{00000000-0005-0000-0000-000040060000}"/>
    <cellStyle name="Comma 14 4 4 2 4 2" xfId="13637" xr:uid="{00000000-0005-0000-0000-000041060000}"/>
    <cellStyle name="Comma 14 4 4 2 5" xfId="7186" xr:uid="{00000000-0005-0000-0000-000042060000}"/>
    <cellStyle name="Comma 14 4 4 2 5 2" xfId="15779" xr:uid="{00000000-0005-0000-0000-000043060000}"/>
    <cellStyle name="Comma 14 4 4 2 6" xfId="9344" xr:uid="{00000000-0005-0000-0000-000044060000}"/>
    <cellStyle name="Comma 14 4 4 3" xfId="1463" xr:uid="{00000000-0005-0000-0000-000045060000}"/>
    <cellStyle name="Comma 14 4 4 3 2" xfId="3616" xr:uid="{00000000-0005-0000-0000-000046060000}"/>
    <cellStyle name="Comma 14 4 4 3 2 2" xfId="12210" xr:uid="{00000000-0005-0000-0000-000047060000}"/>
    <cellStyle name="Comma 14 4 4 3 3" xfId="5759" xr:uid="{00000000-0005-0000-0000-000048060000}"/>
    <cellStyle name="Comma 14 4 4 3 3 2" xfId="14352" xr:uid="{00000000-0005-0000-0000-000049060000}"/>
    <cellStyle name="Comma 14 4 4 3 4" xfId="7901" xr:uid="{00000000-0005-0000-0000-00004A060000}"/>
    <cellStyle name="Comma 14 4 4 3 4 2" xfId="16494" xr:uid="{00000000-0005-0000-0000-00004B060000}"/>
    <cellStyle name="Comma 14 4 4 3 5" xfId="10057" xr:uid="{00000000-0005-0000-0000-00004C060000}"/>
    <cellStyle name="Comma 14 4 4 4" xfId="2549" xr:uid="{00000000-0005-0000-0000-00004D060000}"/>
    <cellStyle name="Comma 14 4 4 4 2" xfId="11143" xr:uid="{00000000-0005-0000-0000-00004E060000}"/>
    <cellStyle name="Comma 14 4 4 5" xfId="4692" xr:uid="{00000000-0005-0000-0000-00004F060000}"/>
    <cellStyle name="Comma 14 4 4 5 2" xfId="13285" xr:uid="{00000000-0005-0000-0000-000050060000}"/>
    <cellStyle name="Comma 14 4 4 6" xfId="6834" xr:uid="{00000000-0005-0000-0000-000051060000}"/>
    <cellStyle name="Comma 14 4 4 6 2" xfId="15427" xr:uid="{00000000-0005-0000-0000-000052060000}"/>
    <cellStyle name="Comma 14 4 4 7" xfId="8994" xr:uid="{00000000-0005-0000-0000-000053060000}"/>
    <cellStyle name="Comma 14 4 5" xfId="431" xr:uid="{00000000-0005-0000-0000-000054060000}"/>
    <cellStyle name="Comma 14 4 5 2" xfId="783" xr:uid="{00000000-0005-0000-0000-000055060000}"/>
    <cellStyle name="Comma 14 4 5 2 2" xfId="1863" xr:uid="{00000000-0005-0000-0000-000056060000}"/>
    <cellStyle name="Comma 14 4 5 2 2 2" xfId="4016" xr:uid="{00000000-0005-0000-0000-000057060000}"/>
    <cellStyle name="Comma 14 4 5 2 2 2 2" xfId="12610" xr:uid="{00000000-0005-0000-0000-000058060000}"/>
    <cellStyle name="Comma 14 4 5 2 2 3" xfId="6159" xr:uid="{00000000-0005-0000-0000-000059060000}"/>
    <cellStyle name="Comma 14 4 5 2 2 3 2" xfId="14752" xr:uid="{00000000-0005-0000-0000-00005A060000}"/>
    <cellStyle name="Comma 14 4 5 2 2 4" xfId="8301" xr:uid="{00000000-0005-0000-0000-00005B060000}"/>
    <cellStyle name="Comma 14 4 5 2 2 4 2" xfId="16894" xr:uid="{00000000-0005-0000-0000-00005C060000}"/>
    <cellStyle name="Comma 14 4 5 2 2 5" xfId="10457" xr:uid="{00000000-0005-0000-0000-00005D060000}"/>
    <cellStyle name="Comma 14 4 5 2 3" xfId="2949" xr:uid="{00000000-0005-0000-0000-00005E060000}"/>
    <cellStyle name="Comma 14 4 5 2 3 2" xfId="11543" xr:uid="{00000000-0005-0000-0000-00005F060000}"/>
    <cellStyle name="Comma 14 4 5 2 4" xfId="5092" xr:uid="{00000000-0005-0000-0000-000060060000}"/>
    <cellStyle name="Comma 14 4 5 2 4 2" xfId="13685" xr:uid="{00000000-0005-0000-0000-000061060000}"/>
    <cellStyle name="Comma 14 4 5 2 5" xfId="7234" xr:uid="{00000000-0005-0000-0000-000062060000}"/>
    <cellStyle name="Comma 14 4 5 2 5 2" xfId="15827" xr:uid="{00000000-0005-0000-0000-000063060000}"/>
    <cellStyle name="Comma 14 4 5 2 6" xfId="9392" xr:uid="{00000000-0005-0000-0000-000064060000}"/>
    <cellStyle name="Comma 14 4 5 3" xfId="1511" xr:uid="{00000000-0005-0000-0000-000065060000}"/>
    <cellStyle name="Comma 14 4 5 3 2" xfId="3664" xr:uid="{00000000-0005-0000-0000-000066060000}"/>
    <cellStyle name="Comma 14 4 5 3 2 2" xfId="12258" xr:uid="{00000000-0005-0000-0000-000067060000}"/>
    <cellStyle name="Comma 14 4 5 3 3" xfId="5807" xr:uid="{00000000-0005-0000-0000-000068060000}"/>
    <cellStyle name="Comma 14 4 5 3 3 2" xfId="14400" xr:uid="{00000000-0005-0000-0000-000069060000}"/>
    <cellStyle name="Comma 14 4 5 3 4" xfId="7949" xr:uid="{00000000-0005-0000-0000-00006A060000}"/>
    <cellStyle name="Comma 14 4 5 3 4 2" xfId="16542" xr:uid="{00000000-0005-0000-0000-00006B060000}"/>
    <cellStyle name="Comma 14 4 5 3 5" xfId="10105" xr:uid="{00000000-0005-0000-0000-00006C060000}"/>
    <cellStyle name="Comma 14 4 5 4" xfId="2597" xr:uid="{00000000-0005-0000-0000-00006D060000}"/>
    <cellStyle name="Comma 14 4 5 4 2" xfId="11191" xr:uid="{00000000-0005-0000-0000-00006E060000}"/>
    <cellStyle name="Comma 14 4 5 5" xfId="4740" xr:uid="{00000000-0005-0000-0000-00006F060000}"/>
    <cellStyle name="Comma 14 4 5 5 2" xfId="13333" xr:uid="{00000000-0005-0000-0000-000070060000}"/>
    <cellStyle name="Comma 14 4 5 6" xfId="6882" xr:uid="{00000000-0005-0000-0000-000071060000}"/>
    <cellStyle name="Comma 14 4 5 6 2" xfId="15475" xr:uid="{00000000-0005-0000-0000-000072060000}"/>
    <cellStyle name="Comma 14 4 5 7" xfId="9042" xr:uid="{00000000-0005-0000-0000-000073060000}"/>
    <cellStyle name="Comma 14 4 6" xfId="574" xr:uid="{00000000-0005-0000-0000-000074060000}"/>
    <cellStyle name="Comma 14 4 6 2" xfId="1654" xr:uid="{00000000-0005-0000-0000-000075060000}"/>
    <cellStyle name="Comma 14 4 6 2 2" xfId="3807" xr:uid="{00000000-0005-0000-0000-000076060000}"/>
    <cellStyle name="Comma 14 4 6 2 2 2" xfId="12401" xr:uid="{00000000-0005-0000-0000-000077060000}"/>
    <cellStyle name="Comma 14 4 6 2 3" xfId="5950" xr:uid="{00000000-0005-0000-0000-000078060000}"/>
    <cellStyle name="Comma 14 4 6 2 3 2" xfId="14543" xr:uid="{00000000-0005-0000-0000-000079060000}"/>
    <cellStyle name="Comma 14 4 6 2 4" xfId="8092" xr:uid="{00000000-0005-0000-0000-00007A060000}"/>
    <cellStyle name="Comma 14 4 6 2 4 2" xfId="16685" xr:uid="{00000000-0005-0000-0000-00007B060000}"/>
    <cellStyle name="Comma 14 4 6 2 5" xfId="10248" xr:uid="{00000000-0005-0000-0000-00007C060000}"/>
    <cellStyle name="Comma 14 4 6 3" xfId="2740" xr:uid="{00000000-0005-0000-0000-00007D060000}"/>
    <cellStyle name="Comma 14 4 6 3 2" xfId="11334" xr:uid="{00000000-0005-0000-0000-00007E060000}"/>
    <cellStyle name="Comma 14 4 6 4" xfId="4883" xr:uid="{00000000-0005-0000-0000-00007F060000}"/>
    <cellStyle name="Comma 14 4 6 4 2" xfId="13476" xr:uid="{00000000-0005-0000-0000-000080060000}"/>
    <cellStyle name="Comma 14 4 6 5" xfId="7025" xr:uid="{00000000-0005-0000-0000-000081060000}"/>
    <cellStyle name="Comma 14 4 6 5 2" xfId="15618" xr:uid="{00000000-0005-0000-0000-000082060000}"/>
    <cellStyle name="Comma 14 4 6 6" xfId="9183" xr:uid="{00000000-0005-0000-0000-000083060000}"/>
    <cellStyle name="Comma 14 4 7" xfId="926" xr:uid="{00000000-0005-0000-0000-000084060000}"/>
    <cellStyle name="Comma 14 4 7 2" xfId="2003" xr:uid="{00000000-0005-0000-0000-000085060000}"/>
    <cellStyle name="Comma 14 4 7 2 2" xfId="4156" xr:uid="{00000000-0005-0000-0000-000086060000}"/>
    <cellStyle name="Comma 14 4 7 2 2 2" xfId="12750" xr:uid="{00000000-0005-0000-0000-000087060000}"/>
    <cellStyle name="Comma 14 4 7 2 3" xfId="6299" xr:uid="{00000000-0005-0000-0000-000088060000}"/>
    <cellStyle name="Comma 14 4 7 2 3 2" xfId="14892" xr:uid="{00000000-0005-0000-0000-000089060000}"/>
    <cellStyle name="Comma 14 4 7 2 4" xfId="8441" xr:uid="{00000000-0005-0000-0000-00008A060000}"/>
    <cellStyle name="Comma 14 4 7 2 4 2" xfId="17034" xr:uid="{00000000-0005-0000-0000-00008B060000}"/>
    <cellStyle name="Comma 14 4 7 2 5" xfId="10597" xr:uid="{00000000-0005-0000-0000-00008C060000}"/>
    <cellStyle name="Comma 14 4 7 3" xfId="3089" xr:uid="{00000000-0005-0000-0000-00008D060000}"/>
    <cellStyle name="Comma 14 4 7 3 2" xfId="11683" xr:uid="{00000000-0005-0000-0000-00008E060000}"/>
    <cellStyle name="Comma 14 4 7 4" xfId="5232" xr:uid="{00000000-0005-0000-0000-00008F060000}"/>
    <cellStyle name="Comma 14 4 7 4 2" xfId="13825" xr:uid="{00000000-0005-0000-0000-000090060000}"/>
    <cellStyle name="Comma 14 4 7 5" xfId="7374" xr:uid="{00000000-0005-0000-0000-000091060000}"/>
    <cellStyle name="Comma 14 4 7 5 2" xfId="15967" xr:uid="{00000000-0005-0000-0000-000092060000}"/>
    <cellStyle name="Comma 14 4 7 6" xfId="9530" xr:uid="{00000000-0005-0000-0000-000093060000}"/>
    <cellStyle name="Comma 14 4 8" xfId="1029" xr:uid="{00000000-0005-0000-0000-000094060000}"/>
    <cellStyle name="Comma 14 4 8 2" xfId="2106" xr:uid="{00000000-0005-0000-0000-000095060000}"/>
    <cellStyle name="Comma 14 4 8 2 2" xfId="4259" xr:uid="{00000000-0005-0000-0000-000096060000}"/>
    <cellStyle name="Comma 14 4 8 2 2 2" xfId="12853" xr:uid="{00000000-0005-0000-0000-000097060000}"/>
    <cellStyle name="Comma 14 4 8 2 3" xfId="6402" xr:uid="{00000000-0005-0000-0000-000098060000}"/>
    <cellStyle name="Comma 14 4 8 2 3 2" xfId="14995" xr:uid="{00000000-0005-0000-0000-000099060000}"/>
    <cellStyle name="Comma 14 4 8 2 4" xfId="8544" xr:uid="{00000000-0005-0000-0000-00009A060000}"/>
    <cellStyle name="Comma 14 4 8 2 4 2" xfId="17137" xr:uid="{00000000-0005-0000-0000-00009B060000}"/>
    <cellStyle name="Comma 14 4 8 2 5" xfId="10700" xr:uid="{00000000-0005-0000-0000-00009C060000}"/>
    <cellStyle name="Comma 14 4 8 3" xfId="3192" xr:uid="{00000000-0005-0000-0000-00009D060000}"/>
    <cellStyle name="Comma 14 4 8 3 2" xfId="11786" xr:uid="{00000000-0005-0000-0000-00009E060000}"/>
    <cellStyle name="Comma 14 4 8 4" xfId="5335" xr:uid="{00000000-0005-0000-0000-00009F060000}"/>
    <cellStyle name="Comma 14 4 8 4 2" xfId="13928" xr:uid="{00000000-0005-0000-0000-0000A0060000}"/>
    <cellStyle name="Comma 14 4 8 5" xfId="7477" xr:uid="{00000000-0005-0000-0000-0000A1060000}"/>
    <cellStyle name="Comma 14 4 8 5 2" xfId="16070" xr:uid="{00000000-0005-0000-0000-0000A2060000}"/>
    <cellStyle name="Comma 14 4 8 6" xfId="9633" xr:uid="{00000000-0005-0000-0000-0000A3060000}"/>
    <cellStyle name="Comma 14 4 9" xfId="1302" xr:uid="{00000000-0005-0000-0000-0000A4060000}"/>
    <cellStyle name="Comma 14 4 9 2" xfId="3455" xr:uid="{00000000-0005-0000-0000-0000A5060000}"/>
    <cellStyle name="Comma 14 4 9 2 2" xfId="12049" xr:uid="{00000000-0005-0000-0000-0000A6060000}"/>
    <cellStyle name="Comma 14 4 9 3" xfId="5598" xr:uid="{00000000-0005-0000-0000-0000A7060000}"/>
    <cellStyle name="Comma 14 4 9 3 2" xfId="14191" xr:uid="{00000000-0005-0000-0000-0000A8060000}"/>
    <cellStyle name="Comma 14 4 9 4" xfId="7740" xr:uid="{00000000-0005-0000-0000-0000A9060000}"/>
    <cellStyle name="Comma 14 4 9 4 2" xfId="16333" xr:uid="{00000000-0005-0000-0000-0000AA060000}"/>
    <cellStyle name="Comma 14 4 9 5" xfId="9896" xr:uid="{00000000-0005-0000-0000-0000AB060000}"/>
    <cellStyle name="Comma 14 5" xfId="318" xr:uid="{00000000-0005-0000-0000-0000AC060000}"/>
    <cellStyle name="Comma 14 5 10" xfId="8931" xr:uid="{00000000-0005-0000-0000-0000AD060000}"/>
    <cellStyle name="Comma 14 5 2" xfId="469" xr:uid="{00000000-0005-0000-0000-0000AE060000}"/>
    <cellStyle name="Comma 14 5 2 2" xfId="821" xr:uid="{00000000-0005-0000-0000-0000AF060000}"/>
    <cellStyle name="Comma 14 5 2 2 2" xfId="1901" xr:uid="{00000000-0005-0000-0000-0000B0060000}"/>
    <cellStyle name="Comma 14 5 2 2 2 2" xfId="4054" xr:uid="{00000000-0005-0000-0000-0000B1060000}"/>
    <cellStyle name="Comma 14 5 2 2 2 2 2" xfId="12648" xr:uid="{00000000-0005-0000-0000-0000B2060000}"/>
    <cellStyle name="Comma 14 5 2 2 2 3" xfId="6197" xr:uid="{00000000-0005-0000-0000-0000B3060000}"/>
    <cellStyle name="Comma 14 5 2 2 2 3 2" xfId="14790" xr:uid="{00000000-0005-0000-0000-0000B4060000}"/>
    <cellStyle name="Comma 14 5 2 2 2 4" xfId="8339" xr:uid="{00000000-0005-0000-0000-0000B5060000}"/>
    <cellStyle name="Comma 14 5 2 2 2 4 2" xfId="16932" xr:uid="{00000000-0005-0000-0000-0000B6060000}"/>
    <cellStyle name="Comma 14 5 2 2 2 5" xfId="10495" xr:uid="{00000000-0005-0000-0000-0000B7060000}"/>
    <cellStyle name="Comma 14 5 2 2 3" xfId="2987" xr:uid="{00000000-0005-0000-0000-0000B8060000}"/>
    <cellStyle name="Comma 14 5 2 2 3 2" xfId="11581" xr:uid="{00000000-0005-0000-0000-0000B9060000}"/>
    <cellStyle name="Comma 14 5 2 2 4" xfId="5130" xr:uid="{00000000-0005-0000-0000-0000BA060000}"/>
    <cellStyle name="Comma 14 5 2 2 4 2" xfId="13723" xr:uid="{00000000-0005-0000-0000-0000BB060000}"/>
    <cellStyle name="Comma 14 5 2 2 5" xfId="7272" xr:uid="{00000000-0005-0000-0000-0000BC060000}"/>
    <cellStyle name="Comma 14 5 2 2 5 2" xfId="15865" xr:uid="{00000000-0005-0000-0000-0000BD060000}"/>
    <cellStyle name="Comma 14 5 2 2 6" xfId="9430" xr:uid="{00000000-0005-0000-0000-0000BE060000}"/>
    <cellStyle name="Comma 14 5 2 3" xfId="1549" xr:uid="{00000000-0005-0000-0000-0000BF060000}"/>
    <cellStyle name="Comma 14 5 2 3 2" xfId="3702" xr:uid="{00000000-0005-0000-0000-0000C0060000}"/>
    <cellStyle name="Comma 14 5 2 3 2 2" xfId="12296" xr:uid="{00000000-0005-0000-0000-0000C1060000}"/>
    <cellStyle name="Comma 14 5 2 3 3" xfId="5845" xr:uid="{00000000-0005-0000-0000-0000C2060000}"/>
    <cellStyle name="Comma 14 5 2 3 3 2" xfId="14438" xr:uid="{00000000-0005-0000-0000-0000C3060000}"/>
    <cellStyle name="Comma 14 5 2 3 4" xfId="7987" xr:uid="{00000000-0005-0000-0000-0000C4060000}"/>
    <cellStyle name="Comma 14 5 2 3 4 2" xfId="16580" xr:uid="{00000000-0005-0000-0000-0000C5060000}"/>
    <cellStyle name="Comma 14 5 2 3 5" xfId="10143" xr:uid="{00000000-0005-0000-0000-0000C6060000}"/>
    <cellStyle name="Comma 14 5 2 4" xfId="2635" xr:uid="{00000000-0005-0000-0000-0000C7060000}"/>
    <cellStyle name="Comma 14 5 2 4 2" xfId="11229" xr:uid="{00000000-0005-0000-0000-0000C8060000}"/>
    <cellStyle name="Comma 14 5 2 5" xfId="4778" xr:uid="{00000000-0005-0000-0000-0000C9060000}"/>
    <cellStyle name="Comma 14 5 2 5 2" xfId="13371" xr:uid="{00000000-0005-0000-0000-0000CA060000}"/>
    <cellStyle name="Comma 14 5 2 6" xfId="6920" xr:uid="{00000000-0005-0000-0000-0000CB060000}"/>
    <cellStyle name="Comma 14 5 2 6 2" xfId="15513" xr:uid="{00000000-0005-0000-0000-0000CC060000}"/>
    <cellStyle name="Comma 14 5 2 7" xfId="9078" xr:uid="{00000000-0005-0000-0000-0000CD060000}"/>
    <cellStyle name="Comma 14 5 3" xfId="671" xr:uid="{00000000-0005-0000-0000-0000CE060000}"/>
    <cellStyle name="Comma 14 5 3 2" xfId="1751" xr:uid="{00000000-0005-0000-0000-0000CF060000}"/>
    <cellStyle name="Comma 14 5 3 2 2" xfId="3904" xr:uid="{00000000-0005-0000-0000-0000D0060000}"/>
    <cellStyle name="Comma 14 5 3 2 2 2" xfId="12498" xr:uid="{00000000-0005-0000-0000-0000D1060000}"/>
    <cellStyle name="Comma 14 5 3 2 3" xfId="6047" xr:uid="{00000000-0005-0000-0000-0000D2060000}"/>
    <cellStyle name="Comma 14 5 3 2 3 2" xfId="14640" xr:uid="{00000000-0005-0000-0000-0000D3060000}"/>
    <cellStyle name="Comma 14 5 3 2 4" xfId="8189" xr:uid="{00000000-0005-0000-0000-0000D4060000}"/>
    <cellStyle name="Comma 14 5 3 2 4 2" xfId="16782" xr:uid="{00000000-0005-0000-0000-0000D5060000}"/>
    <cellStyle name="Comma 14 5 3 2 5" xfId="10345" xr:uid="{00000000-0005-0000-0000-0000D6060000}"/>
    <cellStyle name="Comma 14 5 3 3" xfId="2837" xr:uid="{00000000-0005-0000-0000-0000D7060000}"/>
    <cellStyle name="Comma 14 5 3 3 2" xfId="11431" xr:uid="{00000000-0005-0000-0000-0000D8060000}"/>
    <cellStyle name="Comma 14 5 3 4" xfId="4980" xr:uid="{00000000-0005-0000-0000-0000D9060000}"/>
    <cellStyle name="Comma 14 5 3 4 2" xfId="13573" xr:uid="{00000000-0005-0000-0000-0000DA060000}"/>
    <cellStyle name="Comma 14 5 3 5" xfId="7122" xr:uid="{00000000-0005-0000-0000-0000DB060000}"/>
    <cellStyle name="Comma 14 5 3 5 2" xfId="15715" xr:uid="{00000000-0005-0000-0000-0000DC060000}"/>
    <cellStyle name="Comma 14 5 3 6" xfId="9280" xr:uid="{00000000-0005-0000-0000-0000DD060000}"/>
    <cellStyle name="Comma 14 5 4" xfId="964" xr:uid="{00000000-0005-0000-0000-0000DE060000}"/>
    <cellStyle name="Comma 14 5 4 2" xfId="2041" xr:uid="{00000000-0005-0000-0000-0000DF060000}"/>
    <cellStyle name="Comma 14 5 4 2 2" xfId="4194" xr:uid="{00000000-0005-0000-0000-0000E0060000}"/>
    <cellStyle name="Comma 14 5 4 2 2 2" xfId="12788" xr:uid="{00000000-0005-0000-0000-0000E1060000}"/>
    <cellStyle name="Comma 14 5 4 2 3" xfId="6337" xr:uid="{00000000-0005-0000-0000-0000E2060000}"/>
    <cellStyle name="Comma 14 5 4 2 3 2" xfId="14930" xr:uid="{00000000-0005-0000-0000-0000E3060000}"/>
    <cellStyle name="Comma 14 5 4 2 4" xfId="8479" xr:uid="{00000000-0005-0000-0000-0000E4060000}"/>
    <cellStyle name="Comma 14 5 4 2 4 2" xfId="17072" xr:uid="{00000000-0005-0000-0000-0000E5060000}"/>
    <cellStyle name="Comma 14 5 4 2 5" xfId="10635" xr:uid="{00000000-0005-0000-0000-0000E6060000}"/>
    <cellStyle name="Comma 14 5 4 3" xfId="3127" xr:uid="{00000000-0005-0000-0000-0000E7060000}"/>
    <cellStyle name="Comma 14 5 4 3 2" xfId="11721" xr:uid="{00000000-0005-0000-0000-0000E8060000}"/>
    <cellStyle name="Comma 14 5 4 4" xfId="5270" xr:uid="{00000000-0005-0000-0000-0000E9060000}"/>
    <cellStyle name="Comma 14 5 4 4 2" xfId="13863" xr:uid="{00000000-0005-0000-0000-0000EA060000}"/>
    <cellStyle name="Comma 14 5 4 5" xfId="7412" xr:uid="{00000000-0005-0000-0000-0000EB060000}"/>
    <cellStyle name="Comma 14 5 4 5 2" xfId="16005" xr:uid="{00000000-0005-0000-0000-0000EC060000}"/>
    <cellStyle name="Comma 14 5 4 6" xfId="9568" xr:uid="{00000000-0005-0000-0000-0000ED060000}"/>
    <cellStyle name="Comma 14 5 5" xfId="1067" xr:uid="{00000000-0005-0000-0000-0000EE060000}"/>
    <cellStyle name="Comma 14 5 5 2" xfId="2144" xr:uid="{00000000-0005-0000-0000-0000EF060000}"/>
    <cellStyle name="Comma 14 5 5 2 2" xfId="4297" xr:uid="{00000000-0005-0000-0000-0000F0060000}"/>
    <cellStyle name="Comma 14 5 5 2 2 2" xfId="12891" xr:uid="{00000000-0005-0000-0000-0000F1060000}"/>
    <cellStyle name="Comma 14 5 5 2 3" xfId="6440" xr:uid="{00000000-0005-0000-0000-0000F2060000}"/>
    <cellStyle name="Comma 14 5 5 2 3 2" xfId="15033" xr:uid="{00000000-0005-0000-0000-0000F3060000}"/>
    <cellStyle name="Comma 14 5 5 2 4" xfId="8582" xr:uid="{00000000-0005-0000-0000-0000F4060000}"/>
    <cellStyle name="Comma 14 5 5 2 4 2" xfId="17175" xr:uid="{00000000-0005-0000-0000-0000F5060000}"/>
    <cellStyle name="Comma 14 5 5 2 5" xfId="10738" xr:uid="{00000000-0005-0000-0000-0000F6060000}"/>
    <cellStyle name="Comma 14 5 5 3" xfId="3230" xr:uid="{00000000-0005-0000-0000-0000F7060000}"/>
    <cellStyle name="Comma 14 5 5 3 2" xfId="11824" xr:uid="{00000000-0005-0000-0000-0000F8060000}"/>
    <cellStyle name="Comma 14 5 5 4" xfId="5373" xr:uid="{00000000-0005-0000-0000-0000F9060000}"/>
    <cellStyle name="Comma 14 5 5 4 2" xfId="13966" xr:uid="{00000000-0005-0000-0000-0000FA060000}"/>
    <cellStyle name="Comma 14 5 5 5" xfId="7515" xr:uid="{00000000-0005-0000-0000-0000FB060000}"/>
    <cellStyle name="Comma 14 5 5 5 2" xfId="16108" xr:uid="{00000000-0005-0000-0000-0000FC060000}"/>
    <cellStyle name="Comma 14 5 5 6" xfId="9671" xr:uid="{00000000-0005-0000-0000-0000FD060000}"/>
    <cellStyle name="Comma 14 5 6" xfId="1399" xr:uid="{00000000-0005-0000-0000-0000FE060000}"/>
    <cellStyle name="Comma 14 5 6 2" xfId="3552" xr:uid="{00000000-0005-0000-0000-0000FF060000}"/>
    <cellStyle name="Comma 14 5 6 2 2" xfId="12146" xr:uid="{00000000-0005-0000-0000-000000070000}"/>
    <cellStyle name="Comma 14 5 6 3" xfId="5695" xr:uid="{00000000-0005-0000-0000-000001070000}"/>
    <cellStyle name="Comma 14 5 6 3 2" xfId="14288" xr:uid="{00000000-0005-0000-0000-000002070000}"/>
    <cellStyle name="Comma 14 5 6 4" xfId="7837" xr:uid="{00000000-0005-0000-0000-000003070000}"/>
    <cellStyle name="Comma 14 5 6 4 2" xfId="16430" xr:uid="{00000000-0005-0000-0000-000004070000}"/>
    <cellStyle name="Comma 14 5 6 5" xfId="9993" xr:uid="{00000000-0005-0000-0000-000005070000}"/>
    <cellStyle name="Comma 14 5 7" xfId="2485" xr:uid="{00000000-0005-0000-0000-000006070000}"/>
    <cellStyle name="Comma 14 5 7 2" xfId="11079" xr:uid="{00000000-0005-0000-0000-000007070000}"/>
    <cellStyle name="Comma 14 5 8" xfId="4628" xr:uid="{00000000-0005-0000-0000-000008070000}"/>
    <cellStyle name="Comma 14 5 8 2" xfId="13221" xr:uid="{00000000-0005-0000-0000-000009070000}"/>
    <cellStyle name="Comma 14 5 9" xfId="6770" xr:uid="{00000000-0005-0000-0000-00000A070000}"/>
    <cellStyle name="Comma 14 5 9 2" xfId="15363" xr:uid="{00000000-0005-0000-0000-00000B070000}"/>
    <cellStyle name="Comma 14 6" xfId="262" xr:uid="{00000000-0005-0000-0000-00000C070000}"/>
    <cellStyle name="Comma 14 6 2" xfId="615" xr:uid="{00000000-0005-0000-0000-00000D070000}"/>
    <cellStyle name="Comma 14 6 2 2" xfId="1695" xr:uid="{00000000-0005-0000-0000-00000E070000}"/>
    <cellStyle name="Comma 14 6 2 2 2" xfId="3848" xr:uid="{00000000-0005-0000-0000-00000F070000}"/>
    <cellStyle name="Comma 14 6 2 2 2 2" xfId="12442" xr:uid="{00000000-0005-0000-0000-000010070000}"/>
    <cellStyle name="Comma 14 6 2 2 3" xfId="5991" xr:uid="{00000000-0005-0000-0000-000011070000}"/>
    <cellStyle name="Comma 14 6 2 2 3 2" xfId="14584" xr:uid="{00000000-0005-0000-0000-000012070000}"/>
    <cellStyle name="Comma 14 6 2 2 4" xfId="8133" xr:uid="{00000000-0005-0000-0000-000013070000}"/>
    <cellStyle name="Comma 14 6 2 2 4 2" xfId="16726" xr:uid="{00000000-0005-0000-0000-000014070000}"/>
    <cellStyle name="Comma 14 6 2 2 5" xfId="10289" xr:uid="{00000000-0005-0000-0000-000015070000}"/>
    <cellStyle name="Comma 14 6 2 3" xfId="2781" xr:uid="{00000000-0005-0000-0000-000016070000}"/>
    <cellStyle name="Comma 14 6 2 3 2" xfId="11375" xr:uid="{00000000-0005-0000-0000-000017070000}"/>
    <cellStyle name="Comma 14 6 2 4" xfId="4924" xr:uid="{00000000-0005-0000-0000-000018070000}"/>
    <cellStyle name="Comma 14 6 2 4 2" xfId="13517" xr:uid="{00000000-0005-0000-0000-000019070000}"/>
    <cellStyle name="Comma 14 6 2 5" xfId="7066" xr:uid="{00000000-0005-0000-0000-00001A070000}"/>
    <cellStyle name="Comma 14 6 2 5 2" xfId="15659" xr:uid="{00000000-0005-0000-0000-00001B070000}"/>
    <cellStyle name="Comma 14 6 2 6" xfId="9224" xr:uid="{00000000-0005-0000-0000-00001C070000}"/>
    <cellStyle name="Comma 14 6 3" xfId="1343" xr:uid="{00000000-0005-0000-0000-00001D070000}"/>
    <cellStyle name="Comma 14 6 3 2" xfId="3496" xr:uid="{00000000-0005-0000-0000-00001E070000}"/>
    <cellStyle name="Comma 14 6 3 2 2" xfId="12090" xr:uid="{00000000-0005-0000-0000-00001F070000}"/>
    <cellStyle name="Comma 14 6 3 3" xfId="5639" xr:uid="{00000000-0005-0000-0000-000020070000}"/>
    <cellStyle name="Comma 14 6 3 3 2" xfId="14232" xr:uid="{00000000-0005-0000-0000-000021070000}"/>
    <cellStyle name="Comma 14 6 3 4" xfId="7781" xr:uid="{00000000-0005-0000-0000-000022070000}"/>
    <cellStyle name="Comma 14 6 3 4 2" xfId="16374" xr:uid="{00000000-0005-0000-0000-000023070000}"/>
    <cellStyle name="Comma 14 6 3 5" xfId="9937" xr:uid="{00000000-0005-0000-0000-000024070000}"/>
    <cellStyle name="Comma 14 6 4" xfId="2429" xr:uid="{00000000-0005-0000-0000-000025070000}"/>
    <cellStyle name="Comma 14 6 4 2" xfId="11023" xr:uid="{00000000-0005-0000-0000-000026070000}"/>
    <cellStyle name="Comma 14 6 5" xfId="4572" xr:uid="{00000000-0005-0000-0000-000027070000}"/>
    <cellStyle name="Comma 14 6 5 2" xfId="13165" xr:uid="{00000000-0005-0000-0000-000028070000}"/>
    <cellStyle name="Comma 14 6 6" xfId="6714" xr:uid="{00000000-0005-0000-0000-000029070000}"/>
    <cellStyle name="Comma 14 6 6 2" xfId="15307" xr:uid="{00000000-0005-0000-0000-00002A070000}"/>
    <cellStyle name="Comma 14 6 7" xfId="8883" xr:uid="{00000000-0005-0000-0000-00002B070000}"/>
    <cellStyle name="Comma 14 7" xfId="366" xr:uid="{00000000-0005-0000-0000-00002C070000}"/>
    <cellStyle name="Comma 14 7 2" xfId="719" xr:uid="{00000000-0005-0000-0000-00002D070000}"/>
    <cellStyle name="Comma 14 7 2 2" xfId="1799" xr:uid="{00000000-0005-0000-0000-00002E070000}"/>
    <cellStyle name="Comma 14 7 2 2 2" xfId="3952" xr:uid="{00000000-0005-0000-0000-00002F070000}"/>
    <cellStyle name="Comma 14 7 2 2 2 2" xfId="12546" xr:uid="{00000000-0005-0000-0000-000030070000}"/>
    <cellStyle name="Comma 14 7 2 2 3" xfId="6095" xr:uid="{00000000-0005-0000-0000-000031070000}"/>
    <cellStyle name="Comma 14 7 2 2 3 2" xfId="14688" xr:uid="{00000000-0005-0000-0000-000032070000}"/>
    <cellStyle name="Comma 14 7 2 2 4" xfId="8237" xr:uid="{00000000-0005-0000-0000-000033070000}"/>
    <cellStyle name="Comma 14 7 2 2 4 2" xfId="16830" xr:uid="{00000000-0005-0000-0000-000034070000}"/>
    <cellStyle name="Comma 14 7 2 2 5" xfId="10393" xr:uid="{00000000-0005-0000-0000-000035070000}"/>
    <cellStyle name="Comma 14 7 2 3" xfId="2885" xr:uid="{00000000-0005-0000-0000-000036070000}"/>
    <cellStyle name="Comma 14 7 2 3 2" xfId="11479" xr:uid="{00000000-0005-0000-0000-000037070000}"/>
    <cellStyle name="Comma 14 7 2 4" xfId="5028" xr:uid="{00000000-0005-0000-0000-000038070000}"/>
    <cellStyle name="Comma 14 7 2 4 2" xfId="13621" xr:uid="{00000000-0005-0000-0000-000039070000}"/>
    <cellStyle name="Comma 14 7 2 5" xfId="7170" xr:uid="{00000000-0005-0000-0000-00003A070000}"/>
    <cellStyle name="Comma 14 7 2 5 2" xfId="15763" xr:uid="{00000000-0005-0000-0000-00003B070000}"/>
    <cellStyle name="Comma 14 7 2 6" xfId="9328" xr:uid="{00000000-0005-0000-0000-00003C070000}"/>
    <cellStyle name="Comma 14 7 3" xfId="1447" xr:uid="{00000000-0005-0000-0000-00003D070000}"/>
    <cellStyle name="Comma 14 7 3 2" xfId="3600" xr:uid="{00000000-0005-0000-0000-00003E070000}"/>
    <cellStyle name="Comma 14 7 3 2 2" xfId="12194" xr:uid="{00000000-0005-0000-0000-00003F070000}"/>
    <cellStyle name="Comma 14 7 3 3" xfId="5743" xr:uid="{00000000-0005-0000-0000-000040070000}"/>
    <cellStyle name="Comma 14 7 3 3 2" xfId="14336" xr:uid="{00000000-0005-0000-0000-000041070000}"/>
    <cellStyle name="Comma 14 7 3 4" xfId="7885" xr:uid="{00000000-0005-0000-0000-000042070000}"/>
    <cellStyle name="Comma 14 7 3 4 2" xfId="16478" xr:uid="{00000000-0005-0000-0000-000043070000}"/>
    <cellStyle name="Comma 14 7 3 5" xfId="10041" xr:uid="{00000000-0005-0000-0000-000044070000}"/>
    <cellStyle name="Comma 14 7 4" xfId="2533" xr:uid="{00000000-0005-0000-0000-000045070000}"/>
    <cellStyle name="Comma 14 7 4 2" xfId="11127" xr:uid="{00000000-0005-0000-0000-000046070000}"/>
    <cellStyle name="Comma 14 7 5" xfId="4676" xr:uid="{00000000-0005-0000-0000-000047070000}"/>
    <cellStyle name="Comma 14 7 5 2" xfId="13269" xr:uid="{00000000-0005-0000-0000-000048070000}"/>
    <cellStyle name="Comma 14 7 6" xfId="6818" xr:uid="{00000000-0005-0000-0000-000049070000}"/>
    <cellStyle name="Comma 14 7 6 2" xfId="15411" xr:uid="{00000000-0005-0000-0000-00004A070000}"/>
    <cellStyle name="Comma 14 7 7" xfId="8978" xr:uid="{00000000-0005-0000-0000-00004B070000}"/>
    <cellStyle name="Comma 14 8" xfId="415" xr:uid="{00000000-0005-0000-0000-00004C070000}"/>
    <cellStyle name="Comma 14 8 2" xfId="767" xr:uid="{00000000-0005-0000-0000-00004D070000}"/>
    <cellStyle name="Comma 14 8 2 2" xfId="1847" xr:uid="{00000000-0005-0000-0000-00004E070000}"/>
    <cellStyle name="Comma 14 8 2 2 2" xfId="4000" xr:uid="{00000000-0005-0000-0000-00004F070000}"/>
    <cellStyle name="Comma 14 8 2 2 2 2" xfId="12594" xr:uid="{00000000-0005-0000-0000-000050070000}"/>
    <cellStyle name="Comma 14 8 2 2 3" xfId="6143" xr:uid="{00000000-0005-0000-0000-000051070000}"/>
    <cellStyle name="Comma 14 8 2 2 3 2" xfId="14736" xr:uid="{00000000-0005-0000-0000-000052070000}"/>
    <cellStyle name="Comma 14 8 2 2 4" xfId="8285" xr:uid="{00000000-0005-0000-0000-000053070000}"/>
    <cellStyle name="Comma 14 8 2 2 4 2" xfId="16878" xr:uid="{00000000-0005-0000-0000-000054070000}"/>
    <cellStyle name="Comma 14 8 2 2 5" xfId="10441" xr:uid="{00000000-0005-0000-0000-000055070000}"/>
    <cellStyle name="Comma 14 8 2 3" xfId="2933" xr:uid="{00000000-0005-0000-0000-000056070000}"/>
    <cellStyle name="Comma 14 8 2 3 2" xfId="11527" xr:uid="{00000000-0005-0000-0000-000057070000}"/>
    <cellStyle name="Comma 14 8 2 4" xfId="5076" xr:uid="{00000000-0005-0000-0000-000058070000}"/>
    <cellStyle name="Comma 14 8 2 4 2" xfId="13669" xr:uid="{00000000-0005-0000-0000-000059070000}"/>
    <cellStyle name="Comma 14 8 2 5" xfId="7218" xr:uid="{00000000-0005-0000-0000-00005A070000}"/>
    <cellStyle name="Comma 14 8 2 5 2" xfId="15811" xr:uid="{00000000-0005-0000-0000-00005B070000}"/>
    <cellStyle name="Comma 14 8 2 6" xfId="9376" xr:uid="{00000000-0005-0000-0000-00005C070000}"/>
    <cellStyle name="Comma 14 8 3" xfId="1495" xr:uid="{00000000-0005-0000-0000-00005D070000}"/>
    <cellStyle name="Comma 14 8 3 2" xfId="3648" xr:uid="{00000000-0005-0000-0000-00005E070000}"/>
    <cellStyle name="Comma 14 8 3 2 2" xfId="12242" xr:uid="{00000000-0005-0000-0000-00005F070000}"/>
    <cellStyle name="Comma 14 8 3 3" xfId="5791" xr:uid="{00000000-0005-0000-0000-000060070000}"/>
    <cellStyle name="Comma 14 8 3 3 2" xfId="14384" xr:uid="{00000000-0005-0000-0000-000061070000}"/>
    <cellStyle name="Comma 14 8 3 4" xfId="7933" xr:uid="{00000000-0005-0000-0000-000062070000}"/>
    <cellStyle name="Comma 14 8 3 4 2" xfId="16526" xr:uid="{00000000-0005-0000-0000-000063070000}"/>
    <cellStyle name="Comma 14 8 3 5" xfId="10089" xr:uid="{00000000-0005-0000-0000-000064070000}"/>
    <cellStyle name="Comma 14 8 4" xfId="2581" xr:uid="{00000000-0005-0000-0000-000065070000}"/>
    <cellStyle name="Comma 14 8 4 2" xfId="11175" xr:uid="{00000000-0005-0000-0000-000066070000}"/>
    <cellStyle name="Comma 14 8 5" xfId="4724" xr:uid="{00000000-0005-0000-0000-000067070000}"/>
    <cellStyle name="Comma 14 8 5 2" xfId="13317" xr:uid="{00000000-0005-0000-0000-000068070000}"/>
    <cellStyle name="Comma 14 8 6" xfId="6866" xr:uid="{00000000-0005-0000-0000-000069070000}"/>
    <cellStyle name="Comma 14 8 6 2" xfId="15459" xr:uid="{00000000-0005-0000-0000-00006A070000}"/>
    <cellStyle name="Comma 14 8 7" xfId="9026" xr:uid="{00000000-0005-0000-0000-00006B070000}"/>
    <cellStyle name="Comma 14 9" xfId="517" xr:uid="{00000000-0005-0000-0000-00006C070000}"/>
    <cellStyle name="Comma 14 9 2" xfId="1597" xr:uid="{00000000-0005-0000-0000-00006D070000}"/>
    <cellStyle name="Comma 14 9 2 2" xfId="3750" xr:uid="{00000000-0005-0000-0000-00006E070000}"/>
    <cellStyle name="Comma 14 9 2 2 2" xfId="12344" xr:uid="{00000000-0005-0000-0000-00006F070000}"/>
    <cellStyle name="Comma 14 9 2 3" xfId="5893" xr:uid="{00000000-0005-0000-0000-000070070000}"/>
    <cellStyle name="Comma 14 9 2 3 2" xfId="14486" xr:uid="{00000000-0005-0000-0000-000071070000}"/>
    <cellStyle name="Comma 14 9 2 4" xfId="8035" xr:uid="{00000000-0005-0000-0000-000072070000}"/>
    <cellStyle name="Comma 14 9 2 4 2" xfId="16628" xr:uid="{00000000-0005-0000-0000-000073070000}"/>
    <cellStyle name="Comma 14 9 2 5" xfId="10191" xr:uid="{00000000-0005-0000-0000-000074070000}"/>
    <cellStyle name="Comma 14 9 3" xfId="2683" xr:uid="{00000000-0005-0000-0000-000075070000}"/>
    <cellStyle name="Comma 14 9 3 2" xfId="11277" xr:uid="{00000000-0005-0000-0000-000076070000}"/>
    <cellStyle name="Comma 14 9 4" xfId="4826" xr:uid="{00000000-0005-0000-0000-000077070000}"/>
    <cellStyle name="Comma 14 9 4 2" xfId="13419" xr:uid="{00000000-0005-0000-0000-000078070000}"/>
    <cellStyle name="Comma 14 9 5" xfId="6968" xr:uid="{00000000-0005-0000-0000-000079070000}"/>
    <cellStyle name="Comma 14 9 5 2" xfId="15561" xr:uid="{00000000-0005-0000-0000-00007A070000}"/>
    <cellStyle name="Comma 14 9 6" xfId="9126" xr:uid="{00000000-0005-0000-0000-00007B070000}"/>
    <cellStyle name="Comma 15" xfId="174" xr:uid="{00000000-0005-0000-0000-00007C070000}"/>
    <cellStyle name="Comma 15 10" xfId="911" xr:uid="{00000000-0005-0000-0000-00007D070000}"/>
    <cellStyle name="Comma 15 10 2" xfId="1988" xr:uid="{00000000-0005-0000-0000-00007E070000}"/>
    <cellStyle name="Comma 15 10 2 2" xfId="4141" xr:uid="{00000000-0005-0000-0000-00007F070000}"/>
    <cellStyle name="Comma 15 10 2 2 2" xfId="12735" xr:uid="{00000000-0005-0000-0000-000080070000}"/>
    <cellStyle name="Comma 15 10 2 3" xfId="6284" xr:uid="{00000000-0005-0000-0000-000081070000}"/>
    <cellStyle name="Comma 15 10 2 3 2" xfId="14877" xr:uid="{00000000-0005-0000-0000-000082070000}"/>
    <cellStyle name="Comma 15 10 2 4" xfId="8426" xr:uid="{00000000-0005-0000-0000-000083070000}"/>
    <cellStyle name="Comma 15 10 2 4 2" xfId="17019" xr:uid="{00000000-0005-0000-0000-000084070000}"/>
    <cellStyle name="Comma 15 10 2 5" xfId="10582" xr:uid="{00000000-0005-0000-0000-000085070000}"/>
    <cellStyle name="Comma 15 10 3" xfId="3074" xr:uid="{00000000-0005-0000-0000-000086070000}"/>
    <cellStyle name="Comma 15 10 3 2" xfId="11668" xr:uid="{00000000-0005-0000-0000-000087070000}"/>
    <cellStyle name="Comma 15 10 4" xfId="5217" xr:uid="{00000000-0005-0000-0000-000088070000}"/>
    <cellStyle name="Comma 15 10 4 2" xfId="13810" xr:uid="{00000000-0005-0000-0000-000089070000}"/>
    <cellStyle name="Comma 15 10 5" xfId="7359" xr:uid="{00000000-0005-0000-0000-00008A070000}"/>
    <cellStyle name="Comma 15 10 5 2" xfId="15952" xr:uid="{00000000-0005-0000-0000-00008B070000}"/>
    <cellStyle name="Comma 15 10 6" xfId="9515" xr:uid="{00000000-0005-0000-0000-00008C070000}"/>
    <cellStyle name="Comma 15 11" xfId="1014" xr:uid="{00000000-0005-0000-0000-00008D070000}"/>
    <cellStyle name="Comma 15 11 2" xfId="2091" xr:uid="{00000000-0005-0000-0000-00008E070000}"/>
    <cellStyle name="Comma 15 11 2 2" xfId="4244" xr:uid="{00000000-0005-0000-0000-00008F070000}"/>
    <cellStyle name="Comma 15 11 2 2 2" xfId="12838" xr:uid="{00000000-0005-0000-0000-000090070000}"/>
    <cellStyle name="Comma 15 11 2 3" xfId="6387" xr:uid="{00000000-0005-0000-0000-000091070000}"/>
    <cellStyle name="Comma 15 11 2 3 2" xfId="14980" xr:uid="{00000000-0005-0000-0000-000092070000}"/>
    <cellStyle name="Comma 15 11 2 4" xfId="8529" xr:uid="{00000000-0005-0000-0000-000093070000}"/>
    <cellStyle name="Comma 15 11 2 4 2" xfId="17122" xr:uid="{00000000-0005-0000-0000-000094070000}"/>
    <cellStyle name="Comma 15 11 2 5" xfId="10685" xr:uid="{00000000-0005-0000-0000-000095070000}"/>
    <cellStyle name="Comma 15 11 3" xfId="3177" xr:uid="{00000000-0005-0000-0000-000096070000}"/>
    <cellStyle name="Comma 15 11 3 2" xfId="11771" xr:uid="{00000000-0005-0000-0000-000097070000}"/>
    <cellStyle name="Comma 15 11 4" xfId="5320" xr:uid="{00000000-0005-0000-0000-000098070000}"/>
    <cellStyle name="Comma 15 11 4 2" xfId="13913" xr:uid="{00000000-0005-0000-0000-000099070000}"/>
    <cellStyle name="Comma 15 11 5" xfId="7462" xr:uid="{00000000-0005-0000-0000-00009A070000}"/>
    <cellStyle name="Comma 15 11 5 2" xfId="16055" xr:uid="{00000000-0005-0000-0000-00009B070000}"/>
    <cellStyle name="Comma 15 11 6" xfId="9618" xr:uid="{00000000-0005-0000-0000-00009C070000}"/>
    <cellStyle name="Comma 15 12" xfId="1285" xr:uid="{00000000-0005-0000-0000-00009D070000}"/>
    <cellStyle name="Comma 15 12 2" xfId="3438" xr:uid="{00000000-0005-0000-0000-00009E070000}"/>
    <cellStyle name="Comma 15 12 2 2" xfId="12032" xr:uid="{00000000-0005-0000-0000-00009F070000}"/>
    <cellStyle name="Comma 15 12 3" xfId="5581" xr:uid="{00000000-0005-0000-0000-0000A0070000}"/>
    <cellStyle name="Comma 15 12 3 2" xfId="14174" xr:uid="{00000000-0005-0000-0000-0000A1070000}"/>
    <cellStyle name="Comma 15 12 4" xfId="7723" xr:uid="{00000000-0005-0000-0000-0000A2070000}"/>
    <cellStyle name="Comma 15 12 4 2" xfId="16316" xr:uid="{00000000-0005-0000-0000-0000A3070000}"/>
    <cellStyle name="Comma 15 12 5" xfId="9879" xr:uid="{00000000-0005-0000-0000-0000A4070000}"/>
    <cellStyle name="Comma 15 13" xfId="2373" xr:uid="{00000000-0005-0000-0000-0000A5070000}"/>
    <cellStyle name="Comma 15 13 2" xfId="10967" xr:uid="{00000000-0005-0000-0000-0000A6070000}"/>
    <cellStyle name="Comma 15 14" xfId="4516" xr:uid="{00000000-0005-0000-0000-0000A7070000}"/>
    <cellStyle name="Comma 15 14 2" xfId="13109" xr:uid="{00000000-0005-0000-0000-0000A8070000}"/>
    <cellStyle name="Comma 15 15" xfId="6658" xr:uid="{00000000-0005-0000-0000-0000A9070000}"/>
    <cellStyle name="Comma 15 15 2" xfId="15251" xr:uid="{00000000-0005-0000-0000-0000AA070000}"/>
    <cellStyle name="Comma 15 16" xfId="8832" xr:uid="{00000000-0005-0000-0000-0000AB070000}"/>
    <cellStyle name="Comma 15 2" xfId="187" xr:uid="{00000000-0005-0000-0000-0000AC070000}"/>
    <cellStyle name="Comma 15 2 10" xfId="1017" xr:uid="{00000000-0005-0000-0000-0000AD070000}"/>
    <cellStyle name="Comma 15 2 10 2" xfId="2094" xr:uid="{00000000-0005-0000-0000-0000AE070000}"/>
    <cellStyle name="Comma 15 2 10 2 2" xfId="4247" xr:uid="{00000000-0005-0000-0000-0000AF070000}"/>
    <cellStyle name="Comma 15 2 10 2 2 2" xfId="12841" xr:uid="{00000000-0005-0000-0000-0000B0070000}"/>
    <cellStyle name="Comma 15 2 10 2 3" xfId="6390" xr:uid="{00000000-0005-0000-0000-0000B1070000}"/>
    <cellStyle name="Comma 15 2 10 2 3 2" xfId="14983" xr:uid="{00000000-0005-0000-0000-0000B2070000}"/>
    <cellStyle name="Comma 15 2 10 2 4" xfId="8532" xr:uid="{00000000-0005-0000-0000-0000B3070000}"/>
    <cellStyle name="Comma 15 2 10 2 4 2" xfId="17125" xr:uid="{00000000-0005-0000-0000-0000B4070000}"/>
    <cellStyle name="Comma 15 2 10 2 5" xfId="10688" xr:uid="{00000000-0005-0000-0000-0000B5070000}"/>
    <cellStyle name="Comma 15 2 10 3" xfId="3180" xr:uid="{00000000-0005-0000-0000-0000B6070000}"/>
    <cellStyle name="Comma 15 2 10 3 2" xfId="11774" xr:uid="{00000000-0005-0000-0000-0000B7070000}"/>
    <cellStyle name="Comma 15 2 10 4" xfId="5323" xr:uid="{00000000-0005-0000-0000-0000B8070000}"/>
    <cellStyle name="Comma 15 2 10 4 2" xfId="13916" xr:uid="{00000000-0005-0000-0000-0000B9070000}"/>
    <cellStyle name="Comma 15 2 10 5" xfId="7465" xr:uid="{00000000-0005-0000-0000-0000BA070000}"/>
    <cellStyle name="Comma 15 2 10 5 2" xfId="16058" xr:uid="{00000000-0005-0000-0000-0000BB070000}"/>
    <cellStyle name="Comma 15 2 10 6" xfId="9621" xr:uid="{00000000-0005-0000-0000-0000BC070000}"/>
    <cellStyle name="Comma 15 2 11" xfId="1290" xr:uid="{00000000-0005-0000-0000-0000BD070000}"/>
    <cellStyle name="Comma 15 2 11 2" xfId="3443" xr:uid="{00000000-0005-0000-0000-0000BE070000}"/>
    <cellStyle name="Comma 15 2 11 2 2" xfId="12037" xr:uid="{00000000-0005-0000-0000-0000BF070000}"/>
    <cellStyle name="Comma 15 2 11 3" xfId="5586" xr:uid="{00000000-0005-0000-0000-0000C0070000}"/>
    <cellStyle name="Comma 15 2 11 3 2" xfId="14179" xr:uid="{00000000-0005-0000-0000-0000C1070000}"/>
    <cellStyle name="Comma 15 2 11 4" xfId="7728" xr:uid="{00000000-0005-0000-0000-0000C2070000}"/>
    <cellStyle name="Comma 15 2 11 4 2" xfId="16321" xr:uid="{00000000-0005-0000-0000-0000C3070000}"/>
    <cellStyle name="Comma 15 2 11 5" xfId="9884" xr:uid="{00000000-0005-0000-0000-0000C4070000}"/>
    <cellStyle name="Comma 15 2 12" xfId="2378" xr:uid="{00000000-0005-0000-0000-0000C5070000}"/>
    <cellStyle name="Comma 15 2 12 2" xfId="10972" xr:uid="{00000000-0005-0000-0000-0000C6070000}"/>
    <cellStyle name="Comma 15 2 13" xfId="4521" xr:uid="{00000000-0005-0000-0000-0000C7070000}"/>
    <cellStyle name="Comma 15 2 13 2" xfId="13114" xr:uid="{00000000-0005-0000-0000-0000C8070000}"/>
    <cellStyle name="Comma 15 2 14" xfId="6663" xr:uid="{00000000-0005-0000-0000-0000C9070000}"/>
    <cellStyle name="Comma 15 2 14 2" xfId="15256" xr:uid="{00000000-0005-0000-0000-0000CA070000}"/>
    <cellStyle name="Comma 15 2 15" xfId="8837" xr:uid="{00000000-0005-0000-0000-0000CB070000}"/>
    <cellStyle name="Comma 15 2 2" xfId="217" xr:uid="{00000000-0005-0000-0000-0000CC070000}"/>
    <cellStyle name="Comma 15 2 2 10" xfId="2388" xr:uid="{00000000-0005-0000-0000-0000CD070000}"/>
    <cellStyle name="Comma 15 2 2 10 2" xfId="10982" xr:uid="{00000000-0005-0000-0000-0000CE070000}"/>
    <cellStyle name="Comma 15 2 2 11" xfId="4531" xr:uid="{00000000-0005-0000-0000-0000CF070000}"/>
    <cellStyle name="Comma 15 2 2 11 2" xfId="13124" xr:uid="{00000000-0005-0000-0000-0000D0070000}"/>
    <cellStyle name="Comma 15 2 2 12" xfId="6673" xr:uid="{00000000-0005-0000-0000-0000D1070000}"/>
    <cellStyle name="Comma 15 2 2 12 2" xfId="15266" xr:uid="{00000000-0005-0000-0000-0000D2070000}"/>
    <cellStyle name="Comma 15 2 2 13" xfId="8845" xr:uid="{00000000-0005-0000-0000-0000D3070000}"/>
    <cellStyle name="Comma 15 2 2 2" xfId="334" xr:uid="{00000000-0005-0000-0000-0000D4070000}"/>
    <cellStyle name="Comma 15 2 2 2 10" xfId="8946" xr:uid="{00000000-0005-0000-0000-0000D5070000}"/>
    <cellStyle name="Comma 15 2 2 2 2" xfId="485" xr:uid="{00000000-0005-0000-0000-0000D6070000}"/>
    <cellStyle name="Comma 15 2 2 2 2 2" xfId="837" xr:uid="{00000000-0005-0000-0000-0000D7070000}"/>
    <cellStyle name="Comma 15 2 2 2 2 2 2" xfId="1917" xr:uid="{00000000-0005-0000-0000-0000D8070000}"/>
    <cellStyle name="Comma 15 2 2 2 2 2 2 2" xfId="4070" xr:uid="{00000000-0005-0000-0000-0000D9070000}"/>
    <cellStyle name="Comma 15 2 2 2 2 2 2 2 2" xfId="12664" xr:uid="{00000000-0005-0000-0000-0000DA070000}"/>
    <cellStyle name="Comma 15 2 2 2 2 2 2 3" xfId="6213" xr:uid="{00000000-0005-0000-0000-0000DB070000}"/>
    <cellStyle name="Comma 15 2 2 2 2 2 2 3 2" xfId="14806" xr:uid="{00000000-0005-0000-0000-0000DC070000}"/>
    <cellStyle name="Comma 15 2 2 2 2 2 2 4" xfId="8355" xr:uid="{00000000-0005-0000-0000-0000DD070000}"/>
    <cellStyle name="Comma 15 2 2 2 2 2 2 4 2" xfId="16948" xr:uid="{00000000-0005-0000-0000-0000DE070000}"/>
    <cellStyle name="Comma 15 2 2 2 2 2 2 5" xfId="10511" xr:uid="{00000000-0005-0000-0000-0000DF070000}"/>
    <cellStyle name="Comma 15 2 2 2 2 2 3" xfId="3003" xr:uid="{00000000-0005-0000-0000-0000E0070000}"/>
    <cellStyle name="Comma 15 2 2 2 2 2 3 2" xfId="11597" xr:uid="{00000000-0005-0000-0000-0000E1070000}"/>
    <cellStyle name="Comma 15 2 2 2 2 2 4" xfId="5146" xr:uid="{00000000-0005-0000-0000-0000E2070000}"/>
    <cellStyle name="Comma 15 2 2 2 2 2 4 2" xfId="13739" xr:uid="{00000000-0005-0000-0000-0000E3070000}"/>
    <cellStyle name="Comma 15 2 2 2 2 2 5" xfId="7288" xr:uid="{00000000-0005-0000-0000-0000E4070000}"/>
    <cellStyle name="Comma 15 2 2 2 2 2 5 2" xfId="15881" xr:uid="{00000000-0005-0000-0000-0000E5070000}"/>
    <cellStyle name="Comma 15 2 2 2 2 2 6" xfId="9446" xr:uid="{00000000-0005-0000-0000-0000E6070000}"/>
    <cellStyle name="Comma 15 2 2 2 2 3" xfId="1565" xr:uid="{00000000-0005-0000-0000-0000E7070000}"/>
    <cellStyle name="Comma 15 2 2 2 2 3 2" xfId="3718" xr:uid="{00000000-0005-0000-0000-0000E8070000}"/>
    <cellStyle name="Comma 15 2 2 2 2 3 2 2" xfId="12312" xr:uid="{00000000-0005-0000-0000-0000E9070000}"/>
    <cellStyle name="Comma 15 2 2 2 2 3 3" xfId="5861" xr:uid="{00000000-0005-0000-0000-0000EA070000}"/>
    <cellStyle name="Comma 15 2 2 2 2 3 3 2" xfId="14454" xr:uid="{00000000-0005-0000-0000-0000EB070000}"/>
    <cellStyle name="Comma 15 2 2 2 2 3 4" xfId="8003" xr:uid="{00000000-0005-0000-0000-0000EC070000}"/>
    <cellStyle name="Comma 15 2 2 2 2 3 4 2" xfId="16596" xr:uid="{00000000-0005-0000-0000-0000ED070000}"/>
    <cellStyle name="Comma 15 2 2 2 2 3 5" xfId="10159" xr:uid="{00000000-0005-0000-0000-0000EE070000}"/>
    <cellStyle name="Comma 15 2 2 2 2 4" xfId="2651" xr:uid="{00000000-0005-0000-0000-0000EF070000}"/>
    <cellStyle name="Comma 15 2 2 2 2 4 2" xfId="11245" xr:uid="{00000000-0005-0000-0000-0000F0070000}"/>
    <cellStyle name="Comma 15 2 2 2 2 5" xfId="4794" xr:uid="{00000000-0005-0000-0000-0000F1070000}"/>
    <cellStyle name="Comma 15 2 2 2 2 5 2" xfId="13387" xr:uid="{00000000-0005-0000-0000-0000F2070000}"/>
    <cellStyle name="Comma 15 2 2 2 2 6" xfId="6936" xr:uid="{00000000-0005-0000-0000-0000F3070000}"/>
    <cellStyle name="Comma 15 2 2 2 2 6 2" xfId="15529" xr:uid="{00000000-0005-0000-0000-0000F4070000}"/>
    <cellStyle name="Comma 15 2 2 2 2 7" xfId="9094" xr:uid="{00000000-0005-0000-0000-0000F5070000}"/>
    <cellStyle name="Comma 15 2 2 2 3" xfId="687" xr:uid="{00000000-0005-0000-0000-0000F6070000}"/>
    <cellStyle name="Comma 15 2 2 2 3 2" xfId="1767" xr:uid="{00000000-0005-0000-0000-0000F7070000}"/>
    <cellStyle name="Comma 15 2 2 2 3 2 2" xfId="3920" xr:uid="{00000000-0005-0000-0000-0000F8070000}"/>
    <cellStyle name="Comma 15 2 2 2 3 2 2 2" xfId="12514" xr:uid="{00000000-0005-0000-0000-0000F9070000}"/>
    <cellStyle name="Comma 15 2 2 2 3 2 3" xfId="6063" xr:uid="{00000000-0005-0000-0000-0000FA070000}"/>
    <cellStyle name="Comma 15 2 2 2 3 2 3 2" xfId="14656" xr:uid="{00000000-0005-0000-0000-0000FB070000}"/>
    <cellStyle name="Comma 15 2 2 2 3 2 4" xfId="8205" xr:uid="{00000000-0005-0000-0000-0000FC070000}"/>
    <cellStyle name="Comma 15 2 2 2 3 2 4 2" xfId="16798" xr:uid="{00000000-0005-0000-0000-0000FD070000}"/>
    <cellStyle name="Comma 15 2 2 2 3 2 5" xfId="10361" xr:uid="{00000000-0005-0000-0000-0000FE070000}"/>
    <cellStyle name="Comma 15 2 2 2 3 3" xfId="2853" xr:uid="{00000000-0005-0000-0000-0000FF070000}"/>
    <cellStyle name="Comma 15 2 2 2 3 3 2" xfId="11447" xr:uid="{00000000-0005-0000-0000-000000080000}"/>
    <cellStyle name="Comma 15 2 2 2 3 4" xfId="4996" xr:uid="{00000000-0005-0000-0000-000001080000}"/>
    <cellStyle name="Comma 15 2 2 2 3 4 2" xfId="13589" xr:uid="{00000000-0005-0000-0000-000002080000}"/>
    <cellStyle name="Comma 15 2 2 2 3 5" xfId="7138" xr:uid="{00000000-0005-0000-0000-000003080000}"/>
    <cellStyle name="Comma 15 2 2 2 3 5 2" xfId="15731" xr:uid="{00000000-0005-0000-0000-000004080000}"/>
    <cellStyle name="Comma 15 2 2 2 3 6" xfId="9296" xr:uid="{00000000-0005-0000-0000-000005080000}"/>
    <cellStyle name="Comma 15 2 2 2 4" xfId="980" xr:uid="{00000000-0005-0000-0000-000006080000}"/>
    <cellStyle name="Comma 15 2 2 2 4 2" xfId="2057" xr:uid="{00000000-0005-0000-0000-000007080000}"/>
    <cellStyle name="Comma 15 2 2 2 4 2 2" xfId="4210" xr:uid="{00000000-0005-0000-0000-000008080000}"/>
    <cellStyle name="Comma 15 2 2 2 4 2 2 2" xfId="12804" xr:uid="{00000000-0005-0000-0000-000009080000}"/>
    <cellStyle name="Comma 15 2 2 2 4 2 3" xfId="6353" xr:uid="{00000000-0005-0000-0000-00000A080000}"/>
    <cellStyle name="Comma 15 2 2 2 4 2 3 2" xfId="14946" xr:uid="{00000000-0005-0000-0000-00000B080000}"/>
    <cellStyle name="Comma 15 2 2 2 4 2 4" xfId="8495" xr:uid="{00000000-0005-0000-0000-00000C080000}"/>
    <cellStyle name="Comma 15 2 2 2 4 2 4 2" xfId="17088" xr:uid="{00000000-0005-0000-0000-00000D080000}"/>
    <cellStyle name="Comma 15 2 2 2 4 2 5" xfId="10651" xr:uid="{00000000-0005-0000-0000-00000E080000}"/>
    <cellStyle name="Comma 15 2 2 2 4 3" xfId="3143" xr:uid="{00000000-0005-0000-0000-00000F080000}"/>
    <cellStyle name="Comma 15 2 2 2 4 3 2" xfId="11737" xr:uid="{00000000-0005-0000-0000-000010080000}"/>
    <cellStyle name="Comma 15 2 2 2 4 4" xfId="5286" xr:uid="{00000000-0005-0000-0000-000011080000}"/>
    <cellStyle name="Comma 15 2 2 2 4 4 2" xfId="13879" xr:uid="{00000000-0005-0000-0000-000012080000}"/>
    <cellStyle name="Comma 15 2 2 2 4 5" xfId="7428" xr:uid="{00000000-0005-0000-0000-000013080000}"/>
    <cellStyle name="Comma 15 2 2 2 4 5 2" xfId="16021" xr:uid="{00000000-0005-0000-0000-000014080000}"/>
    <cellStyle name="Comma 15 2 2 2 4 6" xfId="9584" xr:uid="{00000000-0005-0000-0000-000015080000}"/>
    <cellStyle name="Comma 15 2 2 2 5" xfId="1083" xr:uid="{00000000-0005-0000-0000-000016080000}"/>
    <cellStyle name="Comma 15 2 2 2 5 2" xfId="2160" xr:uid="{00000000-0005-0000-0000-000017080000}"/>
    <cellStyle name="Comma 15 2 2 2 5 2 2" xfId="4313" xr:uid="{00000000-0005-0000-0000-000018080000}"/>
    <cellStyle name="Comma 15 2 2 2 5 2 2 2" xfId="12907" xr:uid="{00000000-0005-0000-0000-000019080000}"/>
    <cellStyle name="Comma 15 2 2 2 5 2 3" xfId="6456" xr:uid="{00000000-0005-0000-0000-00001A080000}"/>
    <cellStyle name="Comma 15 2 2 2 5 2 3 2" xfId="15049" xr:uid="{00000000-0005-0000-0000-00001B080000}"/>
    <cellStyle name="Comma 15 2 2 2 5 2 4" xfId="8598" xr:uid="{00000000-0005-0000-0000-00001C080000}"/>
    <cellStyle name="Comma 15 2 2 2 5 2 4 2" xfId="17191" xr:uid="{00000000-0005-0000-0000-00001D080000}"/>
    <cellStyle name="Comma 15 2 2 2 5 2 5" xfId="10754" xr:uid="{00000000-0005-0000-0000-00001E080000}"/>
    <cellStyle name="Comma 15 2 2 2 5 3" xfId="3246" xr:uid="{00000000-0005-0000-0000-00001F080000}"/>
    <cellStyle name="Comma 15 2 2 2 5 3 2" xfId="11840" xr:uid="{00000000-0005-0000-0000-000020080000}"/>
    <cellStyle name="Comma 15 2 2 2 5 4" xfId="5389" xr:uid="{00000000-0005-0000-0000-000021080000}"/>
    <cellStyle name="Comma 15 2 2 2 5 4 2" xfId="13982" xr:uid="{00000000-0005-0000-0000-000022080000}"/>
    <cellStyle name="Comma 15 2 2 2 5 5" xfId="7531" xr:uid="{00000000-0005-0000-0000-000023080000}"/>
    <cellStyle name="Comma 15 2 2 2 5 5 2" xfId="16124" xr:uid="{00000000-0005-0000-0000-000024080000}"/>
    <cellStyle name="Comma 15 2 2 2 5 6" xfId="9687" xr:uid="{00000000-0005-0000-0000-000025080000}"/>
    <cellStyle name="Comma 15 2 2 2 6" xfId="1415" xr:uid="{00000000-0005-0000-0000-000026080000}"/>
    <cellStyle name="Comma 15 2 2 2 6 2" xfId="3568" xr:uid="{00000000-0005-0000-0000-000027080000}"/>
    <cellStyle name="Comma 15 2 2 2 6 2 2" xfId="12162" xr:uid="{00000000-0005-0000-0000-000028080000}"/>
    <cellStyle name="Comma 15 2 2 2 6 3" xfId="5711" xr:uid="{00000000-0005-0000-0000-000029080000}"/>
    <cellStyle name="Comma 15 2 2 2 6 3 2" xfId="14304" xr:uid="{00000000-0005-0000-0000-00002A080000}"/>
    <cellStyle name="Comma 15 2 2 2 6 4" xfId="7853" xr:uid="{00000000-0005-0000-0000-00002B080000}"/>
    <cellStyle name="Comma 15 2 2 2 6 4 2" xfId="16446" xr:uid="{00000000-0005-0000-0000-00002C080000}"/>
    <cellStyle name="Comma 15 2 2 2 6 5" xfId="10009" xr:uid="{00000000-0005-0000-0000-00002D080000}"/>
    <cellStyle name="Comma 15 2 2 2 7" xfId="2501" xr:uid="{00000000-0005-0000-0000-00002E080000}"/>
    <cellStyle name="Comma 15 2 2 2 7 2" xfId="11095" xr:uid="{00000000-0005-0000-0000-00002F080000}"/>
    <cellStyle name="Comma 15 2 2 2 8" xfId="4644" xr:uid="{00000000-0005-0000-0000-000030080000}"/>
    <cellStyle name="Comma 15 2 2 2 8 2" xfId="13237" xr:uid="{00000000-0005-0000-0000-000031080000}"/>
    <cellStyle name="Comma 15 2 2 2 9" xfId="6786" xr:uid="{00000000-0005-0000-0000-000032080000}"/>
    <cellStyle name="Comma 15 2 2 2 9 2" xfId="15379" xr:uid="{00000000-0005-0000-0000-000033080000}"/>
    <cellStyle name="Comma 15 2 2 3" xfId="278" xr:uid="{00000000-0005-0000-0000-000034080000}"/>
    <cellStyle name="Comma 15 2 2 3 2" xfId="631" xr:uid="{00000000-0005-0000-0000-000035080000}"/>
    <cellStyle name="Comma 15 2 2 3 2 2" xfId="1711" xr:uid="{00000000-0005-0000-0000-000036080000}"/>
    <cellStyle name="Comma 15 2 2 3 2 2 2" xfId="3864" xr:uid="{00000000-0005-0000-0000-000037080000}"/>
    <cellStyle name="Comma 15 2 2 3 2 2 2 2" xfId="12458" xr:uid="{00000000-0005-0000-0000-000038080000}"/>
    <cellStyle name="Comma 15 2 2 3 2 2 3" xfId="6007" xr:uid="{00000000-0005-0000-0000-000039080000}"/>
    <cellStyle name="Comma 15 2 2 3 2 2 3 2" xfId="14600" xr:uid="{00000000-0005-0000-0000-00003A080000}"/>
    <cellStyle name="Comma 15 2 2 3 2 2 4" xfId="8149" xr:uid="{00000000-0005-0000-0000-00003B080000}"/>
    <cellStyle name="Comma 15 2 2 3 2 2 4 2" xfId="16742" xr:uid="{00000000-0005-0000-0000-00003C080000}"/>
    <cellStyle name="Comma 15 2 2 3 2 2 5" xfId="10305" xr:uid="{00000000-0005-0000-0000-00003D080000}"/>
    <cellStyle name="Comma 15 2 2 3 2 3" xfId="2797" xr:uid="{00000000-0005-0000-0000-00003E080000}"/>
    <cellStyle name="Comma 15 2 2 3 2 3 2" xfId="11391" xr:uid="{00000000-0005-0000-0000-00003F080000}"/>
    <cellStyle name="Comma 15 2 2 3 2 4" xfId="4940" xr:uid="{00000000-0005-0000-0000-000040080000}"/>
    <cellStyle name="Comma 15 2 2 3 2 4 2" xfId="13533" xr:uid="{00000000-0005-0000-0000-000041080000}"/>
    <cellStyle name="Comma 15 2 2 3 2 5" xfId="7082" xr:uid="{00000000-0005-0000-0000-000042080000}"/>
    <cellStyle name="Comma 15 2 2 3 2 5 2" xfId="15675" xr:uid="{00000000-0005-0000-0000-000043080000}"/>
    <cellStyle name="Comma 15 2 2 3 2 6" xfId="9240" xr:uid="{00000000-0005-0000-0000-000044080000}"/>
    <cellStyle name="Comma 15 2 2 3 3" xfId="1359" xr:uid="{00000000-0005-0000-0000-000045080000}"/>
    <cellStyle name="Comma 15 2 2 3 3 2" xfId="3512" xr:uid="{00000000-0005-0000-0000-000046080000}"/>
    <cellStyle name="Comma 15 2 2 3 3 2 2" xfId="12106" xr:uid="{00000000-0005-0000-0000-000047080000}"/>
    <cellStyle name="Comma 15 2 2 3 3 3" xfId="5655" xr:uid="{00000000-0005-0000-0000-000048080000}"/>
    <cellStyle name="Comma 15 2 2 3 3 3 2" xfId="14248" xr:uid="{00000000-0005-0000-0000-000049080000}"/>
    <cellStyle name="Comma 15 2 2 3 3 4" xfId="7797" xr:uid="{00000000-0005-0000-0000-00004A080000}"/>
    <cellStyle name="Comma 15 2 2 3 3 4 2" xfId="16390" xr:uid="{00000000-0005-0000-0000-00004B080000}"/>
    <cellStyle name="Comma 15 2 2 3 3 5" xfId="9953" xr:uid="{00000000-0005-0000-0000-00004C080000}"/>
    <cellStyle name="Comma 15 2 2 3 4" xfId="2445" xr:uid="{00000000-0005-0000-0000-00004D080000}"/>
    <cellStyle name="Comma 15 2 2 3 4 2" xfId="11039" xr:uid="{00000000-0005-0000-0000-00004E080000}"/>
    <cellStyle name="Comma 15 2 2 3 5" xfId="4588" xr:uid="{00000000-0005-0000-0000-00004F080000}"/>
    <cellStyle name="Comma 15 2 2 3 5 2" xfId="13181" xr:uid="{00000000-0005-0000-0000-000050080000}"/>
    <cellStyle name="Comma 15 2 2 3 6" xfId="6730" xr:uid="{00000000-0005-0000-0000-000051080000}"/>
    <cellStyle name="Comma 15 2 2 3 6 2" xfId="15323" xr:uid="{00000000-0005-0000-0000-000052080000}"/>
    <cellStyle name="Comma 15 2 2 3 7" xfId="8899" xr:uid="{00000000-0005-0000-0000-000053080000}"/>
    <cellStyle name="Comma 15 2 2 4" xfId="380" xr:uid="{00000000-0005-0000-0000-000054080000}"/>
    <cellStyle name="Comma 15 2 2 4 2" xfId="733" xr:uid="{00000000-0005-0000-0000-000055080000}"/>
    <cellStyle name="Comma 15 2 2 4 2 2" xfId="1813" xr:uid="{00000000-0005-0000-0000-000056080000}"/>
    <cellStyle name="Comma 15 2 2 4 2 2 2" xfId="3966" xr:uid="{00000000-0005-0000-0000-000057080000}"/>
    <cellStyle name="Comma 15 2 2 4 2 2 2 2" xfId="12560" xr:uid="{00000000-0005-0000-0000-000058080000}"/>
    <cellStyle name="Comma 15 2 2 4 2 2 3" xfId="6109" xr:uid="{00000000-0005-0000-0000-000059080000}"/>
    <cellStyle name="Comma 15 2 2 4 2 2 3 2" xfId="14702" xr:uid="{00000000-0005-0000-0000-00005A080000}"/>
    <cellStyle name="Comma 15 2 2 4 2 2 4" xfId="8251" xr:uid="{00000000-0005-0000-0000-00005B080000}"/>
    <cellStyle name="Comma 15 2 2 4 2 2 4 2" xfId="16844" xr:uid="{00000000-0005-0000-0000-00005C080000}"/>
    <cellStyle name="Comma 15 2 2 4 2 2 5" xfId="10407" xr:uid="{00000000-0005-0000-0000-00005D080000}"/>
    <cellStyle name="Comma 15 2 2 4 2 3" xfId="2899" xr:uid="{00000000-0005-0000-0000-00005E080000}"/>
    <cellStyle name="Comma 15 2 2 4 2 3 2" xfId="11493" xr:uid="{00000000-0005-0000-0000-00005F080000}"/>
    <cellStyle name="Comma 15 2 2 4 2 4" xfId="5042" xr:uid="{00000000-0005-0000-0000-000060080000}"/>
    <cellStyle name="Comma 15 2 2 4 2 4 2" xfId="13635" xr:uid="{00000000-0005-0000-0000-000061080000}"/>
    <cellStyle name="Comma 15 2 2 4 2 5" xfId="7184" xr:uid="{00000000-0005-0000-0000-000062080000}"/>
    <cellStyle name="Comma 15 2 2 4 2 5 2" xfId="15777" xr:uid="{00000000-0005-0000-0000-000063080000}"/>
    <cellStyle name="Comma 15 2 2 4 2 6" xfId="9342" xr:uid="{00000000-0005-0000-0000-000064080000}"/>
    <cellStyle name="Comma 15 2 2 4 3" xfId="1461" xr:uid="{00000000-0005-0000-0000-000065080000}"/>
    <cellStyle name="Comma 15 2 2 4 3 2" xfId="3614" xr:uid="{00000000-0005-0000-0000-000066080000}"/>
    <cellStyle name="Comma 15 2 2 4 3 2 2" xfId="12208" xr:uid="{00000000-0005-0000-0000-000067080000}"/>
    <cellStyle name="Comma 15 2 2 4 3 3" xfId="5757" xr:uid="{00000000-0005-0000-0000-000068080000}"/>
    <cellStyle name="Comma 15 2 2 4 3 3 2" xfId="14350" xr:uid="{00000000-0005-0000-0000-000069080000}"/>
    <cellStyle name="Comma 15 2 2 4 3 4" xfId="7899" xr:uid="{00000000-0005-0000-0000-00006A080000}"/>
    <cellStyle name="Comma 15 2 2 4 3 4 2" xfId="16492" xr:uid="{00000000-0005-0000-0000-00006B080000}"/>
    <cellStyle name="Comma 15 2 2 4 3 5" xfId="10055" xr:uid="{00000000-0005-0000-0000-00006C080000}"/>
    <cellStyle name="Comma 15 2 2 4 4" xfId="2547" xr:uid="{00000000-0005-0000-0000-00006D080000}"/>
    <cellStyle name="Comma 15 2 2 4 4 2" xfId="11141" xr:uid="{00000000-0005-0000-0000-00006E080000}"/>
    <cellStyle name="Comma 15 2 2 4 5" xfId="4690" xr:uid="{00000000-0005-0000-0000-00006F080000}"/>
    <cellStyle name="Comma 15 2 2 4 5 2" xfId="13283" xr:uid="{00000000-0005-0000-0000-000070080000}"/>
    <cellStyle name="Comma 15 2 2 4 6" xfId="6832" xr:uid="{00000000-0005-0000-0000-000071080000}"/>
    <cellStyle name="Comma 15 2 2 4 6 2" xfId="15425" xr:uid="{00000000-0005-0000-0000-000072080000}"/>
    <cellStyle name="Comma 15 2 2 4 7" xfId="8992" xr:uid="{00000000-0005-0000-0000-000073080000}"/>
    <cellStyle name="Comma 15 2 2 5" xfId="429" xr:uid="{00000000-0005-0000-0000-000074080000}"/>
    <cellStyle name="Comma 15 2 2 5 2" xfId="781" xr:uid="{00000000-0005-0000-0000-000075080000}"/>
    <cellStyle name="Comma 15 2 2 5 2 2" xfId="1861" xr:uid="{00000000-0005-0000-0000-000076080000}"/>
    <cellStyle name="Comma 15 2 2 5 2 2 2" xfId="4014" xr:uid="{00000000-0005-0000-0000-000077080000}"/>
    <cellStyle name="Comma 15 2 2 5 2 2 2 2" xfId="12608" xr:uid="{00000000-0005-0000-0000-000078080000}"/>
    <cellStyle name="Comma 15 2 2 5 2 2 3" xfId="6157" xr:uid="{00000000-0005-0000-0000-000079080000}"/>
    <cellStyle name="Comma 15 2 2 5 2 2 3 2" xfId="14750" xr:uid="{00000000-0005-0000-0000-00007A080000}"/>
    <cellStyle name="Comma 15 2 2 5 2 2 4" xfId="8299" xr:uid="{00000000-0005-0000-0000-00007B080000}"/>
    <cellStyle name="Comma 15 2 2 5 2 2 4 2" xfId="16892" xr:uid="{00000000-0005-0000-0000-00007C080000}"/>
    <cellStyle name="Comma 15 2 2 5 2 2 5" xfId="10455" xr:uid="{00000000-0005-0000-0000-00007D080000}"/>
    <cellStyle name="Comma 15 2 2 5 2 3" xfId="2947" xr:uid="{00000000-0005-0000-0000-00007E080000}"/>
    <cellStyle name="Comma 15 2 2 5 2 3 2" xfId="11541" xr:uid="{00000000-0005-0000-0000-00007F080000}"/>
    <cellStyle name="Comma 15 2 2 5 2 4" xfId="5090" xr:uid="{00000000-0005-0000-0000-000080080000}"/>
    <cellStyle name="Comma 15 2 2 5 2 4 2" xfId="13683" xr:uid="{00000000-0005-0000-0000-000081080000}"/>
    <cellStyle name="Comma 15 2 2 5 2 5" xfId="7232" xr:uid="{00000000-0005-0000-0000-000082080000}"/>
    <cellStyle name="Comma 15 2 2 5 2 5 2" xfId="15825" xr:uid="{00000000-0005-0000-0000-000083080000}"/>
    <cellStyle name="Comma 15 2 2 5 2 6" xfId="9390" xr:uid="{00000000-0005-0000-0000-000084080000}"/>
    <cellStyle name="Comma 15 2 2 5 3" xfId="1509" xr:uid="{00000000-0005-0000-0000-000085080000}"/>
    <cellStyle name="Comma 15 2 2 5 3 2" xfId="3662" xr:uid="{00000000-0005-0000-0000-000086080000}"/>
    <cellStyle name="Comma 15 2 2 5 3 2 2" xfId="12256" xr:uid="{00000000-0005-0000-0000-000087080000}"/>
    <cellStyle name="Comma 15 2 2 5 3 3" xfId="5805" xr:uid="{00000000-0005-0000-0000-000088080000}"/>
    <cellStyle name="Comma 15 2 2 5 3 3 2" xfId="14398" xr:uid="{00000000-0005-0000-0000-000089080000}"/>
    <cellStyle name="Comma 15 2 2 5 3 4" xfId="7947" xr:uid="{00000000-0005-0000-0000-00008A080000}"/>
    <cellStyle name="Comma 15 2 2 5 3 4 2" xfId="16540" xr:uid="{00000000-0005-0000-0000-00008B080000}"/>
    <cellStyle name="Comma 15 2 2 5 3 5" xfId="10103" xr:uid="{00000000-0005-0000-0000-00008C080000}"/>
    <cellStyle name="Comma 15 2 2 5 4" xfId="2595" xr:uid="{00000000-0005-0000-0000-00008D080000}"/>
    <cellStyle name="Comma 15 2 2 5 4 2" xfId="11189" xr:uid="{00000000-0005-0000-0000-00008E080000}"/>
    <cellStyle name="Comma 15 2 2 5 5" xfId="4738" xr:uid="{00000000-0005-0000-0000-00008F080000}"/>
    <cellStyle name="Comma 15 2 2 5 5 2" xfId="13331" xr:uid="{00000000-0005-0000-0000-000090080000}"/>
    <cellStyle name="Comma 15 2 2 5 6" xfId="6880" xr:uid="{00000000-0005-0000-0000-000091080000}"/>
    <cellStyle name="Comma 15 2 2 5 6 2" xfId="15473" xr:uid="{00000000-0005-0000-0000-000092080000}"/>
    <cellStyle name="Comma 15 2 2 5 7" xfId="9040" xr:uid="{00000000-0005-0000-0000-000093080000}"/>
    <cellStyle name="Comma 15 2 2 6" xfId="572" xr:uid="{00000000-0005-0000-0000-000094080000}"/>
    <cellStyle name="Comma 15 2 2 6 2" xfId="1652" xr:uid="{00000000-0005-0000-0000-000095080000}"/>
    <cellStyle name="Comma 15 2 2 6 2 2" xfId="3805" xr:uid="{00000000-0005-0000-0000-000096080000}"/>
    <cellStyle name="Comma 15 2 2 6 2 2 2" xfId="12399" xr:uid="{00000000-0005-0000-0000-000097080000}"/>
    <cellStyle name="Comma 15 2 2 6 2 3" xfId="5948" xr:uid="{00000000-0005-0000-0000-000098080000}"/>
    <cellStyle name="Comma 15 2 2 6 2 3 2" xfId="14541" xr:uid="{00000000-0005-0000-0000-000099080000}"/>
    <cellStyle name="Comma 15 2 2 6 2 4" xfId="8090" xr:uid="{00000000-0005-0000-0000-00009A080000}"/>
    <cellStyle name="Comma 15 2 2 6 2 4 2" xfId="16683" xr:uid="{00000000-0005-0000-0000-00009B080000}"/>
    <cellStyle name="Comma 15 2 2 6 2 5" xfId="10246" xr:uid="{00000000-0005-0000-0000-00009C080000}"/>
    <cellStyle name="Comma 15 2 2 6 3" xfId="2738" xr:uid="{00000000-0005-0000-0000-00009D080000}"/>
    <cellStyle name="Comma 15 2 2 6 3 2" xfId="11332" xr:uid="{00000000-0005-0000-0000-00009E080000}"/>
    <cellStyle name="Comma 15 2 2 6 4" xfId="4881" xr:uid="{00000000-0005-0000-0000-00009F080000}"/>
    <cellStyle name="Comma 15 2 2 6 4 2" xfId="13474" xr:uid="{00000000-0005-0000-0000-0000A0080000}"/>
    <cellStyle name="Comma 15 2 2 6 5" xfId="7023" xr:uid="{00000000-0005-0000-0000-0000A1080000}"/>
    <cellStyle name="Comma 15 2 2 6 5 2" xfId="15616" xr:uid="{00000000-0005-0000-0000-0000A2080000}"/>
    <cellStyle name="Comma 15 2 2 6 6" xfId="9181" xr:uid="{00000000-0005-0000-0000-0000A3080000}"/>
    <cellStyle name="Comma 15 2 2 7" xfId="924" xr:uid="{00000000-0005-0000-0000-0000A4080000}"/>
    <cellStyle name="Comma 15 2 2 7 2" xfId="2001" xr:uid="{00000000-0005-0000-0000-0000A5080000}"/>
    <cellStyle name="Comma 15 2 2 7 2 2" xfId="4154" xr:uid="{00000000-0005-0000-0000-0000A6080000}"/>
    <cellStyle name="Comma 15 2 2 7 2 2 2" xfId="12748" xr:uid="{00000000-0005-0000-0000-0000A7080000}"/>
    <cellStyle name="Comma 15 2 2 7 2 3" xfId="6297" xr:uid="{00000000-0005-0000-0000-0000A8080000}"/>
    <cellStyle name="Comma 15 2 2 7 2 3 2" xfId="14890" xr:uid="{00000000-0005-0000-0000-0000A9080000}"/>
    <cellStyle name="Comma 15 2 2 7 2 4" xfId="8439" xr:uid="{00000000-0005-0000-0000-0000AA080000}"/>
    <cellStyle name="Comma 15 2 2 7 2 4 2" xfId="17032" xr:uid="{00000000-0005-0000-0000-0000AB080000}"/>
    <cellStyle name="Comma 15 2 2 7 2 5" xfId="10595" xr:uid="{00000000-0005-0000-0000-0000AC080000}"/>
    <cellStyle name="Comma 15 2 2 7 3" xfId="3087" xr:uid="{00000000-0005-0000-0000-0000AD080000}"/>
    <cellStyle name="Comma 15 2 2 7 3 2" xfId="11681" xr:uid="{00000000-0005-0000-0000-0000AE080000}"/>
    <cellStyle name="Comma 15 2 2 7 4" xfId="5230" xr:uid="{00000000-0005-0000-0000-0000AF080000}"/>
    <cellStyle name="Comma 15 2 2 7 4 2" xfId="13823" xr:uid="{00000000-0005-0000-0000-0000B0080000}"/>
    <cellStyle name="Comma 15 2 2 7 5" xfId="7372" xr:uid="{00000000-0005-0000-0000-0000B1080000}"/>
    <cellStyle name="Comma 15 2 2 7 5 2" xfId="15965" xr:uid="{00000000-0005-0000-0000-0000B2080000}"/>
    <cellStyle name="Comma 15 2 2 7 6" xfId="9528" xr:uid="{00000000-0005-0000-0000-0000B3080000}"/>
    <cellStyle name="Comma 15 2 2 8" xfId="1027" xr:uid="{00000000-0005-0000-0000-0000B4080000}"/>
    <cellStyle name="Comma 15 2 2 8 2" xfId="2104" xr:uid="{00000000-0005-0000-0000-0000B5080000}"/>
    <cellStyle name="Comma 15 2 2 8 2 2" xfId="4257" xr:uid="{00000000-0005-0000-0000-0000B6080000}"/>
    <cellStyle name="Comma 15 2 2 8 2 2 2" xfId="12851" xr:uid="{00000000-0005-0000-0000-0000B7080000}"/>
    <cellStyle name="Comma 15 2 2 8 2 3" xfId="6400" xr:uid="{00000000-0005-0000-0000-0000B8080000}"/>
    <cellStyle name="Comma 15 2 2 8 2 3 2" xfId="14993" xr:uid="{00000000-0005-0000-0000-0000B9080000}"/>
    <cellStyle name="Comma 15 2 2 8 2 4" xfId="8542" xr:uid="{00000000-0005-0000-0000-0000BA080000}"/>
    <cellStyle name="Comma 15 2 2 8 2 4 2" xfId="17135" xr:uid="{00000000-0005-0000-0000-0000BB080000}"/>
    <cellStyle name="Comma 15 2 2 8 2 5" xfId="10698" xr:uid="{00000000-0005-0000-0000-0000BC080000}"/>
    <cellStyle name="Comma 15 2 2 8 3" xfId="3190" xr:uid="{00000000-0005-0000-0000-0000BD080000}"/>
    <cellStyle name="Comma 15 2 2 8 3 2" xfId="11784" xr:uid="{00000000-0005-0000-0000-0000BE080000}"/>
    <cellStyle name="Comma 15 2 2 8 4" xfId="5333" xr:uid="{00000000-0005-0000-0000-0000BF080000}"/>
    <cellStyle name="Comma 15 2 2 8 4 2" xfId="13926" xr:uid="{00000000-0005-0000-0000-0000C0080000}"/>
    <cellStyle name="Comma 15 2 2 8 5" xfId="7475" xr:uid="{00000000-0005-0000-0000-0000C1080000}"/>
    <cellStyle name="Comma 15 2 2 8 5 2" xfId="16068" xr:uid="{00000000-0005-0000-0000-0000C2080000}"/>
    <cellStyle name="Comma 15 2 2 8 6" xfId="9631" xr:uid="{00000000-0005-0000-0000-0000C3080000}"/>
    <cellStyle name="Comma 15 2 2 9" xfId="1300" xr:uid="{00000000-0005-0000-0000-0000C4080000}"/>
    <cellStyle name="Comma 15 2 2 9 2" xfId="3453" xr:uid="{00000000-0005-0000-0000-0000C5080000}"/>
    <cellStyle name="Comma 15 2 2 9 2 2" xfId="12047" xr:uid="{00000000-0005-0000-0000-0000C6080000}"/>
    <cellStyle name="Comma 15 2 2 9 3" xfId="5596" xr:uid="{00000000-0005-0000-0000-0000C7080000}"/>
    <cellStyle name="Comma 15 2 2 9 3 2" xfId="14189" xr:uid="{00000000-0005-0000-0000-0000C8080000}"/>
    <cellStyle name="Comma 15 2 2 9 4" xfId="7738" xr:uid="{00000000-0005-0000-0000-0000C9080000}"/>
    <cellStyle name="Comma 15 2 2 9 4 2" xfId="16331" xr:uid="{00000000-0005-0000-0000-0000CA080000}"/>
    <cellStyle name="Comma 15 2 2 9 5" xfId="9894" xr:uid="{00000000-0005-0000-0000-0000CB080000}"/>
    <cellStyle name="Comma 15 2 3" xfId="324" xr:uid="{00000000-0005-0000-0000-0000CC080000}"/>
    <cellStyle name="Comma 15 2 3 10" xfId="8937" xr:uid="{00000000-0005-0000-0000-0000CD080000}"/>
    <cellStyle name="Comma 15 2 3 2" xfId="475" xr:uid="{00000000-0005-0000-0000-0000CE080000}"/>
    <cellStyle name="Comma 15 2 3 2 2" xfId="827" xr:uid="{00000000-0005-0000-0000-0000CF080000}"/>
    <cellStyle name="Comma 15 2 3 2 2 2" xfId="1907" xr:uid="{00000000-0005-0000-0000-0000D0080000}"/>
    <cellStyle name="Comma 15 2 3 2 2 2 2" xfId="4060" xr:uid="{00000000-0005-0000-0000-0000D1080000}"/>
    <cellStyle name="Comma 15 2 3 2 2 2 2 2" xfId="12654" xr:uid="{00000000-0005-0000-0000-0000D2080000}"/>
    <cellStyle name="Comma 15 2 3 2 2 2 3" xfId="6203" xr:uid="{00000000-0005-0000-0000-0000D3080000}"/>
    <cellStyle name="Comma 15 2 3 2 2 2 3 2" xfId="14796" xr:uid="{00000000-0005-0000-0000-0000D4080000}"/>
    <cellStyle name="Comma 15 2 3 2 2 2 4" xfId="8345" xr:uid="{00000000-0005-0000-0000-0000D5080000}"/>
    <cellStyle name="Comma 15 2 3 2 2 2 4 2" xfId="16938" xr:uid="{00000000-0005-0000-0000-0000D6080000}"/>
    <cellStyle name="Comma 15 2 3 2 2 2 5" xfId="10501" xr:uid="{00000000-0005-0000-0000-0000D7080000}"/>
    <cellStyle name="Comma 15 2 3 2 2 3" xfId="2993" xr:uid="{00000000-0005-0000-0000-0000D8080000}"/>
    <cellStyle name="Comma 15 2 3 2 2 3 2" xfId="11587" xr:uid="{00000000-0005-0000-0000-0000D9080000}"/>
    <cellStyle name="Comma 15 2 3 2 2 4" xfId="5136" xr:uid="{00000000-0005-0000-0000-0000DA080000}"/>
    <cellStyle name="Comma 15 2 3 2 2 4 2" xfId="13729" xr:uid="{00000000-0005-0000-0000-0000DB080000}"/>
    <cellStyle name="Comma 15 2 3 2 2 5" xfId="7278" xr:uid="{00000000-0005-0000-0000-0000DC080000}"/>
    <cellStyle name="Comma 15 2 3 2 2 5 2" xfId="15871" xr:uid="{00000000-0005-0000-0000-0000DD080000}"/>
    <cellStyle name="Comma 15 2 3 2 2 6" xfId="9436" xr:uid="{00000000-0005-0000-0000-0000DE080000}"/>
    <cellStyle name="Comma 15 2 3 2 3" xfId="1555" xr:uid="{00000000-0005-0000-0000-0000DF080000}"/>
    <cellStyle name="Comma 15 2 3 2 3 2" xfId="3708" xr:uid="{00000000-0005-0000-0000-0000E0080000}"/>
    <cellStyle name="Comma 15 2 3 2 3 2 2" xfId="12302" xr:uid="{00000000-0005-0000-0000-0000E1080000}"/>
    <cellStyle name="Comma 15 2 3 2 3 3" xfId="5851" xr:uid="{00000000-0005-0000-0000-0000E2080000}"/>
    <cellStyle name="Comma 15 2 3 2 3 3 2" xfId="14444" xr:uid="{00000000-0005-0000-0000-0000E3080000}"/>
    <cellStyle name="Comma 15 2 3 2 3 4" xfId="7993" xr:uid="{00000000-0005-0000-0000-0000E4080000}"/>
    <cellStyle name="Comma 15 2 3 2 3 4 2" xfId="16586" xr:uid="{00000000-0005-0000-0000-0000E5080000}"/>
    <cellStyle name="Comma 15 2 3 2 3 5" xfId="10149" xr:uid="{00000000-0005-0000-0000-0000E6080000}"/>
    <cellStyle name="Comma 15 2 3 2 4" xfId="2641" xr:uid="{00000000-0005-0000-0000-0000E7080000}"/>
    <cellStyle name="Comma 15 2 3 2 4 2" xfId="11235" xr:uid="{00000000-0005-0000-0000-0000E8080000}"/>
    <cellStyle name="Comma 15 2 3 2 5" xfId="4784" xr:uid="{00000000-0005-0000-0000-0000E9080000}"/>
    <cellStyle name="Comma 15 2 3 2 5 2" xfId="13377" xr:uid="{00000000-0005-0000-0000-0000EA080000}"/>
    <cellStyle name="Comma 15 2 3 2 6" xfId="6926" xr:uid="{00000000-0005-0000-0000-0000EB080000}"/>
    <cellStyle name="Comma 15 2 3 2 6 2" xfId="15519" xr:uid="{00000000-0005-0000-0000-0000EC080000}"/>
    <cellStyle name="Comma 15 2 3 2 7" xfId="9084" xr:uid="{00000000-0005-0000-0000-0000ED080000}"/>
    <cellStyle name="Comma 15 2 3 3" xfId="677" xr:uid="{00000000-0005-0000-0000-0000EE080000}"/>
    <cellStyle name="Comma 15 2 3 3 2" xfId="1757" xr:uid="{00000000-0005-0000-0000-0000EF080000}"/>
    <cellStyle name="Comma 15 2 3 3 2 2" xfId="3910" xr:uid="{00000000-0005-0000-0000-0000F0080000}"/>
    <cellStyle name="Comma 15 2 3 3 2 2 2" xfId="12504" xr:uid="{00000000-0005-0000-0000-0000F1080000}"/>
    <cellStyle name="Comma 15 2 3 3 2 3" xfId="6053" xr:uid="{00000000-0005-0000-0000-0000F2080000}"/>
    <cellStyle name="Comma 15 2 3 3 2 3 2" xfId="14646" xr:uid="{00000000-0005-0000-0000-0000F3080000}"/>
    <cellStyle name="Comma 15 2 3 3 2 4" xfId="8195" xr:uid="{00000000-0005-0000-0000-0000F4080000}"/>
    <cellStyle name="Comma 15 2 3 3 2 4 2" xfId="16788" xr:uid="{00000000-0005-0000-0000-0000F5080000}"/>
    <cellStyle name="Comma 15 2 3 3 2 5" xfId="10351" xr:uid="{00000000-0005-0000-0000-0000F6080000}"/>
    <cellStyle name="Comma 15 2 3 3 3" xfId="2843" xr:uid="{00000000-0005-0000-0000-0000F7080000}"/>
    <cellStyle name="Comma 15 2 3 3 3 2" xfId="11437" xr:uid="{00000000-0005-0000-0000-0000F8080000}"/>
    <cellStyle name="Comma 15 2 3 3 4" xfId="4986" xr:uid="{00000000-0005-0000-0000-0000F9080000}"/>
    <cellStyle name="Comma 15 2 3 3 4 2" xfId="13579" xr:uid="{00000000-0005-0000-0000-0000FA080000}"/>
    <cellStyle name="Comma 15 2 3 3 5" xfId="7128" xr:uid="{00000000-0005-0000-0000-0000FB080000}"/>
    <cellStyle name="Comma 15 2 3 3 5 2" xfId="15721" xr:uid="{00000000-0005-0000-0000-0000FC080000}"/>
    <cellStyle name="Comma 15 2 3 3 6" xfId="9286" xr:uid="{00000000-0005-0000-0000-0000FD080000}"/>
    <cellStyle name="Comma 15 2 3 4" xfId="970" xr:uid="{00000000-0005-0000-0000-0000FE080000}"/>
    <cellStyle name="Comma 15 2 3 4 2" xfId="2047" xr:uid="{00000000-0005-0000-0000-0000FF080000}"/>
    <cellStyle name="Comma 15 2 3 4 2 2" xfId="4200" xr:uid="{00000000-0005-0000-0000-000000090000}"/>
    <cellStyle name="Comma 15 2 3 4 2 2 2" xfId="12794" xr:uid="{00000000-0005-0000-0000-000001090000}"/>
    <cellStyle name="Comma 15 2 3 4 2 3" xfId="6343" xr:uid="{00000000-0005-0000-0000-000002090000}"/>
    <cellStyle name="Comma 15 2 3 4 2 3 2" xfId="14936" xr:uid="{00000000-0005-0000-0000-000003090000}"/>
    <cellStyle name="Comma 15 2 3 4 2 4" xfId="8485" xr:uid="{00000000-0005-0000-0000-000004090000}"/>
    <cellStyle name="Comma 15 2 3 4 2 4 2" xfId="17078" xr:uid="{00000000-0005-0000-0000-000005090000}"/>
    <cellStyle name="Comma 15 2 3 4 2 5" xfId="10641" xr:uid="{00000000-0005-0000-0000-000006090000}"/>
    <cellStyle name="Comma 15 2 3 4 3" xfId="3133" xr:uid="{00000000-0005-0000-0000-000007090000}"/>
    <cellStyle name="Comma 15 2 3 4 3 2" xfId="11727" xr:uid="{00000000-0005-0000-0000-000008090000}"/>
    <cellStyle name="Comma 15 2 3 4 4" xfId="5276" xr:uid="{00000000-0005-0000-0000-000009090000}"/>
    <cellStyle name="Comma 15 2 3 4 4 2" xfId="13869" xr:uid="{00000000-0005-0000-0000-00000A090000}"/>
    <cellStyle name="Comma 15 2 3 4 5" xfId="7418" xr:uid="{00000000-0005-0000-0000-00000B090000}"/>
    <cellStyle name="Comma 15 2 3 4 5 2" xfId="16011" xr:uid="{00000000-0005-0000-0000-00000C090000}"/>
    <cellStyle name="Comma 15 2 3 4 6" xfId="9574" xr:uid="{00000000-0005-0000-0000-00000D090000}"/>
    <cellStyle name="Comma 15 2 3 5" xfId="1073" xr:uid="{00000000-0005-0000-0000-00000E090000}"/>
    <cellStyle name="Comma 15 2 3 5 2" xfId="2150" xr:uid="{00000000-0005-0000-0000-00000F090000}"/>
    <cellStyle name="Comma 15 2 3 5 2 2" xfId="4303" xr:uid="{00000000-0005-0000-0000-000010090000}"/>
    <cellStyle name="Comma 15 2 3 5 2 2 2" xfId="12897" xr:uid="{00000000-0005-0000-0000-000011090000}"/>
    <cellStyle name="Comma 15 2 3 5 2 3" xfId="6446" xr:uid="{00000000-0005-0000-0000-000012090000}"/>
    <cellStyle name="Comma 15 2 3 5 2 3 2" xfId="15039" xr:uid="{00000000-0005-0000-0000-000013090000}"/>
    <cellStyle name="Comma 15 2 3 5 2 4" xfId="8588" xr:uid="{00000000-0005-0000-0000-000014090000}"/>
    <cellStyle name="Comma 15 2 3 5 2 4 2" xfId="17181" xr:uid="{00000000-0005-0000-0000-000015090000}"/>
    <cellStyle name="Comma 15 2 3 5 2 5" xfId="10744" xr:uid="{00000000-0005-0000-0000-000016090000}"/>
    <cellStyle name="Comma 15 2 3 5 3" xfId="3236" xr:uid="{00000000-0005-0000-0000-000017090000}"/>
    <cellStyle name="Comma 15 2 3 5 3 2" xfId="11830" xr:uid="{00000000-0005-0000-0000-000018090000}"/>
    <cellStyle name="Comma 15 2 3 5 4" xfId="5379" xr:uid="{00000000-0005-0000-0000-000019090000}"/>
    <cellStyle name="Comma 15 2 3 5 4 2" xfId="13972" xr:uid="{00000000-0005-0000-0000-00001A090000}"/>
    <cellStyle name="Comma 15 2 3 5 5" xfId="7521" xr:uid="{00000000-0005-0000-0000-00001B090000}"/>
    <cellStyle name="Comma 15 2 3 5 5 2" xfId="16114" xr:uid="{00000000-0005-0000-0000-00001C090000}"/>
    <cellStyle name="Comma 15 2 3 5 6" xfId="9677" xr:uid="{00000000-0005-0000-0000-00001D090000}"/>
    <cellStyle name="Comma 15 2 3 6" xfId="1405" xr:uid="{00000000-0005-0000-0000-00001E090000}"/>
    <cellStyle name="Comma 15 2 3 6 2" xfId="3558" xr:uid="{00000000-0005-0000-0000-00001F090000}"/>
    <cellStyle name="Comma 15 2 3 6 2 2" xfId="12152" xr:uid="{00000000-0005-0000-0000-000020090000}"/>
    <cellStyle name="Comma 15 2 3 6 3" xfId="5701" xr:uid="{00000000-0005-0000-0000-000021090000}"/>
    <cellStyle name="Comma 15 2 3 6 3 2" xfId="14294" xr:uid="{00000000-0005-0000-0000-000022090000}"/>
    <cellStyle name="Comma 15 2 3 6 4" xfId="7843" xr:uid="{00000000-0005-0000-0000-000023090000}"/>
    <cellStyle name="Comma 15 2 3 6 4 2" xfId="16436" xr:uid="{00000000-0005-0000-0000-000024090000}"/>
    <cellStyle name="Comma 15 2 3 6 5" xfId="9999" xr:uid="{00000000-0005-0000-0000-000025090000}"/>
    <cellStyle name="Comma 15 2 3 7" xfId="2491" xr:uid="{00000000-0005-0000-0000-000026090000}"/>
    <cellStyle name="Comma 15 2 3 7 2" xfId="11085" xr:uid="{00000000-0005-0000-0000-000027090000}"/>
    <cellStyle name="Comma 15 2 3 8" xfId="4634" xr:uid="{00000000-0005-0000-0000-000028090000}"/>
    <cellStyle name="Comma 15 2 3 8 2" xfId="13227" xr:uid="{00000000-0005-0000-0000-000029090000}"/>
    <cellStyle name="Comma 15 2 3 9" xfId="6776" xr:uid="{00000000-0005-0000-0000-00002A090000}"/>
    <cellStyle name="Comma 15 2 3 9 2" xfId="15369" xr:uid="{00000000-0005-0000-0000-00002B090000}"/>
    <cellStyle name="Comma 15 2 4" xfId="268" xr:uid="{00000000-0005-0000-0000-00002C090000}"/>
    <cellStyle name="Comma 15 2 4 2" xfId="621" xr:uid="{00000000-0005-0000-0000-00002D090000}"/>
    <cellStyle name="Comma 15 2 4 2 2" xfId="1701" xr:uid="{00000000-0005-0000-0000-00002E090000}"/>
    <cellStyle name="Comma 15 2 4 2 2 2" xfId="3854" xr:uid="{00000000-0005-0000-0000-00002F090000}"/>
    <cellStyle name="Comma 15 2 4 2 2 2 2" xfId="12448" xr:uid="{00000000-0005-0000-0000-000030090000}"/>
    <cellStyle name="Comma 15 2 4 2 2 3" xfId="5997" xr:uid="{00000000-0005-0000-0000-000031090000}"/>
    <cellStyle name="Comma 15 2 4 2 2 3 2" xfId="14590" xr:uid="{00000000-0005-0000-0000-000032090000}"/>
    <cellStyle name="Comma 15 2 4 2 2 4" xfId="8139" xr:uid="{00000000-0005-0000-0000-000033090000}"/>
    <cellStyle name="Comma 15 2 4 2 2 4 2" xfId="16732" xr:uid="{00000000-0005-0000-0000-000034090000}"/>
    <cellStyle name="Comma 15 2 4 2 2 5" xfId="10295" xr:uid="{00000000-0005-0000-0000-000035090000}"/>
    <cellStyle name="Comma 15 2 4 2 3" xfId="2787" xr:uid="{00000000-0005-0000-0000-000036090000}"/>
    <cellStyle name="Comma 15 2 4 2 3 2" xfId="11381" xr:uid="{00000000-0005-0000-0000-000037090000}"/>
    <cellStyle name="Comma 15 2 4 2 4" xfId="4930" xr:uid="{00000000-0005-0000-0000-000038090000}"/>
    <cellStyle name="Comma 15 2 4 2 4 2" xfId="13523" xr:uid="{00000000-0005-0000-0000-000039090000}"/>
    <cellStyle name="Comma 15 2 4 2 5" xfId="7072" xr:uid="{00000000-0005-0000-0000-00003A090000}"/>
    <cellStyle name="Comma 15 2 4 2 5 2" xfId="15665" xr:uid="{00000000-0005-0000-0000-00003B090000}"/>
    <cellStyle name="Comma 15 2 4 2 6" xfId="9230" xr:uid="{00000000-0005-0000-0000-00003C090000}"/>
    <cellStyle name="Comma 15 2 4 3" xfId="1349" xr:uid="{00000000-0005-0000-0000-00003D090000}"/>
    <cellStyle name="Comma 15 2 4 3 2" xfId="3502" xr:uid="{00000000-0005-0000-0000-00003E090000}"/>
    <cellStyle name="Comma 15 2 4 3 2 2" xfId="12096" xr:uid="{00000000-0005-0000-0000-00003F090000}"/>
    <cellStyle name="Comma 15 2 4 3 3" xfId="5645" xr:uid="{00000000-0005-0000-0000-000040090000}"/>
    <cellStyle name="Comma 15 2 4 3 3 2" xfId="14238" xr:uid="{00000000-0005-0000-0000-000041090000}"/>
    <cellStyle name="Comma 15 2 4 3 4" xfId="7787" xr:uid="{00000000-0005-0000-0000-000042090000}"/>
    <cellStyle name="Comma 15 2 4 3 4 2" xfId="16380" xr:uid="{00000000-0005-0000-0000-000043090000}"/>
    <cellStyle name="Comma 15 2 4 3 5" xfId="9943" xr:uid="{00000000-0005-0000-0000-000044090000}"/>
    <cellStyle name="Comma 15 2 4 4" xfId="2435" xr:uid="{00000000-0005-0000-0000-000045090000}"/>
    <cellStyle name="Comma 15 2 4 4 2" xfId="11029" xr:uid="{00000000-0005-0000-0000-000046090000}"/>
    <cellStyle name="Comma 15 2 4 5" xfId="4578" xr:uid="{00000000-0005-0000-0000-000047090000}"/>
    <cellStyle name="Comma 15 2 4 5 2" xfId="13171" xr:uid="{00000000-0005-0000-0000-000048090000}"/>
    <cellStyle name="Comma 15 2 4 6" xfId="6720" xr:uid="{00000000-0005-0000-0000-000049090000}"/>
    <cellStyle name="Comma 15 2 4 6 2" xfId="15313" xr:uid="{00000000-0005-0000-0000-00004A090000}"/>
    <cellStyle name="Comma 15 2 4 7" xfId="8889" xr:uid="{00000000-0005-0000-0000-00004B090000}"/>
    <cellStyle name="Comma 15 2 5" xfId="370" xr:uid="{00000000-0005-0000-0000-00004C090000}"/>
    <cellStyle name="Comma 15 2 5 2" xfId="723" xr:uid="{00000000-0005-0000-0000-00004D090000}"/>
    <cellStyle name="Comma 15 2 5 2 2" xfId="1803" xr:uid="{00000000-0005-0000-0000-00004E090000}"/>
    <cellStyle name="Comma 15 2 5 2 2 2" xfId="3956" xr:uid="{00000000-0005-0000-0000-00004F090000}"/>
    <cellStyle name="Comma 15 2 5 2 2 2 2" xfId="12550" xr:uid="{00000000-0005-0000-0000-000050090000}"/>
    <cellStyle name="Comma 15 2 5 2 2 3" xfId="6099" xr:uid="{00000000-0005-0000-0000-000051090000}"/>
    <cellStyle name="Comma 15 2 5 2 2 3 2" xfId="14692" xr:uid="{00000000-0005-0000-0000-000052090000}"/>
    <cellStyle name="Comma 15 2 5 2 2 4" xfId="8241" xr:uid="{00000000-0005-0000-0000-000053090000}"/>
    <cellStyle name="Comma 15 2 5 2 2 4 2" xfId="16834" xr:uid="{00000000-0005-0000-0000-000054090000}"/>
    <cellStyle name="Comma 15 2 5 2 2 5" xfId="10397" xr:uid="{00000000-0005-0000-0000-000055090000}"/>
    <cellStyle name="Comma 15 2 5 2 3" xfId="2889" xr:uid="{00000000-0005-0000-0000-000056090000}"/>
    <cellStyle name="Comma 15 2 5 2 3 2" xfId="11483" xr:uid="{00000000-0005-0000-0000-000057090000}"/>
    <cellStyle name="Comma 15 2 5 2 4" xfId="5032" xr:uid="{00000000-0005-0000-0000-000058090000}"/>
    <cellStyle name="Comma 15 2 5 2 4 2" xfId="13625" xr:uid="{00000000-0005-0000-0000-000059090000}"/>
    <cellStyle name="Comma 15 2 5 2 5" xfId="7174" xr:uid="{00000000-0005-0000-0000-00005A090000}"/>
    <cellStyle name="Comma 15 2 5 2 5 2" xfId="15767" xr:uid="{00000000-0005-0000-0000-00005B090000}"/>
    <cellStyle name="Comma 15 2 5 2 6" xfId="9332" xr:uid="{00000000-0005-0000-0000-00005C090000}"/>
    <cellStyle name="Comma 15 2 5 3" xfId="1451" xr:uid="{00000000-0005-0000-0000-00005D090000}"/>
    <cellStyle name="Comma 15 2 5 3 2" xfId="3604" xr:uid="{00000000-0005-0000-0000-00005E090000}"/>
    <cellStyle name="Comma 15 2 5 3 2 2" xfId="12198" xr:uid="{00000000-0005-0000-0000-00005F090000}"/>
    <cellStyle name="Comma 15 2 5 3 3" xfId="5747" xr:uid="{00000000-0005-0000-0000-000060090000}"/>
    <cellStyle name="Comma 15 2 5 3 3 2" xfId="14340" xr:uid="{00000000-0005-0000-0000-000061090000}"/>
    <cellStyle name="Comma 15 2 5 3 4" xfId="7889" xr:uid="{00000000-0005-0000-0000-000062090000}"/>
    <cellStyle name="Comma 15 2 5 3 4 2" xfId="16482" xr:uid="{00000000-0005-0000-0000-000063090000}"/>
    <cellStyle name="Comma 15 2 5 3 5" xfId="10045" xr:uid="{00000000-0005-0000-0000-000064090000}"/>
    <cellStyle name="Comma 15 2 5 4" xfId="2537" xr:uid="{00000000-0005-0000-0000-000065090000}"/>
    <cellStyle name="Comma 15 2 5 4 2" xfId="11131" xr:uid="{00000000-0005-0000-0000-000066090000}"/>
    <cellStyle name="Comma 15 2 5 5" xfId="4680" xr:uid="{00000000-0005-0000-0000-000067090000}"/>
    <cellStyle name="Comma 15 2 5 5 2" xfId="13273" xr:uid="{00000000-0005-0000-0000-000068090000}"/>
    <cellStyle name="Comma 15 2 5 6" xfId="6822" xr:uid="{00000000-0005-0000-0000-000069090000}"/>
    <cellStyle name="Comma 15 2 5 6 2" xfId="15415" xr:uid="{00000000-0005-0000-0000-00006A090000}"/>
    <cellStyle name="Comma 15 2 5 7" xfId="8982" xr:uid="{00000000-0005-0000-0000-00006B090000}"/>
    <cellStyle name="Comma 15 2 6" xfId="419" xr:uid="{00000000-0005-0000-0000-00006C090000}"/>
    <cellStyle name="Comma 15 2 6 2" xfId="771" xr:uid="{00000000-0005-0000-0000-00006D090000}"/>
    <cellStyle name="Comma 15 2 6 2 2" xfId="1851" xr:uid="{00000000-0005-0000-0000-00006E090000}"/>
    <cellStyle name="Comma 15 2 6 2 2 2" xfId="4004" xr:uid="{00000000-0005-0000-0000-00006F090000}"/>
    <cellStyle name="Comma 15 2 6 2 2 2 2" xfId="12598" xr:uid="{00000000-0005-0000-0000-000070090000}"/>
    <cellStyle name="Comma 15 2 6 2 2 3" xfId="6147" xr:uid="{00000000-0005-0000-0000-000071090000}"/>
    <cellStyle name="Comma 15 2 6 2 2 3 2" xfId="14740" xr:uid="{00000000-0005-0000-0000-000072090000}"/>
    <cellStyle name="Comma 15 2 6 2 2 4" xfId="8289" xr:uid="{00000000-0005-0000-0000-000073090000}"/>
    <cellStyle name="Comma 15 2 6 2 2 4 2" xfId="16882" xr:uid="{00000000-0005-0000-0000-000074090000}"/>
    <cellStyle name="Comma 15 2 6 2 2 5" xfId="10445" xr:uid="{00000000-0005-0000-0000-000075090000}"/>
    <cellStyle name="Comma 15 2 6 2 3" xfId="2937" xr:uid="{00000000-0005-0000-0000-000076090000}"/>
    <cellStyle name="Comma 15 2 6 2 3 2" xfId="11531" xr:uid="{00000000-0005-0000-0000-000077090000}"/>
    <cellStyle name="Comma 15 2 6 2 4" xfId="5080" xr:uid="{00000000-0005-0000-0000-000078090000}"/>
    <cellStyle name="Comma 15 2 6 2 4 2" xfId="13673" xr:uid="{00000000-0005-0000-0000-000079090000}"/>
    <cellStyle name="Comma 15 2 6 2 5" xfId="7222" xr:uid="{00000000-0005-0000-0000-00007A090000}"/>
    <cellStyle name="Comma 15 2 6 2 5 2" xfId="15815" xr:uid="{00000000-0005-0000-0000-00007B090000}"/>
    <cellStyle name="Comma 15 2 6 2 6" xfId="9380" xr:uid="{00000000-0005-0000-0000-00007C090000}"/>
    <cellStyle name="Comma 15 2 6 3" xfId="1499" xr:uid="{00000000-0005-0000-0000-00007D090000}"/>
    <cellStyle name="Comma 15 2 6 3 2" xfId="3652" xr:uid="{00000000-0005-0000-0000-00007E090000}"/>
    <cellStyle name="Comma 15 2 6 3 2 2" xfId="12246" xr:uid="{00000000-0005-0000-0000-00007F090000}"/>
    <cellStyle name="Comma 15 2 6 3 3" xfId="5795" xr:uid="{00000000-0005-0000-0000-000080090000}"/>
    <cellStyle name="Comma 15 2 6 3 3 2" xfId="14388" xr:uid="{00000000-0005-0000-0000-000081090000}"/>
    <cellStyle name="Comma 15 2 6 3 4" xfId="7937" xr:uid="{00000000-0005-0000-0000-000082090000}"/>
    <cellStyle name="Comma 15 2 6 3 4 2" xfId="16530" xr:uid="{00000000-0005-0000-0000-000083090000}"/>
    <cellStyle name="Comma 15 2 6 3 5" xfId="10093" xr:uid="{00000000-0005-0000-0000-000084090000}"/>
    <cellStyle name="Comma 15 2 6 4" xfId="2585" xr:uid="{00000000-0005-0000-0000-000085090000}"/>
    <cellStyle name="Comma 15 2 6 4 2" xfId="11179" xr:uid="{00000000-0005-0000-0000-000086090000}"/>
    <cellStyle name="Comma 15 2 6 5" xfId="4728" xr:uid="{00000000-0005-0000-0000-000087090000}"/>
    <cellStyle name="Comma 15 2 6 5 2" xfId="13321" xr:uid="{00000000-0005-0000-0000-000088090000}"/>
    <cellStyle name="Comma 15 2 6 6" xfId="6870" xr:uid="{00000000-0005-0000-0000-000089090000}"/>
    <cellStyle name="Comma 15 2 6 6 2" xfId="15463" xr:uid="{00000000-0005-0000-0000-00008A090000}"/>
    <cellStyle name="Comma 15 2 6 7" xfId="9030" xr:uid="{00000000-0005-0000-0000-00008B090000}"/>
    <cellStyle name="Comma 15 2 7" xfId="521" xr:uid="{00000000-0005-0000-0000-00008C090000}"/>
    <cellStyle name="Comma 15 2 7 2" xfId="1601" xr:uid="{00000000-0005-0000-0000-00008D090000}"/>
    <cellStyle name="Comma 15 2 7 2 2" xfId="3754" xr:uid="{00000000-0005-0000-0000-00008E090000}"/>
    <cellStyle name="Comma 15 2 7 2 2 2" xfId="12348" xr:uid="{00000000-0005-0000-0000-00008F090000}"/>
    <cellStyle name="Comma 15 2 7 2 3" xfId="5897" xr:uid="{00000000-0005-0000-0000-000090090000}"/>
    <cellStyle name="Comma 15 2 7 2 3 2" xfId="14490" xr:uid="{00000000-0005-0000-0000-000091090000}"/>
    <cellStyle name="Comma 15 2 7 2 4" xfId="8039" xr:uid="{00000000-0005-0000-0000-000092090000}"/>
    <cellStyle name="Comma 15 2 7 2 4 2" xfId="16632" xr:uid="{00000000-0005-0000-0000-000093090000}"/>
    <cellStyle name="Comma 15 2 7 2 5" xfId="10195" xr:uid="{00000000-0005-0000-0000-000094090000}"/>
    <cellStyle name="Comma 15 2 7 3" xfId="2687" xr:uid="{00000000-0005-0000-0000-000095090000}"/>
    <cellStyle name="Comma 15 2 7 3 2" xfId="11281" xr:uid="{00000000-0005-0000-0000-000096090000}"/>
    <cellStyle name="Comma 15 2 7 4" xfId="4830" xr:uid="{00000000-0005-0000-0000-000097090000}"/>
    <cellStyle name="Comma 15 2 7 4 2" xfId="13423" xr:uid="{00000000-0005-0000-0000-000098090000}"/>
    <cellStyle name="Comma 15 2 7 5" xfId="6972" xr:uid="{00000000-0005-0000-0000-000099090000}"/>
    <cellStyle name="Comma 15 2 7 5 2" xfId="15565" xr:uid="{00000000-0005-0000-0000-00009A090000}"/>
    <cellStyle name="Comma 15 2 7 6" xfId="9130" xr:uid="{00000000-0005-0000-0000-00009B090000}"/>
    <cellStyle name="Comma 15 2 8" xfId="562" xr:uid="{00000000-0005-0000-0000-00009C090000}"/>
    <cellStyle name="Comma 15 2 8 2" xfId="1642" xr:uid="{00000000-0005-0000-0000-00009D090000}"/>
    <cellStyle name="Comma 15 2 8 2 2" xfId="3795" xr:uid="{00000000-0005-0000-0000-00009E090000}"/>
    <cellStyle name="Comma 15 2 8 2 2 2" xfId="12389" xr:uid="{00000000-0005-0000-0000-00009F090000}"/>
    <cellStyle name="Comma 15 2 8 2 3" xfId="5938" xr:uid="{00000000-0005-0000-0000-0000A0090000}"/>
    <cellStyle name="Comma 15 2 8 2 3 2" xfId="14531" xr:uid="{00000000-0005-0000-0000-0000A1090000}"/>
    <cellStyle name="Comma 15 2 8 2 4" xfId="8080" xr:uid="{00000000-0005-0000-0000-0000A2090000}"/>
    <cellStyle name="Comma 15 2 8 2 4 2" xfId="16673" xr:uid="{00000000-0005-0000-0000-0000A3090000}"/>
    <cellStyle name="Comma 15 2 8 2 5" xfId="10236" xr:uid="{00000000-0005-0000-0000-0000A4090000}"/>
    <cellStyle name="Comma 15 2 8 3" xfId="2728" xr:uid="{00000000-0005-0000-0000-0000A5090000}"/>
    <cellStyle name="Comma 15 2 8 3 2" xfId="11322" xr:uid="{00000000-0005-0000-0000-0000A6090000}"/>
    <cellStyle name="Comma 15 2 8 4" xfId="4871" xr:uid="{00000000-0005-0000-0000-0000A7090000}"/>
    <cellStyle name="Comma 15 2 8 4 2" xfId="13464" xr:uid="{00000000-0005-0000-0000-0000A8090000}"/>
    <cellStyle name="Comma 15 2 8 5" xfId="7013" xr:uid="{00000000-0005-0000-0000-0000A9090000}"/>
    <cellStyle name="Comma 15 2 8 5 2" xfId="15606" xr:uid="{00000000-0005-0000-0000-0000AA090000}"/>
    <cellStyle name="Comma 15 2 8 6" xfId="9171" xr:uid="{00000000-0005-0000-0000-0000AB090000}"/>
    <cellStyle name="Comma 15 2 9" xfId="914" xr:uid="{00000000-0005-0000-0000-0000AC090000}"/>
    <cellStyle name="Comma 15 2 9 2" xfId="1991" xr:uid="{00000000-0005-0000-0000-0000AD090000}"/>
    <cellStyle name="Comma 15 2 9 2 2" xfId="4144" xr:uid="{00000000-0005-0000-0000-0000AE090000}"/>
    <cellStyle name="Comma 15 2 9 2 2 2" xfId="12738" xr:uid="{00000000-0005-0000-0000-0000AF090000}"/>
    <cellStyle name="Comma 15 2 9 2 3" xfId="6287" xr:uid="{00000000-0005-0000-0000-0000B0090000}"/>
    <cellStyle name="Comma 15 2 9 2 3 2" xfId="14880" xr:uid="{00000000-0005-0000-0000-0000B1090000}"/>
    <cellStyle name="Comma 15 2 9 2 4" xfId="8429" xr:uid="{00000000-0005-0000-0000-0000B2090000}"/>
    <cellStyle name="Comma 15 2 9 2 4 2" xfId="17022" xr:uid="{00000000-0005-0000-0000-0000B3090000}"/>
    <cellStyle name="Comma 15 2 9 2 5" xfId="10585" xr:uid="{00000000-0005-0000-0000-0000B4090000}"/>
    <cellStyle name="Comma 15 2 9 3" xfId="3077" xr:uid="{00000000-0005-0000-0000-0000B5090000}"/>
    <cellStyle name="Comma 15 2 9 3 2" xfId="11671" xr:uid="{00000000-0005-0000-0000-0000B6090000}"/>
    <cellStyle name="Comma 15 2 9 4" xfId="5220" xr:uid="{00000000-0005-0000-0000-0000B7090000}"/>
    <cellStyle name="Comma 15 2 9 4 2" xfId="13813" xr:uid="{00000000-0005-0000-0000-0000B8090000}"/>
    <cellStyle name="Comma 15 2 9 5" xfId="7362" xr:uid="{00000000-0005-0000-0000-0000B9090000}"/>
    <cellStyle name="Comma 15 2 9 5 2" xfId="15955" xr:uid="{00000000-0005-0000-0000-0000BA090000}"/>
    <cellStyle name="Comma 15 2 9 6" xfId="9518" xr:uid="{00000000-0005-0000-0000-0000BB090000}"/>
    <cellStyle name="Comma 15 3" xfId="195" xr:uid="{00000000-0005-0000-0000-0000BC090000}"/>
    <cellStyle name="Comma 15 3 10" xfId="1292" xr:uid="{00000000-0005-0000-0000-0000BD090000}"/>
    <cellStyle name="Comma 15 3 10 2" xfId="3445" xr:uid="{00000000-0005-0000-0000-0000BE090000}"/>
    <cellStyle name="Comma 15 3 10 2 2" xfId="12039" xr:uid="{00000000-0005-0000-0000-0000BF090000}"/>
    <cellStyle name="Comma 15 3 10 3" xfId="5588" xr:uid="{00000000-0005-0000-0000-0000C0090000}"/>
    <cellStyle name="Comma 15 3 10 3 2" xfId="14181" xr:uid="{00000000-0005-0000-0000-0000C1090000}"/>
    <cellStyle name="Comma 15 3 10 4" xfId="7730" xr:uid="{00000000-0005-0000-0000-0000C2090000}"/>
    <cellStyle name="Comma 15 3 10 4 2" xfId="16323" xr:uid="{00000000-0005-0000-0000-0000C3090000}"/>
    <cellStyle name="Comma 15 3 10 5" xfId="9886" xr:uid="{00000000-0005-0000-0000-0000C4090000}"/>
    <cellStyle name="Comma 15 3 11" xfId="2380" xr:uid="{00000000-0005-0000-0000-0000C5090000}"/>
    <cellStyle name="Comma 15 3 11 2" xfId="10974" xr:uid="{00000000-0005-0000-0000-0000C6090000}"/>
    <cellStyle name="Comma 15 3 12" xfId="4523" xr:uid="{00000000-0005-0000-0000-0000C7090000}"/>
    <cellStyle name="Comma 15 3 12 2" xfId="13116" xr:uid="{00000000-0005-0000-0000-0000C8090000}"/>
    <cellStyle name="Comma 15 3 13" xfId="6665" xr:uid="{00000000-0005-0000-0000-0000C9090000}"/>
    <cellStyle name="Comma 15 3 13 2" xfId="15258" xr:uid="{00000000-0005-0000-0000-0000CA090000}"/>
    <cellStyle name="Comma 15 3 14" xfId="8839" xr:uid="{00000000-0005-0000-0000-0000CB090000}"/>
    <cellStyle name="Comma 15 3 2" xfId="326" xr:uid="{00000000-0005-0000-0000-0000CC090000}"/>
    <cellStyle name="Comma 15 3 2 10" xfId="8939" xr:uid="{00000000-0005-0000-0000-0000CD090000}"/>
    <cellStyle name="Comma 15 3 2 2" xfId="477" xr:uid="{00000000-0005-0000-0000-0000CE090000}"/>
    <cellStyle name="Comma 15 3 2 2 2" xfId="829" xr:uid="{00000000-0005-0000-0000-0000CF090000}"/>
    <cellStyle name="Comma 15 3 2 2 2 2" xfId="1909" xr:uid="{00000000-0005-0000-0000-0000D0090000}"/>
    <cellStyle name="Comma 15 3 2 2 2 2 2" xfId="4062" xr:uid="{00000000-0005-0000-0000-0000D1090000}"/>
    <cellStyle name="Comma 15 3 2 2 2 2 2 2" xfId="12656" xr:uid="{00000000-0005-0000-0000-0000D2090000}"/>
    <cellStyle name="Comma 15 3 2 2 2 2 3" xfId="6205" xr:uid="{00000000-0005-0000-0000-0000D3090000}"/>
    <cellStyle name="Comma 15 3 2 2 2 2 3 2" xfId="14798" xr:uid="{00000000-0005-0000-0000-0000D4090000}"/>
    <cellStyle name="Comma 15 3 2 2 2 2 4" xfId="8347" xr:uid="{00000000-0005-0000-0000-0000D5090000}"/>
    <cellStyle name="Comma 15 3 2 2 2 2 4 2" xfId="16940" xr:uid="{00000000-0005-0000-0000-0000D6090000}"/>
    <cellStyle name="Comma 15 3 2 2 2 2 5" xfId="10503" xr:uid="{00000000-0005-0000-0000-0000D7090000}"/>
    <cellStyle name="Comma 15 3 2 2 2 3" xfId="2995" xr:uid="{00000000-0005-0000-0000-0000D8090000}"/>
    <cellStyle name="Comma 15 3 2 2 2 3 2" xfId="11589" xr:uid="{00000000-0005-0000-0000-0000D9090000}"/>
    <cellStyle name="Comma 15 3 2 2 2 4" xfId="5138" xr:uid="{00000000-0005-0000-0000-0000DA090000}"/>
    <cellStyle name="Comma 15 3 2 2 2 4 2" xfId="13731" xr:uid="{00000000-0005-0000-0000-0000DB090000}"/>
    <cellStyle name="Comma 15 3 2 2 2 5" xfId="7280" xr:uid="{00000000-0005-0000-0000-0000DC090000}"/>
    <cellStyle name="Comma 15 3 2 2 2 5 2" xfId="15873" xr:uid="{00000000-0005-0000-0000-0000DD090000}"/>
    <cellStyle name="Comma 15 3 2 2 2 6" xfId="9438" xr:uid="{00000000-0005-0000-0000-0000DE090000}"/>
    <cellStyle name="Comma 15 3 2 2 3" xfId="1557" xr:uid="{00000000-0005-0000-0000-0000DF090000}"/>
    <cellStyle name="Comma 15 3 2 2 3 2" xfId="3710" xr:uid="{00000000-0005-0000-0000-0000E0090000}"/>
    <cellStyle name="Comma 15 3 2 2 3 2 2" xfId="12304" xr:uid="{00000000-0005-0000-0000-0000E1090000}"/>
    <cellStyle name="Comma 15 3 2 2 3 3" xfId="5853" xr:uid="{00000000-0005-0000-0000-0000E2090000}"/>
    <cellStyle name="Comma 15 3 2 2 3 3 2" xfId="14446" xr:uid="{00000000-0005-0000-0000-0000E3090000}"/>
    <cellStyle name="Comma 15 3 2 2 3 4" xfId="7995" xr:uid="{00000000-0005-0000-0000-0000E4090000}"/>
    <cellStyle name="Comma 15 3 2 2 3 4 2" xfId="16588" xr:uid="{00000000-0005-0000-0000-0000E5090000}"/>
    <cellStyle name="Comma 15 3 2 2 3 5" xfId="10151" xr:uid="{00000000-0005-0000-0000-0000E6090000}"/>
    <cellStyle name="Comma 15 3 2 2 4" xfId="2643" xr:uid="{00000000-0005-0000-0000-0000E7090000}"/>
    <cellStyle name="Comma 15 3 2 2 4 2" xfId="11237" xr:uid="{00000000-0005-0000-0000-0000E8090000}"/>
    <cellStyle name="Comma 15 3 2 2 5" xfId="4786" xr:uid="{00000000-0005-0000-0000-0000E9090000}"/>
    <cellStyle name="Comma 15 3 2 2 5 2" xfId="13379" xr:uid="{00000000-0005-0000-0000-0000EA090000}"/>
    <cellStyle name="Comma 15 3 2 2 6" xfId="6928" xr:uid="{00000000-0005-0000-0000-0000EB090000}"/>
    <cellStyle name="Comma 15 3 2 2 6 2" xfId="15521" xr:uid="{00000000-0005-0000-0000-0000EC090000}"/>
    <cellStyle name="Comma 15 3 2 2 7" xfId="9086" xr:uid="{00000000-0005-0000-0000-0000ED090000}"/>
    <cellStyle name="Comma 15 3 2 3" xfId="679" xr:uid="{00000000-0005-0000-0000-0000EE090000}"/>
    <cellStyle name="Comma 15 3 2 3 2" xfId="1759" xr:uid="{00000000-0005-0000-0000-0000EF090000}"/>
    <cellStyle name="Comma 15 3 2 3 2 2" xfId="3912" xr:uid="{00000000-0005-0000-0000-0000F0090000}"/>
    <cellStyle name="Comma 15 3 2 3 2 2 2" xfId="12506" xr:uid="{00000000-0005-0000-0000-0000F1090000}"/>
    <cellStyle name="Comma 15 3 2 3 2 3" xfId="6055" xr:uid="{00000000-0005-0000-0000-0000F2090000}"/>
    <cellStyle name="Comma 15 3 2 3 2 3 2" xfId="14648" xr:uid="{00000000-0005-0000-0000-0000F3090000}"/>
    <cellStyle name="Comma 15 3 2 3 2 4" xfId="8197" xr:uid="{00000000-0005-0000-0000-0000F4090000}"/>
    <cellStyle name="Comma 15 3 2 3 2 4 2" xfId="16790" xr:uid="{00000000-0005-0000-0000-0000F5090000}"/>
    <cellStyle name="Comma 15 3 2 3 2 5" xfId="10353" xr:uid="{00000000-0005-0000-0000-0000F6090000}"/>
    <cellStyle name="Comma 15 3 2 3 3" xfId="2845" xr:uid="{00000000-0005-0000-0000-0000F7090000}"/>
    <cellStyle name="Comma 15 3 2 3 3 2" xfId="11439" xr:uid="{00000000-0005-0000-0000-0000F8090000}"/>
    <cellStyle name="Comma 15 3 2 3 4" xfId="4988" xr:uid="{00000000-0005-0000-0000-0000F9090000}"/>
    <cellStyle name="Comma 15 3 2 3 4 2" xfId="13581" xr:uid="{00000000-0005-0000-0000-0000FA090000}"/>
    <cellStyle name="Comma 15 3 2 3 5" xfId="7130" xr:uid="{00000000-0005-0000-0000-0000FB090000}"/>
    <cellStyle name="Comma 15 3 2 3 5 2" xfId="15723" xr:uid="{00000000-0005-0000-0000-0000FC090000}"/>
    <cellStyle name="Comma 15 3 2 3 6" xfId="9288" xr:uid="{00000000-0005-0000-0000-0000FD090000}"/>
    <cellStyle name="Comma 15 3 2 4" xfId="972" xr:uid="{00000000-0005-0000-0000-0000FE090000}"/>
    <cellStyle name="Comma 15 3 2 4 2" xfId="2049" xr:uid="{00000000-0005-0000-0000-0000FF090000}"/>
    <cellStyle name="Comma 15 3 2 4 2 2" xfId="4202" xr:uid="{00000000-0005-0000-0000-0000000A0000}"/>
    <cellStyle name="Comma 15 3 2 4 2 2 2" xfId="12796" xr:uid="{00000000-0005-0000-0000-0000010A0000}"/>
    <cellStyle name="Comma 15 3 2 4 2 3" xfId="6345" xr:uid="{00000000-0005-0000-0000-0000020A0000}"/>
    <cellStyle name="Comma 15 3 2 4 2 3 2" xfId="14938" xr:uid="{00000000-0005-0000-0000-0000030A0000}"/>
    <cellStyle name="Comma 15 3 2 4 2 4" xfId="8487" xr:uid="{00000000-0005-0000-0000-0000040A0000}"/>
    <cellStyle name="Comma 15 3 2 4 2 4 2" xfId="17080" xr:uid="{00000000-0005-0000-0000-0000050A0000}"/>
    <cellStyle name="Comma 15 3 2 4 2 5" xfId="10643" xr:uid="{00000000-0005-0000-0000-0000060A0000}"/>
    <cellStyle name="Comma 15 3 2 4 3" xfId="3135" xr:uid="{00000000-0005-0000-0000-0000070A0000}"/>
    <cellStyle name="Comma 15 3 2 4 3 2" xfId="11729" xr:uid="{00000000-0005-0000-0000-0000080A0000}"/>
    <cellStyle name="Comma 15 3 2 4 4" xfId="5278" xr:uid="{00000000-0005-0000-0000-0000090A0000}"/>
    <cellStyle name="Comma 15 3 2 4 4 2" xfId="13871" xr:uid="{00000000-0005-0000-0000-00000A0A0000}"/>
    <cellStyle name="Comma 15 3 2 4 5" xfId="7420" xr:uid="{00000000-0005-0000-0000-00000B0A0000}"/>
    <cellStyle name="Comma 15 3 2 4 5 2" xfId="16013" xr:uid="{00000000-0005-0000-0000-00000C0A0000}"/>
    <cellStyle name="Comma 15 3 2 4 6" xfId="9576" xr:uid="{00000000-0005-0000-0000-00000D0A0000}"/>
    <cellStyle name="Comma 15 3 2 5" xfId="1075" xr:uid="{00000000-0005-0000-0000-00000E0A0000}"/>
    <cellStyle name="Comma 15 3 2 5 2" xfId="2152" xr:uid="{00000000-0005-0000-0000-00000F0A0000}"/>
    <cellStyle name="Comma 15 3 2 5 2 2" xfId="4305" xr:uid="{00000000-0005-0000-0000-0000100A0000}"/>
    <cellStyle name="Comma 15 3 2 5 2 2 2" xfId="12899" xr:uid="{00000000-0005-0000-0000-0000110A0000}"/>
    <cellStyle name="Comma 15 3 2 5 2 3" xfId="6448" xr:uid="{00000000-0005-0000-0000-0000120A0000}"/>
    <cellStyle name="Comma 15 3 2 5 2 3 2" xfId="15041" xr:uid="{00000000-0005-0000-0000-0000130A0000}"/>
    <cellStyle name="Comma 15 3 2 5 2 4" xfId="8590" xr:uid="{00000000-0005-0000-0000-0000140A0000}"/>
    <cellStyle name="Comma 15 3 2 5 2 4 2" xfId="17183" xr:uid="{00000000-0005-0000-0000-0000150A0000}"/>
    <cellStyle name="Comma 15 3 2 5 2 5" xfId="10746" xr:uid="{00000000-0005-0000-0000-0000160A0000}"/>
    <cellStyle name="Comma 15 3 2 5 3" xfId="3238" xr:uid="{00000000-0005-0000-0000-0000170A0000}"/>
    <cellStyle name="Comma 15 3 2 5 3 2" xfId="11832" xr:uid="{00000000-0005-0000-0000-0000180A0000}"/>
    <cellStyle name="Comma 15 3 2 5 4" xfId="5381" xr:uid="{00000000-0005-0000-0000-0000190A0000}"/>
    <cellStyle name="Comma 15 3 2 5 4 2" xfId="13974" xr:uid="{00000000-0005-0000-0000-00001A0A0000}"/>
    <cellStyle name="Comma 15 3 2 5 5" xfId="7523" xr:uid="{00000000-0005-0000-0000-00001B0A0000}"/>
    <cellStyle name="Comma 15 3 2 5 5 2" xfId="16116" xr:uid="{00000000-0005-0000-0000-00001C0A0000}"/>
    <cellStyle name="Comma 15 3 2 5 6" xfId="9679" xr:uid="{00000000-0005-0000-0000-00001D0A0000}"/>
    <cellStyle name="Comma 15 3 2 6" xfId="1407" xr:uid="{00000000-0005-0000-0000-00001E0A0000}"/>
    <cellStyle name="Comma 15 3 2 6 2" xfId="3560" xr:uid="{00000000-0005-0000-0000-00001F0A0000}"/>
    <cellStyle name="Comma 15 3 2 6 2 2" xfId="12154" xr:uid="{00000000-0005-0000-0000-0000200A0000}"/>
    <cellStyle name="Comma 15 3 2 6 3" xfId="5703" xr:uid="{00000000-0005-0000-0000-0000210A0000}"/>
    <cellStyle name="Comma 15 3 2 6 3 2" xfId="14296" xr:uid="{00000000-0005-0000-0000-0000220A0000}"/>
    <cellStyle name="Comma 15 3 2 6 4" xfId="7845" xr:uid="{00000000-0005-0000-0000-0000230A0000}"/>
    <cellStyle name="Comma 15 3 2 6 4 2" xfId="16438" xr:uid="{00000000-0005-0000-0000-0000240A0000}"/>
    <cellStyle name="Comma 15 3 2 6 5" xfId="10001" xr:uid="{00000000-0005-0000-0000-0000250A0000}"/>
    <cellStyle name="Comma 15 3 2 7" xfId="2493" xr:uid="{00000000-0005-0000-0000-0000260A0000}"/>
    <cellStyle name="Comma 15 3 2 7 2" xfId="11087" xr:uid="{00000000-0005-0000-0000-0000270A0000}"/>
    <cellStyle name="Comma 15 3 2 8" xfId="4636" xr:uid="{00000000-0005-0000-0000-0000280A0000}"/>
    <cellStyle name="Comma 15 3 2 8 2" xfId="13229" xr:uid="{00000000-0005-0000-0000-0000290A0000}"/>
    <cellStyle name="Comma 15 3 2 9" xfId="6778" xr:uid="{00000000-0005-0000-0000-00002A0A0000}"/>
    <cellStyle name="Comma 15 3 2 9 2" xfId="15371" xr:uid="{00000000-0005-0000-0000-00002B0A0000}"/>
    <cellStyle name="Comma 15 3 3" xfId="270" xr:uid="{00000000-0005-0000-0000-00002C0A0000}"/>
    <cellStyle name="Comma 15 3 3 2" xfId="623" xr:uid="{00000000-0005-0000-0000-00002D0A0000}"/>
    <cellStyle name="Comma 15 3 3 2 2" xfId="1703" xr:uid="{00000000-0005-0000-0000-00002E0A0000}"/>
    <cellStyle name="Comma 15 3 3 2 2 2" xfId="3856" xr:uid="{00000000-0005-0000-0000-00002F0A0000}"/>
    <cellStyle name="Comma 15 3 3 2 2 2 2" xfId="12450" xr:uid="{00000000-0005-0000-0000-0000300A0000}"/>
    <cellStyle name="Comma 15 3 3 2 2 3" xfId="5999" xr:uid="{00000000-0005-0000-0000-0000310A0000}"/>
    <cellStyle name="Comma 15 3 3 2 2 3 2" xfId="14592" xr:uid="{00000000-0005-0000-0000-0000320A0000}"/>
    <cellStyle name="Comma 15 3 3 2 2 4" xfId="8141" xr:uid="{00000000-0005-0000-0000-0000330A0000}"/>
    <cellStyle name="Comma 15 3 3 2 2 4 2" xfId="16734" xr:uid="{00000000-0005-0000-0000-0000340A0000}"/>
    <cellStyle name="Comma 15 3 3 2 2 5" xfId="10297" xr:uid="{00000000-0005-0000-0000-0000350A0000}"/>
    <cellStyle name="Comma 15 3 3 2 3" xfId="2789" xr:uid="{00000000-0005-0000-0000-0000360A0000}"/>
    <cellStyle name="Comma 15 3 3 2 3 2" xfId="11383" xr:uid="{00000000-0005-0000-0000-0000370A0000}"/>
    <cellStyle name="Comma 15 3 3 2 4" xfId="4932" xr:uid="{00000000-0005-0000-0000-0000380A0000}"/>
    <cellStyle name="Comma 15 3 3 2 4 2" xfId="13525" xr:uid="{00000000-0005-0000-0000-0000390A0000}"/>
    <cellStyle name="Comma 15 3 3 2 5" xfId="7074" xr:uid="{00000000-0005-0000-0000-00003A0A0000}"/>
    <cellStyle name="Comma 15 3 3 2 5 2" xfId="15667" xr:uid="{00000000-0005-0000-0000-00003B0A0000}"/>
    <cellStyle name="Comma 15 3 3 2 6" xfId="9232" xr:uid="{00000000-0005-0000-0000-00003C0A0000}"/>
    <cellStyle name="Comma 15 3 3 3" xfId="1351" xr:uid="{00000000-0005-0000-0000-00003D0A0000}"/>
    <cellStyle name="Comma 15 3 3 3 2" xfId="3504" xr:uid="{00000000-0005-0000-0000-00003E0A0000}"/>
    <cellStyle name="Comma 15 3 3 3 2 2" xfId="12098" xr:uid="{00000000-0005-0000-0000-00003F0A0000}"/>
    <cellStyle name="Comma 15 3 3 3 3" xfId="5647" xr:uid="{00000000-0005-0000-0000-0000400A0000}"/>
    <cellStyle name="Comma 15 3 3 3 3 2" xfId="14240" xr:uid="{00000000-0005-0000-0000-0000410A0000}"/>
    <cellStyle name="Comma 15 3 3 3 4" xfId="7789" xr:uid="{00000000-0005-0000-0000-0000420A0000}"/>
    <cellStyle name="Comma 15 3 3 3 4 2" xfId="16382" xr:uid="{00000000-0005-0000-0000-0000430A0000}"/>
    <cellStyle name="Comma 15 3 3 3 5" xfId="9945" xr:uid="{00000000-0005-0000-0000-0000440A0000}"/>
    <cellStyle name="Comma 15 3 3 4" xfId="2437" xr:uid="{00000000-0005-0000-0000-0000450A0000}"/>
    <cellStyle name="Comma 15 3 3 4 2" xfId="11031" xr:uid="{00000000-0005-0000-0000-0000460A0000}"/>
    <cellStyle name="Comma 15 3 3 5" xfId="4580" xr:uid="{00000000-0005-0000-0000-0000470A0000}"/>
    <cellStyle name="Comma 15 3 3 5 2" xfId="13173" xr:uid="{00000000-0005-0000-0000-0000480A0000}"/>
    <cellStyle name="Comma 15 3 3 6" xfId="6722" xr:uid="{00000000-0005-0000-0000-0000490A0000}"/>
    <cellStyle name="Comma 15 3 3 6 2" xfId="15315" xr:uid="{00000000-0005-0000-0000-00004A0A0000}"/>
    <cellStyle name="Comma 15 3 3 7" xfId="8891" xr:uid="{00000000-0005-0000-0000-00004B0A0000}"/>
    <cellStyle name="Comma 15 3 4" xfId="372" xr:uid="{00000000-0005-0000-0000-00004C0A0000}"/>
    <cellStyle name="Comma 15 3 4 2" xfId="725" xr:uid="{00000000-0005-0000-0000-00004D0A0000}"/>
    <cellStyle name="Comma 15 3 4 2 2" xfId="1805" xr:uid="{00000000-0005-0000-0000-00004E0A0000}"/>
    <cellStyle name="Comma 15 3 4 2 2 2" xfId="3958" xr:uid="{00000000-0005-0000-0000-00004F0A0000}"/>
    <cellStyle name="Comma 15 3 4 2 2 2 2" xfId="12552" xr:uid="{00000000-0005-0000-0000-0000500A0000}"/>
    <cellStyle name="Comma 15 3 4 2 2 3" xfId="6101" xr:uid="{00000000-0005-0000-0000-0000510A0000}"/>
    <cellStyle name="Comma 15 3 4 2 2 3 2" xfId="14694" xr:uid="{00000000-0005-0000-0000-0000520A0000}"/>
    <cellStyle name="Comma 15 3 4 2 2 4" xfId="8243" xr:uid="{00000000-0005-0000-0000-0000530A0000}"/>
    <cellStyle name="Comma 15 3 4 2 2 4 2" xfId="16836" xr:uid="{00000000-0005-0000-0000-0000540A0000}"/>
    <cellStyle name="Comma 15 3 4 2 2 5" xfId="10399" xr:uid="{00000000-0005-0000-0000-0000550A0000}"/>
    <cellStyle name="Comma 15 3 4 2 3" xfId="2891" xr:uid="{00000000-0005-0000-0000-0000560A0000}"/>
    <cellStyle name="Comma 15 3 4 2 3 2" xfId="11485" xr:uid="{00000000-0005-0000-0000-0000570A0000}"/>
    <cellStyle name="Comma 15 3 4 2 4" xfId="5034" xr:uid="{00000000-0005-0000-0000-0000580A0000}"/>
    <cellStyle name="Comma 15 3 4 2 4 2" xfId="13627" xr:uid="{00000000-0005-0000-0000-0000590A0000}"/>
    <cellStyle name="Comma 15 3 4 2 5" xfId="7176" xr:uid="{00000000-0005-0000-0000-00005A0A0000}"/>
    <cellStyle name="Comma 15 3 4 2 5 2" xfId="15769" xr:uid="{00000000-0005-0000-0000-00005B0A0000}"/>
    <cellStyle name="Comma 15 3 4 2 6" xfId="9334" xr:uid="{00000000-0005-0000-0000-00005C0A0000}"/>
    <cellStyle name="Comma 15 3 4 3" xfId="1453" xr:uid="{00000000-0005-0000-0000-00005D0A0000}"/>
    <cellStyle name="Comma 15 3 4 3 2" xfId="3606" xr:uid="{00000000-0005-0000-0000-00005E0A0000}"/>
    <cellStyle name="Comma 15 3 4 3 2 2" xfId="12200" xr:uid="{00000000-0005-0000-0000-00005F0A0000}"/>
    <cellStyle name="Comma 15 3 4 3 3" xfId="5749" xr:uid="{00000000-0005-0000-0000-0000600A0000}"/>
    <cellStyle name="Comma 15 3 4 3 3 2" xfId="14342" xr:uid="{00000000-0005-0000-0000-0000610A0000}"/>
    <cellStyle name="Comma 15 3 4 3 4" xfId="7891" xr:uid="{00000000-0005-0000-0000-0000620A0000}"/>
    <cellStyle name="Comma 15 3 4 3 4 2" xfId="16484" xr:uid="{00000000-0005-0000-0000-0000630A0000}"/>
    <cellStyle name="Comma 15 3 4 3 5" xfId="10047" xr:uid="{00000000-0005-0000-0000-0000640A0000}"/>
    <cellStyle name="Comma 15 3 4 4" xfId="2539" xr:uid="{00000000-0005-0000-0000-0000650A0000}"/>
    <cellStyle name="Comma 15 3 4 4 2" xfId="11133" xr:uid="{00000000-0005-0000-0000-0000660A0000}"/>
    <cellStyle name="Comma 15 3 4 5" xfId="4682" xr:uid="{00000000-0005-0000-0000-0000670A0000}"/>
    <cellStyle name="Comma 15 3 4 5 2" xfId="13275" xr:uid="{00000000-0005-0000-0000-0000680A0000}"/>
    <cellStyle name="Comma 15 3 4 6" xfId="6824" xr:uid="{00000000-0005-0000-0000-0000690A0000}"/>
    <cellStyle name="Comma 15 3 4 6 2" xfId="15417" xr:uid="{00000000-0005-0000-0000-00006A0A0000}"/>
    <cellStyle name="Comma 15 3 4 7" xfId="8984" xr:uid="{00000000-0005-0000-0000-00006B0A0000}"/>
    <cellStyle name="Comma 15 3 5" xfId="421" xr:uid="{00000000-0005-0000-0000-00006C0A0000}"/>
    <cellStyle name="Comma 15 3 5 2" xfId="773" xr:uid="{00000000-0005-0000-0000-00006D0A0000}"/>
    <cellStyle name="Comma 15 3 5 2 2" xfId="1853" xr:uid="{00000000-0005-0000-0000-00006E0A0000}"/>
    <cellStyle name="Comma 15 3 5 2 2 2" xfId="4006" xr:uid="{00000000-0005-0000-0000-00006F0A0000}"/>
    <cellStyle name="Comma 15 3 5 2 2 2 2" xfId="12600" xr:uid="{00000000-0005-0000-0000-0000700A0000}"/>
    <cellStyle name="Comma 15 3 5 2 2 3" xfId="6149" xr:uid="{00000000-0005-0000-0000-0000710A0000}"/>
    <cellStyle name="Comma 15 3 5 2 2 3 2" xfId="14742" xr:uid="{00000000-0005-0000-0000-0000720A0000}"/>
    <cellStyle name="Comma 15 3 5 2 2 4" xfId="8291" xr:uid="{00000000-0005-0000-0000-0000730A0000}"/>
    <cellStyle name="Comma 15 3 5 2 2 4 2" xfId="16884" xr:uid="{00000000-0005-0000-0000-0000740A0000}"/>
    <cellStyle name="Comma 15 3 5 2 2 5" xfId="10447" xr:uid="{00000000-0005-0000-0000-0000750A0000}"/>
    <cellStyle name="Comma 15 3 5 2 3" xfId="2939" xr:uid="{00000000-0005-0000-0000-0000760A0000}"/>
    <cellStyle name="Comma 15 3 5 2 3 2" xfId="11533" xr:uid="{00000000-0005-0000-0000-0000770A0000}"/>
    <cellStyle name="Comma 15 3 5 2 4" xfId="5082" xr:uid="{00000000-0005-0000-0000-0000780A0000}"/>
    <cellStyle name="Comma 15 3 5 2 4 2" xfId="13675" xr:uid="{00000000-0005-0000-0000-0000790A0000}"/>
    <cellStyle name="Comma 15 3 5 2 5" xfId="7224" xr:uid="{00000000-0005-0000-0000-00007A0A0000}"/>
    <cellStyle name="Comma 15 3 5 2 5 2" xfId="15817" xr:uid="{00000000-0005-0000-0000-00007B0A0000}"/>
    <cellStyle name="Comma 15 3 5 2 6" xfId="9382" xr:uid="{00000000-0005-0000-0000-00007C0A0000}"/>
    <cellStyle name="Comma 15 3 5 3" xfId="1501" xr:uid="{00000000-0005-0000-0000-00007D0A0000}"/>
    <cellStyle name="Comma 15 3 5 3 2" xfId="3654" xr:uid="{00000000-0005-0000-0000-00007E0A0000}"/>
    <cellStyle name="Comma 15 3 5 3 2 2" xfId="12248" xr:uid="{00000000-0005-0000-0000-00007F0A0000}"/>
    <cellStyle name="Comma 15 3 5 3 3" xfId="5797" xr:uid="{00000000-0005-0000-0000-0000800A0000}"/>
    <cellStyle name="Comma 15 3 5 3 3 2" xfId="14390" xr:uid="{00000000-0005-0000-0000-0000810A0000}"/>
    <cellStyle name="Comma 15 3 5 3 4" xfId="7939" xr:uid="{00000000-0005-0000-0000-0000820A0000}"/>
    <cellStyle name="Comma 15 3 5 3 4 2" xfId="16532" xr:uid="{00000000-0005-0000-0000-0000830A0000}"/>
    <cellStyle name="Comma 15 3 5 3 5" xfId="10095" xr:uid="{00000000-0005-0000-0000-0000840A0000}"/>
    <cellStyle name="Comma 15 3 5 4" xfId="2587" xr:uid="{00000000-0005-0000-0000-0000850A0000}"/>
    <cellStyle name="Comma 15 3 5 4 2" xfId="11181" xr:uid="{00000000-0005-0000-0000-0000860A0000}"/>
    <cellStyle name="Comma 15 3 5 5" xfId="4730" xr:uid="{00000000-0005-0000-0000-0000870A0000}"/>
    <cellStyle name="Comma 15 3 5 5 2" xfId="13323" xr:uid="{00000000-0005-0000-0000-0000880A0000}"/>
    <cellStyle name="Comma 15 3 5 6" xfId="6872" xr:uid="{00000000-0005-0000-0000-0000890A0000}"/>
    <cellStyle name="Comma 15 3 5 6 2" xfId="15465" xr:uid="{00000000-0005-0000-0000-00008A0A0000}"/>
    <cellStyle name="Comma 15 3 5 7" xfId="9032" xr:uid="{00000000-0005-0000-0000-00008B0A0000}"/>
    <cellStyle name="Comma 15 3 6" xfId="523" xr:uid="{00000000-0005-0000-0000-00008C0A0000}"/>
    <cellStyle name="Comma 15 3 6 2" xfId="1603" xr:uid="{00000000-0005-0000-0000-00008D0A0000}"/>
    <cellStyle name="Comma 15 3 6 2 2" xfId="3756" xr:uid="{00000000-0005-0000-0000-00008E0A0000}"/>
    <cellStyle name="Comma 15 3 6 2 2 2" xfId="12350" xr:uid="{00000000-0005-0000-0000-00008F0A0000}"/>
    <cellStyle name="Comma 15 3 6 2 3" xfId="5899" xr:uid="{00000000-0005-0000-0000-0000900A0000}"/>
    <cellStyle name="Comma 15 3 6 2 3 2" xfId="14492" xr:uid="{00000000-0005-0000-0000-0000910A0000}"/>
    <cellStyle name="Comma 15 3 6 2 4" xfId="8041" xr:uid="{00000000-0005-0000-0000-0000920A0000}"/>
    <cellStyle name="Comma 15 3 6 2 4 2" xfId="16634" xr:uid="{00000000-0005-0000-0000-0000930A0000}"/>
    <cellStyle name="Comma 15 3 6 2 5" xfId="10197" xr:uid="{00000000-0005-0000-0000-0000940A0000}"/>
    <cellStyle name="Comma 15 3 6 3" xfId="2689" xr:uid="{00000000-0005-0000-0000-0000950A0000}"/>
    <cellStyle name="Comma 15 3 6 3 2" xfId="11283" xr:uid="{00000000-0005-0000-0000-0000960A0000}"/>
    <cellStyle name="Comma 15 3 6 4" xfId="4832" xr:uid="{00000000-0005-0000-0000-0000970A0000}"/>
    <cellStyle name="Comma 15 3 6 4 2" xfId="13425" xr:uid="{00000000-0005-0000-0000-0000980A0000}"/>
    <cellStyle name="Comma 15 3 6 5" xfId="6974" xr:uid="{00000000-0005-0000-0000-0000990A0000}"/>
    <cellStyle name="Comma 15 3 6 5 2" xfId="15567" xr:uid="{00000000-0005-0000-0000-00009A0A0000}"/>
    <cellStyle name="Comma 15 3 6 6" xfId="9132" xr:uid="{00000000-0005-0000-0000-00009B0A0000}"/>
    <cellStyle name="Comma 15 3 7" xfId="564" xr:uid="{00000000-0005-0000-0000-00009C0A0000}"/>
    <cellStyle name="Comma 15 3 7 2" xfId="1644" xr:uid="{00000000-0005-0000-0000-00009D0A0000}"/>
    <cellStyle name="Comma 15 3 7 2 2" xfId="3797" xr:uid="{00000000-0005-0000-0000-00009E0A0000}"/>
    <cellStyle name="Comma 15 3 7 2 2 2" xfId="12391" xr:uid="{00000000-0005-0000-0000-00009F0A0000}"/>
    <cellStyle name="Comma 15 3 7 2 3" xfId="5940" xr:uid="{00000000-0005-0000-0000-0000A00A0000}"/>
    <cellStyle name="Comma 15 3 7 2 3 2" xfId="14533" xr:uid="{00000000-0005-0000-0000-0000A10A0000}"/>
    <cellStyle name="Comma 15 3 7 2 4" xfId="8082" xr:uid="{00000000-0005-0000-0000-0000A20A0000}"/>
    <cellStyle name="Comma 15 3 7 2 4 2" xfId="16675" xr:uid="{00000000-0005-0000-0000-0000A30A0000}"/>
    <cellStyle name="Comma 15 3 7 2 5" xfId="10238" xr:uid="{00000000-0005-0000-0000-0000A40A0000}"/>
    <cellStyle name="Comma 15 3 7 3" xfId="2730" xr:uid="{00000000-0005-0000-0000-0000A50A0000}"/>
    <cellStyle name="Comma 15 3 7 3 2" xfId="11324" xr:uid="{00000000-0005-0000-0000-0000A60A0000}"/>
    <cellStyle name="Comma 15 3 7 4" xfId="4873" xr:uid="{00000000-0005-0000-0000-0000A70A0000}"/>
    <cellStyle name="Comma 15 3 7 4 2" xfId="13466" xr:uid="{00000000-0005-0000-0000-0000A80A0000}"/>
    <cellStyle name="Comma 15 3 7 5" xfId="7015" xr:uid="{00000000-0005-0000-0000-0000A90A0000}"/>
    <cellStyle name="Comma 15 3 7 5 2" xfId="15608" xr:uid="{00000000-0005-0000-0000-0000AA0A0000}"/>
    <cellStyle name="Comma 15 3 7 6" xfId="9173" xr:uid="{00000000-0005-0000-0000-0000AB0A0000}"/>
    <cellStyle name="Comma 15 3 8" xfId="916" xr:uid="{00000000-0005-0000-0000-0000AC0A0000}"/>
    <cellStyle name="Comma 15 3 8 2" xfId="1993" xr:uid="{00000000-0005-0000-0000-0000AD0A0000}"/>
    <cellStyle name="Comma 15 3 8 2 2" xfId="4146" xr:uid="{00000000-0005-0000-0000-0000AE0A0000}"/>
    <cellStyle name="Comma 15 3 8 2 2 2" xfId="12740" xr:uid="{00000000-0005-0000-0000-0000AF0A0000}"/>
    <cellStyle name="Comma 15 3 8 2 3" xfId="6289" xr:uid="{00000000-0005-0000-0000-0000B00A0000}"/>
    <cellStyle name="Comma 15 3 8 2 3 2" xfId="14882" xr:uid="{00000000-0005-0000-0000-0000B10A0000}"/>
    <cellStyle name="Comma 15 3 8 2 4" xfId="8431" xr:uid="{00000000-0005-0000-0000-0000B20A0000}"/>
    <cellStyle name="Comma 15 3 8 2 4 2" xfId="17024" xr:uid="{00000000-0005-0000-0000-0000B30A0000}"/>
    <cellStyle name="Comma 15 3 8 2 5" xfId="10587" xr:uid="{00000000-0005-0000-0000-0000B40A0000}"/>
    <cellStyle name="Comma 15 3 8 3" xfId="3079" xr:uid="{00000000-0005-0000-0000-0000B50A0000}"/>
    <cellStyle name="Comma 15 3 8 3 2" xfId="11673" xr:uid="{00000000-0005-0000-0000-0000B60A0000}"/>
    <cellStyle name="Comma 15 3 8 4" xfId="5222" xr:uid="{00000000-0005-0000-0000-0000B70A0000}"/>
    <cellStyle name="Comma 15 3 8 4 2" xfId="13815" xr:uid="{00000000-0005-0000-0000-0000B80A0000}"/>
    <cellStyle name="Comma 15 3 8 5" xfId="7364" xr:uid="{00000000-0005-0000-0000-0000B90A0000}"/>
    <cellStyle name="Comma 15 3 8 5 2" xfId="15957" xr:uid="{00000000-0005-0000-0000-0000BA0A0000}"/>
    <cellStyle name="Comma 15 3 8 6" xfId="9520" xr:uid="{00000000-0005-0000-0000-0000BB0A0000}"/>
    <cellStyle name="Comma 15 3 9" xfId="1019" xr:uid="{00000000-0005-0000-0000-0000BC0A0000}"/>
    <cellStyle name="Comma 15 3 9 2" xfId="2096" xr:uid="{00000000-0005-0000-0000-0000BD0A0000}"/>
    <cellStyle name="Comma 15 3 9 2 2" xfId="4249" xr:uid="{00000000-0005-0000-0000-0000BE0A0000}"/>
    <cellStyle name="Comma 15 3 9 2 2 2" xfId="12843" xr:uid="{00000000-0005-0000-0000-0000BF0A0000}"/>
    <cellStyle name="Comma 15 3 9 2 3" xfId="6392" xr:uid="{00000000-0005-0000-0000-0000C00A0000}"/>
    <cellStyle name="Comma 15 3 9 2 3 2" xfId="14985" xr:uid="{00000000-0005-0000-0000-0000C10A0000}"/>
    <cellStyle name="Comma 15 3 9 2 4" xfId="8534" xr:uid="{00000000-0005-0000-0000-0000C20A0000}"/>
    <cellStyle name="Comma 15 3 9 2 4 2" xfId="17127" xr:uid="{00000000-0005-0000-0000-0000C30A0000}"/>
    <cellStyle name="Comma 15 3 9 2 5" xfId="10690" xr:uid="{00000000-0005-0000-0000-0000C40A0000}"/>
    <cellStyle name="Comma 15 3 9 3" xfId="3182" xr:uid="{00000000-0005-0000-0000-0000C50A0000}"/>
    <cellStyle name="Comma 15 3 9 3 2" xfId="11776" xr:uid="{00000000-0005-0000-0000-0000C60A0000}"/>
    <cellStyle name="Comma 15 3 9 4" xfId="5325" xr:uid="{00000000-0005-0000-0000-0000C70A0000}"/>
    <cellStyle name="Comma 15 3 9 4 2" xfId="13918" xr:uid="{00000000-0005-0000-0000-0000C80A0000}"/>
    <cellStyle name="Comma 15 3 9 5" xfId="7467" xr:uid="{00000000-0005-0000-0000-0000C90A0000}"/>
    <cellStyle name="Comma 15 3 9 5 2" xfId="16060" xr:uid="{00000000-0005-0000-0000-0000CA0A0000}"/>
    <cellStyle name="Comma 15 3 9 6" xfId="9623" xr:uid="{00000000-0005-0000-0000-0000CB0A0000}"/>
    <cellStyle name="Comma 15 4" xfId="319" xr:uid="{00000000-0005-0000-0000-0000CC0A0000}"/>
    <cellStyle name="Comma 15 4 10" xfId="8932" xr:uid="{00000000-0005-0000-0000-0000CD0A0000}"/>
    <cellStyle name="Comma 15 4 2" xfId="470" xr:uid="{00000000-0005-0000-0000-0000CE0A0000}"/>
    <cellStyle name="Comma 15 4 2 2" xfId="822" xr:uid="{00000000-0005-0000-0000-0000CF0A0000}"/>
    <cellStyle name="Comma 15 4 2 2 2" xfId="1902" xr:uid="{00000000-0005-0000-0000-0000D00A0000}"/>
    <cellStyle name="Comma 15 4 2 2 2 2" xfId="4055" xr:uid="{00000000-0005-0000-0000-0000D10A0000}"/>
    <cellStyle name="Comma 15 4 2 2 2 2 2" xfId="12649" xr:uid="{00000000-0005-0000-0000-0000D20A0000}"/>
    <cellStyle name="Comma 15 4 2 2 2 3" xfId="6198" xr:uid="{00000000-0005-0000-0000-0000D30A0000}"/>
    <cellStyle name="Comma 15 4 2 2 2 3 2" xfId="14791" xr:uid="{00000000-0005-0000-0000-0000D40A0000}"/>
    <cellStyle name="Comma 15 4 2 2 2 4" xfId="8340" xr:uid="{00000000-0005-0000-0000-0000D50A0000}"/>
    <cellStyle name="Comma 15 4 2 2 2 4 2" xfId="16933" xr:uid="{00000000-0005-0000-0000-0000D60A0000}"/>
    <cellStyle name="Comma 15 4 2 2 2 5" xfId="10496" xr:uid="{00000000-0005-0000-0000-0000D70A0000}"/>
    <cellStyle name="Comma 15 4 2 2 3" xfId="2988" xr:uid="{00000000-0005-0000-0000-0000D80A0000}"/>
    <cellStyle name="Comma 15 4 2 2 3 2" xfId="11582" xr:uid="{00000000-0005-0000-0000-0000D90A0000}"/>
    <cellStyle name="Comma 15 4 2 2 4" xfId="5131" xr:uid="{00000000-0005-0000-0000-0000DA0A0000}"/>
    <cellStyle name="Comma 15 4 2 2 4 2" xfId="13724" xr:uid="{00000000-0005-0000-0000-0000DB0A0000}"/>
    <cellStyle name="Comma 15 4 2 2 5" xfId="7273" xr:uid="{00000000-0005-0000-0000-0000DC0A0000}"/>
    <cellStyle name="Comma 15 4 2 2 5 2" xfId="15866" xr:uid="{00000000-0005-0000-0000-0000DD0A0000}"/>
    <cellStyle name="Comma 15 4 2 2 6" xfId="9431" xr:uid="{00000000-0005-0000-0000-0000DE0A0000}"/>
    <cellStyle name="Comma 15 4 2 3" xfId="1550" xr:uid="{00000000-0005-0000-0000-0000DF0A0000}"/>
    <cellStyle name="Comma 15 4 2 3 2" xfId="3703" xr:uid="{00000000-0005-0000-0000-0000E00A0000}"/>
    <cellStyle name="Comma 15 4 2 3 2 2" xfId="12297" xr:uid="{00000000-0005-0000-0000-0000E10A0000}"/>
    <cellStyle name="Comma 15 4 2 3 3" xfId="5846" xr:uid="{00000000-0005-0000-0000-0000E20A0000}"/>
    <cellStyle name="Comma 15 4 2 3 3 2" xfId="14439" xr:uid="{00000000-0005-0000-0000-0000E30A0000}"/>
    <cellStyle name="Comma 15 4 2 3 4" xfId="7988" xr:uid="{00000000-0005-0000-0000-0000E40A0000}"/>
    <cellStyle name="Comma 15 4 2 3 4 2" xfId="16581" xr:uid="{00000000-0005-0000-0000-0000E50A0000}"/>
    <cellStyle name="Comma 15 4 2 3 5" xfId="10144" xr:uid="{00000000-0005-0000-0000-0000E60A0000}"/>
    <cellStyle name="Comma 15 4 2 4" xfId="2636" xr:uid="{00000000-0005-0000-0000-0000E70A0000}"/>
    <cellStyle name="Comma 15 4 2 4 2" xfId="11230" xr:uid="{00000000-0005-0000-0000-0000E80A0000}"/>
    <cellStyle name="Comma 15 4 2 5" xfId="4779" xr:uid="{00000000-0005-0000-0000-0000E90A0000}"/>
    <cellStyle name="Comma 15 4 2 5 2" xfId="13372" xr:uid="{00000000-0005-0000-0000-0000EA0A0000}"/>
    <cellStyle name="Comma 15 4 2 6" xfId="6921" xr:uid="{00000000-0005-0000-0000-0000EB0A0000}"/>
    <cellStyle name="Comma 15 4 2 6 2" xfId="15514" xr:uid="{00000000-0005-0000-0000-0000EC0A0000}"/>
    <cellStyle name="Comma 15 4 2 7" xfId="9079" xr:uid="{00000000-0005-0000-0000-0000ED0A0000}"/>
    <cellStyle name="Comma 15 4 3" xfId="672" xr:uid="{00000000-0005-0000-0000-0000EE0A0000}"/>
    <cellStyle name="Comma 15 4 3 2" xfId="1752" xr:uid="{00000000-0005-0000-0000-0000EF0A0000}"/>
    <cellStyle name="Comma 15 4 3 2 2" xfId="3905" xr:uid="{00000000-0005-0000-0000-0000F00A0000}"/>
    <cellStyle name="Comma 15 4 3 2 2 2" xfId="12499" xr:uid="{00000000-0005-0000-0000-0000F10A0000}"/>
    <cellStyle name="Comma 15 4 3 2 3" xfId="6048" xr:uid="{00000000-0005-0000-0000-0000F20A0000}"/>
    <cellStyle name="Comma 15 4 3 2 3 2" xfId="14641" xr:uid="{00000000-0005-0000-0000-0000F30A0000}"/>
    <cellStyle name="Comma 15 4 3 2 4" xfId="8190" xr:uid="{00000000-0005-0000-0000-0000F40A0000}"/>
    <cellStyle name="Comma 15 4 3 2 4 2" xfId="16783" xr:uid="{00000000-0005-0000-0000-0000F50A0000}"/>
    <cellStyle name="Comma 15 4 3 2 5" xfId="10346" xr:uid="{00000000-0005-0000-0000-0000F60A0000}"/>
    <cellStyle name="Comma 15 4 3 3" xfId="2838" xr:uid="{00000000-0005-0000-0000-0000F70A0000}"/>
    <cellStyle name="Comma 15 4 3 3 2" xfId="11432" xr:uid="{00000000-0005-0000-0000-0000F80A0000}"/>
    <cellStyle name="Comma 15 4 3 4" xfId="4981" xr:uid="{00000000-0005-0000-0000-0000F90A0000}"/>
    <cellStyle name="Comma 15 4 3 4 2" xfId="13574" xr:uid="{00000000-0005-0000-0000-0000FA0A0000}"/>
    <cellStyle name="Comma 15 4 3 5" xfId="7123" xr:uid="{00000000-0005-0000-0000-0000FB0A0000}"/>
    <cellStyle name="Comma 15 4 3 5 2" xfId="15716" xr:uid="{00000000-0005-0000-0000-0000FC0A0000}"/>
    <cellStyle name="Comma 15 4 3 6" xfId="9281" xr:uid="{00000000-0005-0000-0000-0000FD0A0000}"/>
    <cellStyle name="Comma 15 4 4" xfId="965" xr:uid="{00000000-0005-0000-0000-0000FE0A0000}"/>
    <cellStyle name="Comma 15 4 4 2" xfId="2042" xr:uid="{00000000-0005-0000-0000-0000FF0A0000}"/>
    <cellStyle name="Comma 15 4 4 2 2" xfId="4195" xr:uid="{00000000-0005-0000-0000-0000000B0000}"/>
    <cellStyle name="Comma 15 4 4 2 2 2" xfId="12789" xr:uid="{00000000-0005-0000-0000-0000010B0000}"/>
    <cellStyle name="Comma 15 4 4 2 3" xfId="6338" xr:uid="{00000000-0005-0000-0000-0000020B0000}"/>
    <cellStyle name="Comma 15 4 4 2 3 2" xfId="14931" xr:uid="{00000000-0005-0000-0000-0000030B0000}"/>
    <cellStyle name="Comma 15 4 4 2 4" xfId="8480" xr:uid="{00000000-0005-0000-0000-0000040B0000}"/>
    <cellStyle name="Comma 15 4 4 2 4 2" xfId="17073" xr:uid="{00000000-0005-0000-0000-0000050B0000}"/>
    <cellStyle name="Comma 15 4 4 2 5" xfId="10636" xr:uid="{00000000-0005-0000-0000-0000060B0000}"/>
    <cellStyle name="Comma 15 4 4 3" xfId="3128" xr:uid="{00000000-0005-0000-0000-0000070B0000}"/>
    <cellStyle name="Comma 15 4 4 3 2" xfId="11722" xr:uid="{00000000-0005-0000-0000-0000080B0000}"/>
    <cellStyle name="Comma 15 4 4 4" xfId="5271" xr:uid="{00000000-0005-0000-0000-0000090B0000}"/>
    <cellStyle name="Comma 15 4 4 4 2" xfId="13864" xr:uid="{00000000-0005-0000-0000-00000A0B0000}"/>
    <cellStyle name="Comma 15 4 4 5" xfId="7413" xr:uid="{00000000-0005-0000-0000-00000B0B0000}"/>
    <cellStyle name="Comma 15 4 4 5 2" xfId="16006" xr:uid="{00000000-0005-0000-0000-00000C0B0000}"/>
    <cellStyle name="Comma 15 4 4 6" xfId="9569" xr:uid="{00000000-0005-0000-0000-00000D0B0000}"/>
    <cellStyle name="Comma 15 4 5" xfId="1068" xr:uid="{00000000-0005-0000-0000-00000E0B0000}"/>
    <cellStyle name="Comma 15 4 5 2" xfId="2145" xr:uid="{00000000-0005-0000-0000-00000F0B0000}"/>
    <cellStyle name="Comma 15 4 5 2 2" xfId="4298" xr:uid="{00000000-0005-0000-0000-0000100B0000}"/>
    <cellStyle name="Comma 15 4 5 2 2 2" xfId="12892" xr:uid="{00000000-0005-0000-0000-0000110B0000}"/>
    <cellStyle name="Comma 15 4 5 2 3" xfId="6441" xr:uid="{00000000-0005-0000-0000-0000120B0000}"/>
    <cellStyle name="Comma 15 4 5 2 3 2" xfId="15034" xr:uid="{00000000-0005-0000-0000-0000130B0000}"/>
    <cellStyle name="Comma 15 4 5 2 4" xfId="8583" xr:uid="{00000000-0005-0000-0000-0000140B0000}"/>
    <cellStyle name="Comma 15 4 5 2 4 2" xfId="17176" xr:uid="{00000000-0005-0000-0000-0000150B0000}"/>
    <cellStyle name="Comma 15 4 5 2 5" xfId="10739" xr:uid="{00000000-0005-0000-0000-0000160B0000}"/>
    <cellStyle name="Comma 15 4 5 3" xfId="3231" xr:uid="{00000000-0005-0000-0000-0000170B0000}"/>
    <cellStyle name="Comma 15 4 5 3 2" xfId="11825" xr:uid="{00000000-0005-0000-0000-0000180B0000}"/>
    <cellStyle name="Comma 15 4 5 4" xfId="5374" xr:uid="{00000000-0005-0000-0000-0000190B0000}"/>
    <cellStyle name="Comma 15 4 5 4 2" xfId="13967" xr:uid="{00000000-0005-0000-0000-00001A0B0000}"/>
    <cellStyle name="Comma 15 4 5 5" xfId="7516" xr:uid="{00000000-0005-0000-0000-00001B0B0000}"/>
    <cellStyle name="Comma 15 4 5 5 2" xfId="16109" xr:uid="{00000000-0005-0000-0000-00001C0B0000}"/>
    <cellStyle name="Comma 15 4 5 6" xfId="9672" xr:uid="{00000000-0005-0000-0000-00001D0B0000}"/>
    <cellStyle name="Comma 15 4 6" xfId="1400" xr:uid="{00000000-0005-0000-0000-00001E0B0000}"/>
    <cellStyle name="Comma 15 4 6 2" xfId="3553" xr:uid="{00000000-0005-0000-0000-00001F0B0000}"/>
    <cellStyle name="Comma 15 4 6 2 2" xfId="12147" xr:uid="{00000000-0005-0000-0000-0000200B0000}"/>
    <cellStyle name="Comma 15 4 6 3" xfId="5696" xr:uid="{00000000-0005-0000-0000-0000210B0000}"/>
    <cellStyle name="Comma 15 4 6 3 2" xfId="14289" xr:uid="{00000000-0005-0000-0000-0000220B0000}"/>
    <cellStyle name="Comma 15 4 6 4" xfId="7838" xr:uid="{00000000-0005-0000-0000-0000230B0000}"/>
    <cellStyle name="Comma 15 4 6 4 2" xfId="16431" xr:uid="{00000000-0005-0000-0000-0000240B0000}"/>
    <cellStyle name="Comma 15 4 6 5" xfId="9994" xr:uid="{00000000-0005-0000-0000-0000250B0000}"/>
    <cellStyle name="Comma 15 4 7" xfId="2486" xr:uid="{00000000-0005-0000-0000-0000260B0000}"/>
    <cellStyle name="Comma 15 4 7 2" xfId="11080" xr:uid="{00000000-0005-0000-0000-0000270B0000}"/>
    <cellStyle name="Comma 15 4 8" xfId="4629" xr:uid="{00000000-0005-0000-0000-0000280B0000}"/>
    <cellStyle name="Comma 15 4 8 2" xfId="13222" xr:uid="{00000000-0005-0000-0000-0000290B0000}"/>
    <cellStyle name="Comma 15 4 9" xfId="6771" xr:uid="{00000000-0005-0000-0000-00002A0B0000}"/>
    <cellStyle name="Comma 15 4 9 2" xfId="15364" xr:uid="{00000000-0005-0000-0000-00002B0B0000}"/>
    <cellStyle name="Comma 15 5" xfId="263" xr:uid="{00000000-0005-0000-0000-00002C0B0000}"/>
    <cellStyle name="Comma 15 5 2" xfId="616" xr:uid="{00000000-0005-0000-0000-00002D0B0000}"/>
    <cellStyle name="Comma 15 5 2 2" xfId="1696" xr:uid="{00000000-0005-0000-0000-00002E0B0000}"/>
    <cellStyle name="Comma 15 5 2 2 2" xfId="3849" xr:uid="{00000000-0005-0000-0000-00002F0B0000}"/>
    <cellStyle name="Comma 15 5 2 2 2 2" xfId="12443" xr:uid="{00000000-0005-0000-0000-0000300B0000}"/>
    <cellStyle name="Comma 15 5 2 2 3" xfId="5992" xr:uid="{00000000-0005-0000-0000-0000310B0000}"/>
    <cellStyle name="Comma 15 5 2 2 3 2" xfId="14585" xr:uid="{00000000-0005-0000-0000-0000320B0000}"/>
    <cellStyle name="Comma 15 5 2 2 4" xfId="8134" xr:uid="{00000000-0005-0000-0000-0000330B0000}"/>
    <cellStyle name="Comma 15 5 2 2 4 2" xfId="16727" xr:uid="{00000000-0005-0000-0000-0000340B0000}"/>
    <cellStyle name="Comma 15 5 2 2 5" xfId="10290" xr:uid="{00000000-0005-0000-0000-0000350B0000}"/>
    <cellStyle name="Comma 15 5 2 3" xfId="2782" xr:uid="{00000000-0005-0000-0000-0000360B0000}"/>
    <cellStyle name="Comma 15 5 2 3 2" xfId="11376" xr:uid="{00000000-0005-0000-0000-0000370B0000}"/>
    <cellStyle name="Comma 15 5 2 4" xfId="4925" xr:uid="{00000000-0005-0000-0000-0000380B0000}"/>
    <cellStyle name="Comma 15 5 2 4 2" xfId="13518" xr:uid="{00000000-0005-0000-0000-0000390B0000}"/>
    <cellStyle name="Comma 15 5 2 5" xfId="7067" xr:uid="{00000000-0005-0000-0000-00003A0B0000}"/>
    <cellStyle name="Comma 15 5 2 5 2" xfId="15660" xr:uid="{00000000-0005-0000-0000-00003B0B0000}"/>
    <cellStyle name="Comma 15 5 2 6" xfId="9225" xr:uid="{00000000-0005-0000-0000-00003C0B0000}"/>
    <cellStyle name="Comma 15 5 3" xfId="1344" xr:uid="{00000000-0005-0000-0000-00003D0B0000}"/>
    <cellStyle name="Comma 15 5 3 2" xfId="3497" xr:uid="{00000000-0005-0000-0000-00003E0B0000}"/>
    <cellStyle name="Comma 15 5 3 2 2" xfId="12091" xr:uid="{00000000-0005-0000-0000-00003F0B0000}"/>
    <cellStyle name="Comma 15 5 3 3" xfId="5640" xr:uid="{00000000-0005-0000-0000-0000400B0000}"/>
    <cellStyle name="Comma 15 5 3 3 2" xfId="14233" xr:uid="{00000000-0005-0000-0000-0000410B0000}"/>
    <cellStyle name="Comma 15 5 3 4" xfId="7782" xr:uid="{00000000-0005-0000-0000-0000420B0000}"/>
    <cellStyle name="Comma 15 5 3 4 2" xfId="16375" xr:uid="{00000000-0005-0000-0000-0000430B0000}"/>
    <cellStyle name="Comma 15 5 3 5" xfId="9938" xr:uid="{00000000-0005-0000-0000-0000440B0000}"/>
    <cellStyle name="Comma 15 5 4" xfId="2430" xr:uid="{00000000-0005-0000-0000-0000450B0000}"/>
    <cellStyle name="Comma 15 5 4 2" xfId="11024" xr:uid="{00000000-0005-0000-0000-0000460B0000}"/>
    <cellStyle name="Comma 15 5 5" xfId="4573" xr:uid="{00000000-0005-0000-0000-0000470B0000}"/>
    <cellStyle name="Comma 15 5 5 2" xfId="13166" xr:uid="{00000000-0005-0000-0000-0000480B0000}"/>
    <cellStyle name="Comma 15 5 6" xfId="6715" xr:uid="{00000000-0005-0000-0000-0000490B0000}"/>
    <cellStyle name="Comma 15 5 6 2" xfId="15308" xr:uid="{00000000-0005-0000-0000-00004A0B0000}"/>
    <cellStyle name="Comma 15 5 7" xfId="8884" xr:uid="{00000000-0005-0000-0000-00004B0B0000}"/>
    <cellStyle name="Comma 15 6" xfId="367" xr:uid="{00000000-0005-0000-0000-00004C0B0000}"/>
    <cellStyle name="Comma 15 6 2" xfId="720" xr:uid="{00000000-0005-0000-0000-00004D0B0000}"/>
    <cellStyle name="Comma 15 6 2 2" xfId="1800" xr:uid="{00000000-0005-0000-0000-00004E0B0000}"/>
    <cellStyle name="Comma 15 6 2 2 2" xfId="3953" xr:uid="{00000000-0005-0000-0000-00004F0B0000}"/>
    <cellStyle name="Comma 15 6 2 2 2 2" xfId="12547" xr:uid="{00000000-0005-0000-0000-0000500B0000}"/>
    <cellStyle name="Comma 15 6 2 2 3" xfId="6096" xr:uid="{00000000-0005-0000-0000-0000510B0000}"/>
    <cellStyle name="Comma 15 6 2 2 3 2" xfId="14689" xr:uid="{00000000-0005-0000-0000-0000520B0000}"/>
    <cellStyle name="Comma 15 6 2 2 4" xfId="8238" xr:uid="{00000000-0005-0000-0000-0000530B0000}"/>
    <cellStyle name="Comma 15 6 2 2 4 2" xfId="16831" xr:uid="{00000000-0005-0000-0000-0000540B0000}"/>
    <cellStyle name="Comma 15 6 2 2 5" xfId="10394" xr:uid="{00000000-0005-0000-0000-0000550B0000}"/>
    <cellStyle name="Comma 15 6 2 3" xfId="2886" xr:uid="{00000000-0005-0000-0000-0000560B0000}"/>
    <cellStyle name="Comma 15 6 2 3 2" xfId="11480" xr:uid="{00000000-0005-0000-0000-0000570B0000}"/>
    <cellStyle name="Comma 15 6 2 4" xfId="5029" xr:uid="{00000000-0005-0000-0000-0000580B0000}"/>
    <cellStyle name="Comma 15 6 2 4 2" xfId="13622" xr:uid="{00000000-0005-0000-0000-0000590B0000}"/>
    <cellStyle name="Comma 15 6 2 5" xfId="7171" xr:uid="{00000000-0005-0000-0000-00005A0B0000}"/>
    <cellStyle name="Comma 15 6 2 5 2" xfId="15764" xr:uid="{00000000-0005-0000-0000-00005B0B0000}"/>
    <cellStyle name="Comma 15 6 2 6" xfId="9329" xr:uid="{00000000-0005-0000-0000-00005C0B0000}"/>
    <cellStyle name="Comma 15 6 3" xfId="1448" xr:uid="{00000000-0005-0000-0000-00005D0B0000}"/>
    <cellStyle name="Comma 15 6 3 2" xfId="3601" xr:uid="{00000000-0005-0000-0000-00005E0B0000}"/>
    <cellStyle name="Comma 15 6 3 2 2" xfId="12195" xr:uid="{00000000-0005-0000-0000-00005F0B0000}"/>
    <cellStyle name="Comma 15 6 3 3" xfId="5744" xr:uid="{00000000-0005-0000-0000-0000600B0000}"/>
    <cellStyle name="Comma 15 6 3 3 2" xfId="14337" xr:uid="{00000000-0005-0000-0000-0000610B0000}"/>
    <cellStyle name="Comma 15 6 3 4" xfId="7886" xr:uid="{00000000-0005-0000-0000-0000620B0000}"/>
    <cellStyle name="Comma 15 6 3 4 2" xfId="16479" xr:uid="{00000000-0005-0000-0000-0000630B0000}"/>
    <cellStyle name="Comma 15 6 3 5" xfId="10042" xr:uid="{00000000-0005-0000-0000-0000640B0000}"/>
    <cellStyle name="Comma 15 6 4" xfId="2534" xr:uid="{00000000-0005-0000-0000-0000650B0000}"/>
    <cellStyle name="Comma 15 6 4 2" xfId="11128" xr:uid="{00000000-0005-0000-0000-0000660B0000}"/>
    <cellStyle name="Comma 15 6 5" xfId="4677" xr:uid="{00000000-0005-0000-0000-0000670B0000}"/>
    <cellStyle name="Comma 15 6 5 2" xfId="13270" xr:uid="{00000000-0005-0000-0000-0000680B0000}"/>
    <cellStyle name="Comma 15 6 6" xfId="6819" xr:uid="{00000000-0005-0000-0000-0000690B0000}"/>
    <cellStyle name="Comma 15 6 6 2" xfId="15412" xr:uid="{00000000-0005-0000-0000-00006A0B0000}"/>
    <cellStyle name="Comma 15 6 7" xfId="8979" xr:uid="{00000000-0005-0000-0000-00006B0B0000}"/>
    <cellStyle name="Comma 15 7" xfId="416" xr:uid="{00000000-0005-0000-0000-00006C0B0000}"/>
    <cellStyle name="Comma 15 7 2" xfId="768" xr:uid="{00000000-0005-0000-0000-00006D0B0000}"/>
    <cellStyle name="Comma 15 7 2 2" xfId="1848" xr:uid="{00000000-0005-0000-0000-00006E0B0000}"/>
    <cellStyle name="Comma 15 7 2 2 2" xfId="4001" xr:uid="{00000000-0005-0000-0000-00006F0B0000}"/>
    <cellStyle name="Comma 15 7 2 2 2 2" xfId="12595" xr:uid="{00000000-0005-0000-0000-0000700B0000}"/>
    <cellStyle name="Comma 15 7 2 2 3" xfId="6144" xr:uid="{00000000-0005-0000-0000-0000710B0000}"/>
    <cellStyle name="Comma 15 7 2 2 3 2" xfId="14737" xr:uid="{00000000-0005-0000-0000-0000720B0000}"/>
    <cellStyle name="Comma 15 7 2 2 4" xfId="8286" xr:uid="{00000000-0005-0000-0000-0000730B0000}"/>
    <cellStyle name="Comma 15 7 2 2 4 2" xfId="16879" xr:uid="{00000000-0005-0000-0000-0000740B0000}"/>
    <cellStyle name="Comma 15 7 2 2 5" xfId="10442" xr:uid="{00000000-0005-0000-0000-0000750B0000}"/>
    <cellStyle name="Comma 15 7 2 3" xfId="2934" xr:uid="{00000000-0005-0000-0000-0000760B0000}"/>
    <cellStyle name="Comma 15 7 2 3 2" xfId="11528" xr:uid="{00000000-0005-0000-0000-0000770B0000}"/>
    <cellStyle name="Comma 15 7 2 4" xfId="5077" xr:uid="{00000000-0005-0000-0000-0000780B0000}"/>
    <cellStyle name="Comma 15 7 2 4 2" xfId="13670" xr:uid="{00000000-0005-0000-0000-0000790B0000}"/>
    <cellStyle name="Comma 15 7 2 5" xfId="7219" xr:uid="{00000000-0005-0000-0000-00007A0B0000}"/>
    <cellStyle name="Comma 15 7 2 5 2" xfId="15812" xr:uid="{00000000-0005-0000-0000-00007B0B0000}"/>
    <cellStyle name="Comma 15 7 2 6" xfId="9377" xr:uid="{00000000-0005-0000-0000-00007C0B0000}"/>
    <cellStyle name="Comma 15 7 3" xfId="1496" xr:uid="{00000000-0005-0000-0000-00007D0B0000}"/>
    <cellStyle name="Comma 15 7 3 2" xfId="3649" xr:uid="{00000000-0005-0000-0000-00007E0B0000}"/>
    <cellStyle name="Comma 15 7 3 2 2" xfId="12243" xr:uid="{00000000-0005-0000-0000-00007F0B0000}"/>
    <cellStyle name="Comma 15 7 3 3" xfId="5792" xr:uid="{00000000-0005-0000-0000-0000800B0000}"/>
    <cellStyle name="Comma 15 7 3 3 2" xfId="14385" xr:uid="{00000000-0005-0000-0000-0000810B0000}"/>
    <cellStyle name="Comma 15 7 3 4" xfId="7934" xr:uid="{00000000-0005-0000-0000-0000820B0000}"/>
    <cellStyle name="Comma 15 7 3 4 2" xfId="16527" xr:uid="{00000000-0005-0000-0000-0000830B0000}"/>
    <cellStyle name="Comma 15 7 3 5" xfId="10090" xr:uid="{00000000-0005-0000-0000-0000840B0000}"/>
    <cellStyle name="Comma 15 7 4" xfId="2582" xr:uid="{00000000-0005-0000-0000-0000850B0000}"/>
    <cellStyle name="Comma 15 7 4 2" xfId="11176" xr:uid="{00000000-0005-0000-0000-0000860B0000}"/>
    <cellStyle name="Comma 15 7 5" xfId="4725" xr:uid="{00000000-0005-0000-0000-0000870B0000}"/>
    <cellStyle name="Comma 15 7 5 2" xfId="13318" xr:uid="{00000000-0005-0000-0000-0000880B0000}"/>
    <cellStyle name="Comma 15 7 6" xfId="6867" xr:uid="{00000000-0005-0000-0000-0000890B0000}"/>
    <cellStyle name="Comma 15 7 6 2" xfId="15460" xr:uid="{00000000-0005-0000-0000-00008A0B0000}"/>
    <cellStyle name="Comma 15 7 7" xfId="9027" xr:uid="{00000000-0005-0000-0000-00008B0B0000}"/>
    <cellStyle name="Comma 15 8" xfId="518" xr:uid="{00000000-0005-0000-0000-00008C0B0000}"/>
    <cellStyle name="Comma 15 8 2" xfId="1598" xr:uid="{00000000-0005-0000-0000-00008D0B0000}"/>
    <cellStyle name="Comma 15 8 2 2" xfId="3751" xr:uid="{00000000-0005-0000-0000-00008E0B0000}"/>
    <cellStyle name="Comma 15 8 2 2 2" xfId="12345" xr:uid="{00000000-0005-0000-0000-00008F0B0000}"/>
    <cellStyle name="Comma 15 8 2 3" xfId="5894" xr:uid="{00000000-0005-0000-0000-0000900B0000}"/>
    <cellStyle name="Comma 15 8 2 3 2" xfId="14487" xr:uid="{00000000-0005-0000-0000-0000910B0000}"/>
    <cellStyle name="Comma 15 8 2 4" xfId="8036" xr:uid="{00000000-0005-0000-0000-0000920B0000}"/>
    <cellStyle name="Comma 15 8 2 4 2" xfId="16629" xr:uid="{00000000-0005-0000-0000-0000930B0000}"/>
    <cellStyle name="Comma 15 8 2 5" xfId="10192" xr:uid="{00000000-0005-0000-0000-0000940B0000}"/>
    <cellStyle name="Comma 15 8 3" xfId="2684" xr:uid="{00000000-0005-0000-0000-0000950B0000}"/>
    <cellStyle name="Comma 15 8 3 2" xfId="11278" xr:uid="{00000000-0005-0000-0000-0000960B0000}"/>
    <cellStyle name="Comma 15 8 4" xfId="4827" xr:uid="{00000000-0005-0000-0000-0000970B0000}"/>
    <cellStyle name="Comma 15 8 4 2" xfId="13420" xr:uid="{00000000-0005-0000-0000-0000980B0000}"/>
    <cellStyle name="Comma 15 8 5" xfId="6969" xr:uid="{00000000-0005-0000-0000-0000990B0000}"/>
    <cellStyle name="Comma 15 8 5 2" xfId="15562" xr:uid="{00000000-0005-0000-0000-00009A0B0000}"/>
    <cellStyle name="Comma 15 8 6" xfId="9127" xr:uid="{00000000-0005-0000-0000-00009B0B0000}"/>
    <cellStyle name="Comma 15 9" xfId="559" xr:uid="{00000000-0005-0000-0000-00009C0B0000}"/>
    <cellStyle name="Comma 15 9 2" xfId="1639" xr:uid="{00000000-0005-0000-0000-00009D0B0000}"/>
    <cellStyle name="Comma 15 9 2 2" xfId="3792" xr:uid="{00000000-0005-0000-0000-00009E0B0000}"/>
    <cellStyle name="Comma 15 9 2 2 2" xfId="12386" xr:uid="{00000000-0005-0000-0000-00009F0B0000}"/>
    <cellStyle name="Comma 15 9 2 3" xfId="5935" xr:uid="{00000000-0005-0000-0000-0000A00B0000}"/>
    <cellStyle name="Comma 15 9 2 3 2" xfId="14528" xr:uid="{00000000-0005-0000-0000-0000A10B0000}"/>
    <cellStyle name="Comma 15 9 2 4" xfId="8077" xr:uid="{00000000-0005-0000-0000-0000A20B0000}"/>
    <cellStyle name="Comma 15 9 2 4 2" xfId="16670" xr:uid="{00000000-0005-0000-0000-0000A30B0000}"/>
    <cellStyle name="Comma 15 9 2 5" xfId="10233" xr:uid="{00000000-0005-0000-0000-0000A40B0000}"/>
    <cellStyle name="Comma 15 9 3" xfId="2725" xr:uid="{00000000-0005-0000-0000-0000A50B0000}"/>
    <cellStyle name="Comma 15 9 3 2" xfId="11319" xr:uid="{00000000-0005-0000-0000-0000A60B0000}"/>
    <cellStyle name="Comma 15 9 4" xfId="4868" xr:uid="{00000000-0005-0000-0000-0000A70B0000}"/>
    <cellStyle name="Comma 15 9 4 2" xfId="13461" xr:uid="{00000000-0005-0000-0000-0000A80B0000}"/>
    <cellStyle name="Comma 15 9 5" xfId="7010" xr:uid="{00000000-0005-0000-0000-0000A90B0000}"/>
    <cellStyle name="Comma 15 9 5 2" xfId="15603" xr:uid="{00000000-0005-0000-0000-0000AA0B0000}"/>
    <cellStyle name="Comma 15 9 6" xfId="9168" xr:uid="{00000000-0005-0000-0000-0000AB0B0000}"/>
    <cellStyle name="Comma 2" xfId="71" xr:uid="{00000000-0005-0000-0000-0000AC0B0000}"/>
    <cellStyle name="Comma 2 10" xfId="391" xr:uid="{00000000-0005-0000-0000-0000AD0B0000}"/>
    <cellStyle name="Comma 2 10 2" xfId="743" xr:uid="{00000000-0005-0000-0000-0000AE0B0000}"/>
    <cellStyle name="Comma 2 10 2 2" xfId="1823" xr:uid="{00000000-0005-0000-0000-0000AF0B0000}"/>
    <cellStyle name="Comma 2 10 2 2 2" xfId="3976" xr:uid="{00000000-0005-0000-0000-0000B00B0000}"/>
    <cellStyle name="Comma 2 10 2 2 2 2" xfId="12570" xr:uid="{00000000-0005-0000-0000-0000B10B0000}"/>
    <cellStyle name="Comma 2 10 2 2 3" xfId="6119" xr:uid="{00000000-0005-0000-0000-0000B20B0000}"/>
    <cellStyle name="Comma 2 10 2 2 3 2" xfId="14712" xr:uid="{00000000-0005-0000-0000-0000B30B0000}"/>
    <cellStyle name="Comma 2 10 2 2 4" xfId="8261" xr:uid="{00000000-0005-0000-0000-0000B40B0000}"/>
    <cellStyle name="Comma 2 10 2 2 4 2" xfId="16854" xr:uid="{00000000-0005-0000-0000-0000B50B0000}"/>
    <cellStyle name="Comma 2 10 2 2 5" xfId="10417" xr:uid="{00000000-0005-0000-0000-0000B60B0000}"/>
    <cellStyle name="Comma 2 10 2 3" xfId="2909" xr:uid="{00000000-0005-0000-0000-0000B70B0000}"/>
    <cellStyle name="Comma 2 10 2 3 2" xfId="11503" xr:uid="{00000000-0005-0000-0000-0000B80B0000}"/>
    <cellStyle name="Comma 2 10 2 4" xfId="5052" xr:uid="{00000000-0005-0000-0000-0000B90B0000}"/>
    <cellStyle name="Comma 2 10 2 4 2" xfId="13645" xr:uid="{00000000-0005-0000-0000-0000BA0B0000}"/>
    <cellStyle name="Comma 2 10 2 5" xfId="7194" xr:uid="{00000000-0005-0000-0000-0000BB0B0000}"/>
    <cellStyle name="Comma 2 10 2 5 2" xfId="15787" xr:uid="{00000000-0005-0000-0000-0000BC0B0000}"/>
    <cellStyle name="Comma 2 10 2 6" xfId="9352" xr:uid="{00000000-0005-0000-0000-0000BD0B0000}"/>
    <cellStyle name="Comma 2 10 3" xfId="1471" xr:uid="{00000000-0005-0000-0000-0000BE0B0000}"/>
    <cellStyle name="Comma 2 10 3 2" xfId="3624" xr:uid="{00000000-0005-0000-0000-0000BF0B0000}"/>
    <cellStyle name="Comma 2 10 3 2 2" xfId="12218" xr:uid="{00000000-0005-0000-0000-0000C00B0000}"/>
    <cellStyle name="Comma 2 10 3 3" xfId="5767" xr:uid="{00000000-0005-0000-0000-0000C10B0000}"/>
    <cellStyle name="Comma 2 10 3 3 2" xfId="14360" xr:uid="{00000000-0005-0000-0000-0000C20B0000}"/>
    <cellStyle name="Comma 2 10 3 4" xfId="7909" xr:uid="{00000000-0005-0000-0000-0000C30B0000}"/>
    <cellStyle name="Comma 2 10 3 4 2" xfId="16502" xr:uid="{00000000-0005-0000-0000-0000C40B0000}"/>
    <cellStyle name="Comma 2 10 3 5" xfId="10065" xr:uid="{00000000-0005-0000-0000-0000C50B0000}"/>
    <cellStyle name="Comma 2 10 4" xfId="2557" xr:uid="{00000000-0005-0000-0000-0000C60B0000}"/>
    <cellStyle name="Comma 2 10 4 2" xfId="11151" xr:uid="{00000000-0005-0000-0000-0000C70B0000}"/>
    <cellStyle name="Comma 2 10 5" xfId="4700" xr:uid="{00000000-0005-0000-0000-0000C80B0000}"/>
    <cellStyle name="Comma 2 10 5 2" xfId="13293" xr:uid="{00000000-0005-0000-0000-0000C90B0000}"/>
    <cellStyle name="Comma 2 10 6" xfId="6842" xr:uid="{00000000-0005-0000-0000-0000CA0B0000}"/>
    <cellStyle name="Comma 2 10 6 2" xfId="15435" xr:uid="{00000000-0005-0000-0000-0000CB0B0000}"/>
    <cellStyle name="Comma 2 10 7" xfId="9002" xr:uid="{00000000-0005-0000-0000-0000CC0B0000}"/>
    <cellStyle name="Comma 2 11" xfId="493" xr:uid="{00000000-0005-0000-0000-0000CD0B0000}"/>
    <cellStyle name="Comma 2 11 2" xfId="1573" xr:uid="{00000000-0005-0000-0000-0000CE0B0000}"/>
    <cellStyle name="Comma 2 11 2 2" xfId="3726" xr:uid="{00000000-0005-0000-0000-0000CF0B0000}"/>
    <cellStyle name="Comma 2 11 2 2 2" xfId="12320" xr:uid="{00000000-0005-0000-0000-0000D00B0000}"/>
    <cellStyle name="Comma 2 11 2 3" xfId="5869" xr:uid="{00000000-0005-0000-0000-0000D10B0000}"/>
    <cellStyle name="Comma 2 11 2 3 2" xfId="14462" xr:uid="{00000000-0005-0000-0000-0000D20B0000}"/>
    <cellStyle name="Comma 2 11 2 4" xfId="8011" xr:uid="{00000000-0005-0000-0000-0000D30B0000}"/>
    <cellStyle name="Comma 2 11 2 4 2" xfId="16604" xr:uid="{00000000-0005-0000-0000-0000D40B0000}"/>
    <cellStyle name="Comma 2 11 2 5" xfId="10167" xr:uid="{00000000-0005-0000-0000-0000D50B0000}"/>
    <cellStyle name="Comma 2 11 3" xfId="2659" xr:uid="{00000000-0005-0000-0000-0000D60B0000}"/>
    <cellStyle name="Comma 2 11 3 2" xfId="11253" xr:uid="{00000000-0005-0000-0000-0000D70B0000}"/>
    <cellStyle name="Comma 2 11 4" xfId="4802" xr:uid="{00000000-0005-0000-0000-0000D80B0000}"/>
    <cellStyle name="Comma 2 11 4 2" xfId="13395" xr:uid="{00000000-0005-0000-0000-0000D90B0000}"/>
    <cellStyle name="Comma 2 11 5" xfId="6944" xr:uid="{00000000-0005-0000-0000-0000DA0B0000}"/>
    <cellStyle name="Comma 2 11 5 2" xfId="15537" xr:uid="{00000000-0005-0000-0000-0000DB0B0000}"/>
    <cellStyle name="Comma 2 11 6" xfId="9102" xr:uid="{00000000-0005-0000-0000-0000DC0B0000}"/>
    <cellStyle name="Comma 2 12" xfId="534" xr:uid="{00000000-0005-0000-0000-0000DD0B0000}"/>
    <cellStyle name="Comma 2 12 2" xfId="1614" xr:uid="{00000000-0005-0000-0000-0000DE0B0000}"/>
    <cellStyle name="Comma 2 12 2 2" xfId="3767" xr:uid="{00000000-0005-0000-0000-0000DF0B0000}"/>
    <cellStyle name="Comma 2 12 2 2 2" xfId="12361" xr:uid="{00000000-0005-0000-0000-0000E00B0000}"/>
    <cellStyle name="Comma 2 12 2 3" xfId="5910" xr:uid="{00000000-0005-0000-0000-0000E10B0000}"/>
    <cellStyle name="Comma 2 12 2 3 2" xfId="14503" xr:uid="{00000000-0005-0000-0000-0000E20B0000}"/>
    <cellStyle name="Comma 2 12 2 4" xfId="8052" xr:uid="{00000000-0005-0000-0000-0000E30B0000}"/>
    <cellStyle name="Comma 2 12 2 4 2" xfId="16645" xr:uid="{00000000-0005-0000-0000-0000E40B0000}"/>
    <cellStyle name="Comma 2 12 2 5" xfId="10208" xr:uid="{00000000-0005-0000-0000-0000E50B0000}"/>
    <cellStyle name="Comma 2 12 3" xfId="2700" xr:uid="{00000000-0005-0000-0000-0000E60B0000}"/>
    <cellStyle name="Comma 2 12 3 2" xfId="11294" xr:uid="{00000000-0005-0000-0000-0000E70B0000}"/>
    <cellStyle name="Comma 2 12 4" xfId="4843" xr:uid="{00000000-0005-0000-0000-0000E80B0000}"/>
    <cellStyle name="Comma 2 12 4 2" xfId="13436" xr:uid="{00000000-0005-0000-0000-0000E90B0000}"/>
    <cellStyle name="Comma 2 12 5" xfId="6985" xr:uid="{00000000-0005-0000-0000-0000EA0B0000}"/>
    <cellStyle name="Comma 2 12 5 2" xfId="15578" xr:uid="{00000000-0005-0000-0000-0000EB0B0000}"/>
    <cellStyle name="Comma 2 12 6" xfId="9143" xr:uid="{00000000-0005-0000-0000-0000EC0B0000}"/>
    <cellStyle name="Comma 2 13" xfId="886" xr:uid="{00000000-0005-0000-0000-0000ED0B0000}"/>
    <cellStyle name="Comma 2 13 2" xfId="1963" xr:uid="{00000000-0005-0000-0000-0000EE0B0000}"/>
    <cellStyle name="Comma 2 13 2 2" xfId="4116" xr:uid="{00000000-0005-0000-0000-0000EF0B0000}"/>
    <cellStyle name="Comma 2 13 2 2 2" xfId="12710" xr:uid="{00000000-0005-0000-0000-0000F00B0000}"/>
    <cellStyle name="Comma 2 13 2 3" xfId="6259" xr:uid="{00000000-0005-0000-0000-0000F10B0000}"/>
    <cellStyle name="Comma 2 13 2 3 2" xfId="14852" xr:uid="{00000000-0005-0000-0000-0000F20B0000}"/>
    <cellStyle name="Comma 2 13 2 4" xfId="8401" xr:uid="{00000000-0005-0000-0000-0000F30B0000}"/>
    <cellStyle name="Comma 2 13 2 4 2" xfId="16994" xr:uid="{00000000-0005-0000-0000-0000F40B0000}"/>
    <cellStyle name="Comma 2 13 2 5" xfId="10557" xr:uid="{00000000-0005-0000-0000-0000F50B0000}"/>
    <cellStyle name="Comma 2 13 3" xfId="3049" xr:uid="{00000000-0005-0000-0000-0000F60B0000}"/>
    <cellStyle name="Comma 2 13 3 2" xfId="11643" xr:uid="{00000000-0005-0000-0000-0000F70B0000}"/>
    <cellStyle name="Comma 2 13 4" xfId="5192" xr:uid="{00000000-0005-0000-0000-0000F80B0000}"/>
    <cellStyle name="Comma 2 13 4 2" xfId="13785" xr:uid="{00000000-0005-0000-0000-0000F90B0000}"/>
    <cellStyle name="Comma 2 13 5" xfId="7334" xr:uid="{00000000-0005-0000-0000-0000FA0B0000}"/>
    <cellStyle name="Comma 2 13 5 2" xfId="15927" xr:uid="{00000000-0005-0000-0000-0000FB0B0000}"/>
    <cellStyle name="Comma 2 13 6" xfId="9490" xr:uid="{00000000-0005-0000-0000-0000FC0B0000}"/>
    <cellStyle name="Comma 2 14" xfId="989" xr:uid="{00000000-0005-0000-0000-0000FD0B0000}"/>
    <cellStyle name="Comma 2 14 2" xfId="2066" xr:uid="{00000000-0005-0000-0000-0000FE0B0000}"/>
    <cellStyle name="Comma 2 14 2 2" xfId="4219" xr:uid="{00000000-0005-0000-0000-0000FF0B0000}"/>
    <cellStyle name="Comma 2 14 2 2 2" xfId="12813" xr:uid="{00000000-0005-0000-0000-0000000C0000}"/>
    <cellStyle name="Comma 2 14 2 3" xfId="6362" xr:uid="{00000000-0005-0000-0000-0000010C0000}"/>
    <cellStyle name="Comma 2 14 2 3 2" xfId="14955" xr:uid="{00000000-0005-0000-0000-0000020C0000}"/>
    <cellStyle name="Comma 2 14 2 4" xfId="8504" xr:uid="{00000000-0005-0000-0000-0000030C0000}"/>
    <cellStyle name="Comma 2 14 2 4 2" xfId="17097" xr:uid="{00000000-0005-0000-0000-0000040C0000}"/>
    <cellStyle name="Comma 2 14 2 5" xfId="10660" xr:uid="{00000000-0005-0000-0000-0000050C0000}"/>
    <cellStyle name="Comma 2 14 3" xfId="3152" xr:uid="{00000000-0005-0000-0000-0000060C0000}"/>
    <cellStyle name="Comma 2 14 3 2" xfId="11746" xr:uid="{00000000-0005-0000-0000-0000070C0000}"/>
    <cellStyle name="Comma 2 14 4" xfId="5295" xr:uid="{00000000-0005-0000-0000-0000080C0000}"/>
    <cellStyle name="Comma 2 14 4 2" xfId="13888" xr:uid="{00000000-0005-0000-0000-0000090C0000}"/>
    <cellStyle name="Comma 2 14 5" xfId="7437" xr:uid="{00000000-0005-0000-0000-00000A0C0000}"/>
    <cellStyle name="Comma 2 14 5 2" xfId="16030" xr:uid="{00000000-0005-0000-0000-00000B0C0000}"/>
    <cellStyle name="Comma 2 14 6" xfId="9593" xr:uid="{00000000-0005-0000-0000-00000C0C0000}"/>
    <cellStyle name="Comma 2 15" xfId="1247" xr:uid="{00000000-0005-0000-0000-00000D0C0000}"/>
    <cellStyle name="Comma 2 15 2" xfId="3400" xr:uid="{00000000-0005-0000-0000-00000E0C0000}"/>
    <cellStyle name="Comma 2 15 2 2" xfId="11994" xr:uid="{00000000-0005-0000-0000-00000F0C0000}"/>
    <cellStyle name="Comma 2 15 3" xfId="5543" xr:uid="{00000000-0005-0000-0000-0000100C0000}"/>
    <cellStyle name="Comma 2 15 3 2" xfId="14136" xr:uid="{00000000-0005-0000-0000-0000110C0000}"/>
    <cellStyle name="Comma 2 15 4" xfId="7685" xr:uid="{00000000-0005-0000-0000-0000120C0000}"/>
    <cellStyle name="Comma 2 15 4 2" xfId="16278" xr:uid="{00000000-0005-0000-0000-0000130C0000}"/>
    <cellStyle name="Comma 2 15 5" xfId="9841" xr:uid="{00000000-0005-0000-0000-0000140C0000}"/>
    <cellStyle name="Comma 2 16" xfId="2341" xr:uid="{00000000-0005-0000-0000-0000150C0000}"/>
    <cellStyle name="Comma 2 16 2" xfId="10935" xr:uid="{00000000-0005-0000-0000-0000160C0000}"/>
    <cellStyle name="Comma 2 17" xfId="4484" xr:uid="{00000000-0005-0000-0000-0000170C0000}"/>
    <cellStyle name="Comma 2 17 2" xfId="13077" xr:uid="{00000000-0005-0000-0000-0000180C0000}"/>
    <cellStyle name="Comma 2 18" xfId="6626" xr:uid="{00000000-0005-0000-0000-0000190C0000}"/>
    <cellStyle name="Comma 2 18 2" xfId="15219" xr:uid="{00000000-0005-0000-0000-00001A0C0000}"/>
    <cellStyle name="Comma 2 19" xfId="8805" xr:uid="{00000000-0005-0000-0000-00001B0C0000}"/>
    <cellStyle name="Comma 2 2" xfId="100" xr:uid="{00000000-0005-0000-0000-00001C0C0000}"/>
    <cellStyle name="Comma 2 2 10" xfId="542" xr:uid="{00000000-0005-0000-0000-00001D0C0000}"/>
    <cellStyle name="Comma 2 2 10 2" xfId="1622" xr:uid="{00000000-0005-0000-0000-00001E0C0000}"/>
    <cellStyle name="Comma 2 2 10 2 2" xfId="3775" xr:uid="{00000000-0005-0000-0000-00001F0C0000}"/>
    <cellStyle name="Comma 2 2 10 2 2 2" xfId="12369" xr:uid="{00000000-0005-0000-0000-0000200C0000}"/>
    <cellStyle name="Comma 2 2 10 2 3" xfId="5918" xr:uid="{00000000-0005-0000-0000-0000210C0000}"/>
    <cellStyle name="Comma 2 2 10 2 3 2" xfId="14511" xr:uid="{00000000-0005-0000-0000-0000220C0000}"/>
    <cellStyle name="Comma 2 2 10 2 4" xfId="8060" xr:uid="{00000000-0005-0000-0000-0000230C0000}"/>
    <cellStyle name="Comma 2 2 10 2 4 2" xfId="16653" xr:uid="{00000000-0005-0000-0000-0000240C0000}"/>
    <cellStyle name="Comma 2 2 10 2 5" xfId="10216" xr:uid="{00000000-0005-0000-0000-0000250C0000}"/>
    <cellStyle name="Comma 2 2 10 3" xfId="2708" xr:uid="{00000000-0005-0000-0000-0000260C0000}"/>
    <cellStyle name="Comma 2 2 10 3 2" xfId="11302" xr:uid="{00000000-0005-0000-0000-0000270C0000}"/>
    <cellStyle name="Comma 2 2 10 4" xfId="4851" xr:uid="{00000000-0005-0000-0000-0000280C0000}"/>
    <cellStyle name="Comma 2 2 10 4 2" xfId="13444" xr:uid="{00000000-0005-0000-0000-0000290C0000}"/>
    <cellStyle name="Comma 2 2 10 5" xfId="6993" xr:uid="{00000000-0005-0000-0000-00002A0C0000}"/>
    <cellStyle name="Comma 2 2 10 5 2" xfId="15586" xr:uid="{00000000-0005-0000-0000-00002B0C0000}"/>
    <cellStyle name="Comma 2 2 10 6" xfId="9151" xr:uid="{00000000-0005-0000-0000-00002C0C0000}"/>
    <cellStyle name="Comma 2 2 11" xfId="894" xr:uid="{00000000-0005-0000-0000-00002D0C0000}"/>
    <cellStyle name="Comma 2 2 11 2" xfId="1971" xr:uid="{00000000-0005-0000-0000-00002E0C0000}"/>
    <cellStyle name="Comma 2 2 11 2 2" xfId="4124" xr:uid="{00000000-0005-0000-0000-00002F0C0000}"/>
    <cellStyle name="Comma 2 2 11 2 2 2" xfId="12718" xr:uid="{00000000-0005-0000-0000-0000300C0000}"/>
    <cellStyle name="Comma 2 2 11 2 3" xfId="6267" xr:uid="{00000000-0005-0000-0000-0000310C0000}"/>
    <cellStyle name="Comma 2 2 11 2 3 2" xfId="14860" xr:uid="{00000000-0005-0000-0000-0000320C0000}"/>
    <cellStyle name="Comma 2 2 11 2 4" xfId="8409" xr:uid="{00000000-0005-0000-0000-0000330C0000}"/>
    <cellStyle name="Comma 2 2 11 2 4 2" xfId="17002" xr:uid="{00000000-0005-0000-0000-0000340C0000}"/>
    <cellStyle name="Comma 2 2 11 2 5" xfId="10565" xr:uid="{00000000-0005-0000-0000-0000350C0000}"/>
    <cellStyle name="Comma 2 2 11 3" xfId="3057" xr:uid="{00000000-0005-0000-0000-0000360C0000}"/>
    <cellStyle name="Comma 2 2 11 3 2" xfId="11651" xr:uid="{00000000-0005-0000-0000-0000370C0000}"/>
    <cellStyle name="Comma 2 2 11 4" xfId="5200" xr:uid="{00000000-0005-0000-0000-0000380C0000}"/>
    <cellStyle name="Comma 2 2 11 4 2" xfId="13793" xr:uid="{00000000-0005-0000-0000-0000390C0000}"/>
    <cellStyle name="Comma 2 2 11 5" xfId="7342" xr:uid="{00000000-0005-0000-0000-00003A0C0000}"/>
    <cellStyle name="Comma 2 2 11 5 2" xfId="15935" xr:uid="{00000000-0005-0000-0000-00003B0C0000}"/>
    <cellStyle name="Comma 2 2 11 6" xfId="9498" xr:uid="{00000000-0005-0000-0000-00003C0C0000}"/>
    <cellStyle name="Comma 2 2 12" xfId="997" xr:uid="{00000000-0005-0000-0000-00003D0C0000}"/>
    <cellStyle name="Comma 2 2 12 2" xfId="2074" xr:uid="{00000000-0005-0000-0000-00003E0C0000}"/>
    <cellStyle name="Comma 2 2 12 2 2" xfId="4227" xr:uid="{00000000-0005-0000-0000-00003F0C0000}"/>
    <cellStyle name="Comma 2 2 12 2 2 2" xfId="12821" xr:uid="{00000000-0005-0000-0000-0000400C0000}"/>
    <cellStyle name="Comma 2 2 12 2 3" xfId="6370" xr:uid="{00000000-0005-0000-0000-0000410C0000}"/>
    <cellStyle name="Comma 2 2 12 2 3 2" xfId="14963" xr:uid="{00000000-0005-0000-0000-0000420C0000}"/>
    <cellStyle name="Comma 2 2 12 2 4" xfId="8512" xr:uid="{00000000-0005-0000-0000-0000430C0000}"/>
    <cellStyle name="Comma 2 2 12 2 4 2" xfId="17105" xr:uid="{00000000-0005-0000-0000-0000440C0000}"/>
    <cellStyle name="Comma 2 2 12 2 5" xfId="10668" xr:uid="{00000000-0005-0000-0000-0000450C0000}"/>
    <cellStyle name="Comma 2 2 12 3" xfId="3160" xr:uid="{00000000-0005-0000-0000-0000460C0000}"/>
    <cellStyle name="Comma 2 2 12 3 2" xfId="11754" xr:uid="{00000000-0005-0000-0000-0000470C0000}"/>
    <cellStyle name="Comma 2 2 12 4" xfId="5303" xr:uid="{00000000-0005-0000-0000-0000480C0000}"/>
    <cellStyle name="Comma 2 2 12 4 2" xfId="13896" xr:uid="{00000000-0005-0000-0000-0000490C0000}"/>
    <cellStyle name="Comma 2 2 12 5" xfId="7445" xr:uid="{00000000-0005-0000-0000-00004A0C0000}"/>
    <cellStyle name="Comma 2 2 12 5 2" xfId="16038" xr:uid="{00000000-0005-0000-0000-00004B0C0000}"/>
    <cellStyle name="Comma 2 2 12 6" xfId="9601" xr:uid="{00000000-0005-0000-0000-00004C0C0000}"/>
    <cellStyle name="Comma 2 2 13" xfId="1257" xr:uid="{00000000-0005-0000-0000-00004D0C0000}"/>
    <cellStyle name="Comma 2 2 13 2" xfId="3410" xr:uid="{00000000-0005-0000-0000-00004E0C0000}"/>
    <cellStyle name="Comma 2 2 13 2 2" xfId="12004" xr:uid="{00000000-0005-0000-0000-00004F0C0000}"/>
    <cellStyle name="Comma 2 2 13 3" xfId="5553" xr:uid="{00000000-0005-0000-0000-0000500C0000}"/>
    <cellStyle name="Comma 2 2 13 3 2" xfId="14146" xr:uid="{00000000-0005-0000-0000-0000510C0000}"/>
    <cellStyle name="Comma 2 2 13 4" xfId="7695" xr:uid="{00000000-0005-0000-0000-0000520C0000}"/>
    <cellStyle name="Comma 2 2 13 4 2" xfId="16288" xr:uid="{00000000-0005-0000-0000-0000530C0000}"/>
    <cellStyle name="Comma 2 2 13 5" xfId="9851" xr:uid="{00000000-0005-0000-0000-0000540C0000}"/>
    <cellStyle name="Comma 2 2 14" xfId="2347" xr:uid="{00000000-0005-0000-0000-0000550C0000}"/>
    <cellStyle name="Comma 2 2 14 2" xfId="10941" xr:uid="{00000000-0005-0000-0000-0000560C0000}"/>
    <cellStyle name="Comma 2 2 15" xfId="4490" xr:uid="{00000000-0005-0000-0000-0000570C0000}"/>
    <cellStyle name="Comma 2 2 15 2" xfId="13083" xr:uid="{00000000-0005-0000-0000-0000580C0000}"/>
    <cellStyle name="Comma 2 2 16" xfId="6632" xr:uid="{00000000-0005-0000-0000-0000590C0000}"/>
    <cellStyle name="Comma 2 2 16 2" xfId="15225" xr:uid="{00000000-0005-0000-0000-00005A0C0000}"/>
    <cellStyle name="Comma 2 2 17" xfId="8809" xr:uid="{00000000-0005-0000-0000-00005B0C0000}"/>
    <cellStyle name="Comma 2 2 2" xfId="199" xr:uid="{00000000-0005-0000-0000-00005C0C0000}"/>
    <cellStyle name="Comma 2 2 2 10" xfId="1294" xr:uid="{00000000-0005-0000-0000-00005D0C0000}"/>
    <cellStyle name="Comma 2 2 2 10 2" xfId="3447" xr:uid="{00000000-0005-0000-0000-00005E0C0000}"/>
    <cellStyle name="Comma 2 2 2 10 2 2" xfId="12041" xr:uid="{00000000-0005-0000-0000-00005F0C0000}"/>
    <cellStyle name="Comma 2 2 2 10 3" xfId="5590" xr:uid="{00000000-0005-0000-0000-0000600C0000}"/>
    <cellStyle name="Comma 2 2 2 10 3 2" xfId="14183" xr:uid="{00000000-0005-0000-0000-0000610C0000}"/>
    <cellStyle name="Comma 2 2 2 10 4" xfId="7732" xr:uid="{00000000-0005-0000-0000-0000620C0000}"/>
    <cellStyle name="Comma 2 2 2 10 4 2" xfId="16325" xr:uid="{00000000-0005-0000-0000-0000630C0000}"/>
    <cellStyle name="Comma 2 2 2 10 5" xfId="9888" xr:uid="{00000000-0005-0000-0000-0000640C0000}"/>
    <cellStyle name="Comma 2 2 2 11" xfId="2382" xr:uid="{00000000-0005-0000-0000-0000650C0000}"/>
    <cellStyle name="Comma 2 2 2 11 2" xfId="10976" xr:uid="{00000000-0005-0000-0000-0000660C0000}"/>
    <cellStyle name="Comma 2 2 2 12" xfId="4525" xr:uid="{00000000-0005-0000-0000-0000670C0000}"/>
    <cellStyle name="Comma 2 2 2 12 2" xfId="13118" xr:uid="{00000000-0005-0000-0000-0000680C0000}"/>
    <cellStyle name="Comma 2 2 2 13" xfId="6667" xr:uid="{00000000-0005-0000-0000-0000690C0000}"/>
    <cellStyle name="Comma 2 2 2 13 2" xfId="15260" xr:uid="{00000000-0005-0000-0000-00006A0C0000}"/>
    <cellStyle name="Comma 2 2 2 14" xfId="8841" xr:uid="{00000000-0005-0000-0000-00006B0C0000}"/>
    <cellStyle name="Comma 2 2 2 2" xfId="328" xr:uid="{00000000-0005-0000-0000-00006C0C0000}"/>
    <cellStyle name="Comma 2 2 2 2 10" xfId="8941" xr:uid="{00000000-0005-0000-0000-00006D0C0000}"/>
    <cellStyle name="Comma 2 2 2 2 2" xfId="479" xr:uid="{00000000-0005-0000-0000-00006E0C0000}"/>
    <cellStyle name="Comma 2 2 2 2 2 2" xfId="831" xr:uid="{00000000-0005-0000-0000-00006F0C0000}"/>
    <cellStyle name="Comma 2 2 2 2 2 2 2" xfId="1911" xr:uid="{00000000-0005-0000-0000-0000700C0000}"/>
    <cellStyle name="Comma 2 2 2 2 2 2 2 2" xfId="4064" xr:uid="{00000000-0005-0000-0000-0000710C0000}"/>
    <cellStyle name="Comma 2 2 2 2 2 2 2 2 2" xfId="12658" xr:uid="{00000000-0005-0000-0000-0000720C0000}"/>
    <cellStyle name="Comma 2 2 2 2 2 2 2 3" xfId="6207" xr:uid="{00000000-0005-0000-0000-0000730C0000}"/>
    <cellStyle name="Comma 2 2 2 2 2 2 2 3 2" xfId="14800" xr:uid="{00000000-0005-0000-0000-0000740C0000}"/>
    <cellStyle name="Comma 2 2 2 2 2 2 2 4" xfId="8349" xr:uid="{00000000-0005-0000-0000-0000750C0000}"/>
    <cellStyle name="Comma 2 2 2 2 2 2 2 4 2" xfId="16942" xr:uid="{00000000-0005-0000-0000-0000760C0000}"/>
    <cellStyle name="Comma 2 2 2 2 2 2 2 5" xfId="10505" xr:uid="{00000000-0005-0000-0000-0000770C0000}"/>
    <cellStyle name="Comma 2 2 2 2 2 2 3" xfId="2997" xr:uid="{00000000-0005-0000-0000-0000780C0000}"/>
    <cellStyle name="Comma 2 2 2 2 2 2 3 2" xfId="11591" xr:uid="{00000000-0005-0000-0000-0000790C0000}"/>
    <cellStyle name="Comma 2 2 2 2 2 2 4" xfId="5140" xr:uid="{00000000-0005-0000-0000-00007A0C0000}"/>
    <cellStyle name="Comma 2 2 2 2 2 2 4 2" xfId="13733" xr:uid="{00000000-0005-0000-0000-00007B0C0000}"/>
    <cellStyle name="Comma 2 2 2 2 2 2 5" xfId="7282" xr:uid="{00000000-0005-0000-0000-00007C0C0000}"/>
    <cellStyle name="Comma 2 2 2 2 2 2 5 2" xfId="15875" xr:uid="{00000000-0005-0000-0000-00007D0C0000}"/>
    <cellStyle name="Comma 2 2 2 2 2 2 6" xfId="9440" xr:uid="{00000000-0005-0000-0000-00007E0C0000}"/>
    <cellStyle name="Comma 2 2 2 2 2 3" xfId="1559" xr:uid="{00000000-0005-0000-0000-00007F0C0000}"/>
    <cellStyle name="Comma 2 2 2 2 2 3 2" xfId="3712" xr:uid="{00000000-0005-0000-0000-0000800C0000}"/>
    <cellStyle name="Comma 2 2 2 2 2 3 2 2" xfId="12306" xr:uid="{00000000-0005-0000-0000-0000810C0000}"/>
    <cellStyle name="Comma 2 2 2 2 2 3 3" xfId="5855" xr:uid="{00000000-0005-0000-0000-0000820C0000}"/>
    <cellStyle name="Comma 2 2 2 2 2 3 3 2" xfId="14448" xr:uid="{00000000-0005-0000-0000-0000830C0000}"/>
    <cellStyle name="Comma 2 2 2 2 2 3 4" xfId="7997" xr:uid="{00000000-0005-0000-0000-0000840C0000}"/>
    <cellStyle name="Comma 2 2 2 2 2 3 4 2" xfId="16590" xr:uid="{00000000-0005-0000-0000-0000850C0000}"/>
    <cellStyle name="Comma 2 2 2 2 2 3 5" xfId="10153" xr:uid="{00000000-0005-0000-0000-0000860C0000}"/>
    <cellStyle name="Comma 2 2 2 2 2 4" xfId="2645" xr:uid="{00000000-0005-0000-0000-0000870C0000}"/>
    <cellStyle name="Comma 2 2 2 2 2 4 2" xfId="11239" xr:uid="{00000000-0005-0000-0000-0000880C0000}"/>
    <cellStyle name="Comma 2 2 2 2 2 5" xfId="4788" xr:uid="{00000000-0005-0000-0000-0000890C0000}"/>
    <cellStyle name="Comma 2 2 2 2 2 5 2" xfId="13381" xr:uid="{00000000-0005-0000-0000-00008A0C0000}"/>
    <cellStyle name="Comma 2 2 2 2 2 6" xfId="6930" xr:uid="{00000000-0005-0000-0000-00008B0C0000}"/>
    <cellStyle name="Comma 2 2 2 2 2 6 2" xfId="15523" xr:uid="{00000000-0005-0000-0000-00008C0C0000}"/>
    <cellStyle name="Comma 2 2 2 2 2 7" xfId="9088" xr:uid="{00000000-0005-0000-0000-00008D0C0000}"/>
    <cellStyle name="Comma 2 2 2 2 3" xfId="681" xr:uid="{00000000-0005-0000-0000-00008E0C0000}"/>
    <cellStyle name="Comma 2 2 2 2 3 2" xfId="1761" xr:uid="{00000000-0005-0000-0000-00008F0C0000}"/>
    <cellStyle name="Comma 2 2 2 2 3 2 2" xfId="3914" xr:uid="{00000000-0005-0000-0000-0000900C0000}"/>
    <cellStyle name="Comma 2 2 2 2 3 2 2 2" xfId="12508" xr:uid="{00000000-0005-0000-0000-0000910C0000}"/>
    <cellStyle name="Comma 2 2 2 2 3 2 3" xfId="6057" xr:uid="{00000000-0005-0000-0000-0000920C0000}"/>
    <cellStyle name="Comma 2 2 2 2 3 2 3 2" xfId="14650" xr:uid="{00000000-0005-0000-0000-0000930C0000}"/>
    <cellStyle name="Comma 2 2 2 2 3 2 4" xfId="8199" xr:uid="{00000000-0005-0000-0000-0000940C0000}"/>
    <cellStyle name="Comma 2 2 2 2 3 2 4 2" xfId="16792" xr:uid="{00000000-0005-0000-0000-0000950C0000}"/>
    <cellStyle name="Comma 2 2 2 2 3 2 5" xfId="10355" xr:uid="{00000000-0005-0000-0000-0000960C0000}"/>
    <cellStyle name="Comma 2 2 2 2 3 3" xfId="2847" xr:uid="{00000000-0005-0000-0000-0000970C0000}"/>
    <cellStyle name="Comma 2 2 2 2 3 3 2" xfId="11441" xr:uid="{00000000-0005-0000-0000-0000980C0000}"/>
    <cellStyle name="Comma 2 2 2 2 3 4" xfId="4990" xr:uid="{00000000-0005-0000-0000-0000990C0000}"/>
    <cellStyle name="Comma 2 2 2 2 3 4 2" xfId="13583" xr:uid="{00000000-0005-0000-0000-00009A0C0000}"/>
    <cellStyle name="Comma 2 2 2 2 3 5" xfId="7132" xr:uid="{00000000-0005-0000-0000-00009B0C0000}"/>
    <cellStyle name="Comma 2 2 2 2 3 5 2" xfId="15725" xr:uid="{00000000-0005-0000-0000-00009C0C0000}"/>
    <cellStyle name="Comma 2 2 2 2 3 6" xfId="9290" xr:uid="{00000000-0005-0000-0000-00009D0C0000}"/>
    <cellStyle name="Comma 2 2 2 2 4" xfId="974" xr:uid="{00000000-0005-0000-0000-00009E0C0000}"/>
    <cellStyle name="Comma 2 2 2 2 4 2" xfId="2051" xr:uid="{00000000-0005-0000-0000-00009F0C0000}"/>
    <cellStyle name="Comma 2 2 2 2 4 2 2" xfId="4204" xr:uid="{00000000-0005-0000-0000-0000A00C0000}"/>
    <cellStyle name="Comma 2 2 2 2 4 2 2 2" xfId="12798" xr:uid="{00000000-0005-0000-0000-0000A10C0000}"/>
    <cellStyle name="Comma 2 2 2 2 4 2 3" xfId="6347" xr:uid="{00000000-0005-0000-0000-0000A20C0000}"/>
    <cellStyle name="Comma 2 2 2 2 4 2 3 2" xfId="14940" xr:uid="{00000000-0005-0000-0000-0000A30C0000}"/>
    <cellStyle name="Comma 2 2 2 2 4 2 4" xfId="8489" xr:uid="{00000000-0005-0000-0000-0000A40C0000}"/>
    <cellStyle name="Comma 2 2 2 2 4 2 4 2" xfId="17082" xr:uid="{00000000-0005-0000-0000-0000A50C0000}"/>
    <cellStyle name="Comma 2 2 2 2 4 2 5" xfId="10645" xr:uid="{00000000-0005-0000-0000-0000A60C0000}"/>
    <cellStyle name="Comma 2 2 2 2 4 3" xfId="3137" xr:uid="{00000000-0005-0000-0000-0000A70C0000}"/>
    <cellStyle name="Comma 2 2 2 2 4 3 2" xfId="11731" xr:uid="{00000000-0005-0000-0000-0000A80C0000}"/>
    <cellStyle name="Comma 2 2 2 2 4 4" xfId="5280" xr:uid="{00000000-0005-0000-0000-0000A90C0000}"/>
    <cellStyle name="Comma 2 2 2 2 4 4 2" xfId="13873" xr:uid="{00000000-0005-0000-0000-0000AA0C0000}"/>
    <cellStyle name="Comma 2 2 2 2 4 5" xfId="7422" xr:uid="{00000000-0005-0000-0000-0000AB0C0000}"/>
    <cellStyle name="Comma 2 2 2 2 4 5 2" xfId="16015" xr:uid="{00000000-0005-0000-0000-0000AC0C0000}"/>
    <cellStyle name="Comma 2 2 2 2 4 6" xfId="9578" xr:uid="{00000000-0005-0000-0000-0000AD0C0000}"/>
    <cellStyle name="Comma 2 2 2 2 5" xfId="1077" xr:uid="{00000000-0005-0000-0000-0000AE0C0000}"/>
    <cellStyle name="Comma 2 2 2 2 5 2" xfId="2154" xr:uid="{00000000-0005-0000-0000-0000AF0C0000}"/>
    <cellStyle name="Comma 2 2 2 2 5 2 2" xfId="4307" xr:uid="{00000000-0005-0000-0000-0000B00C0000}"/>
    <cellStyle name="Comma 2 2 2 2 5 2 2 2" xfId="12901" xr:uid="{00000000-0005-0000-0000-0000B10C0000}"/>
    <cellStyle name="Comma 2 2 2 2 5 2 3" xfId="6450" xr:uid="{00000000-0005-0000-0000-0000B20C0000}"/>
    <cellStyle name="Comma 2 2 2 2 5 2 3 2" xfId="15043" xr:uid="{00000000-0005-0000-0000-0000B30C0000}"/>
    <cellStyle name="Comma 2 2 2 2 5 2 4" xfId="8592" xr:uid="{00000000-0005-0000-0000-0000B40C0000}"/>
    <cellStyle name="Comma 2 2 2 2 5 2 4 2" xfId="17185" xr:uid="{00000000-0005-0000-0000-0000B50C0000}"/>
    <cellStyle name="Comma 2 2 2 2 5 2 5" xfId="10748" xr:uid="{00000000-0005-0000-0000-0000B60C0000}"/>
    <cellStyle name="Comma 2 2 2 2 5 3" xfId="3240" xr:uid="{00000000-0005-0000-0000-0000B70C0000}"/>
    <cellStyle name="Comma 2 2 2 2 5 3 2" xfId="11834" xr:uid="{00000000-0005-0000-0000-0000B80C0000}"/>
    <cellStyle name="Comma 2 2 2 2 5 4" xfId="5383" xr:uid="{00000000-0005-0000-0000-0000B90C0000}"/>
    <cellStyle name="Comma 2 2 2 2 5 4 2" xfId="13976" xr:uid="{00000000-0005-0000-0000-0000BA0C0000}"/>
    <cellStyle name="Comma 2 2 2 2 5 5" xfId="7525" xr:uid="{00000000-0005-0000-0000-0000BB0C0000}"/>
    <cellStyle name="Comma 2 2 2 2 5 5 2" xfId="16118" xr:uid="{00000000-0005-0000-0000-0000BC0C0000}"/>
    <cellStyle name="Comma 2 2 2 2 5 6" xfId="9681" xr:uid="{00000000-0005-0000-0000-0000BD0C0000}"/>
    <cellStyle name="Comma 2 2 2 2 6" xfId="1409" xr:uid="{00000000-0005-0000-0000-0000BE0C0000}"/>
    <cellStyle name="Comma 2 2 2 2 6 2" xfId="3562" xr:uid="{00000000-0005-0000-0000-0000BF0C0000}"/>
    <cellStyle name="Comma 2 2 2 2 6 2 2" xfId="12156" xr:uid="{00000000-0005-0000-0000-0000C00C0000}"/>
    <cellStyle name="Comma 2 2 2 2 6 3" xfId="5705" xr:uid="{00000000-0005-0000-0000-0000C10C0000}"/>
    <cellStyle name="Comma 2 2 2 2 6 3 2" xfId="14298" xr:uid="{00000000-0005-0000-0000-0000C20C0000}"/>
    <cellStyle name="Comma 2 2 2 2 6 4" xfId="7847" xr:uid="{00000000-0005-0000-0000-0000C30C0000}"/>
    <cellStyle name="Comma 2 2 2 2 6 4 2" xfId="16440" xr:uid="{00000000-0005-0000-0000-0000C40C0000}"/>
    <cellStyle name="Comma 2 2 2 2 6 5" xfId="10003" xr:uid="{00000000-0005-0000-0000-0000C50C0000}"/>
    <cellStyle name="Comma 2 2 2 2 7" xfId="2495" xr:uid="{00000000-0005-0000-0000-0000C60C0000}"/>
    <cellStyle name="Comma 2 2 2 2 7 2" xfId="11089" xr:uid="{00000000-0005-0000-0000-0000C70C0000}"/>
    <cellStyle name="Comma 2 2 2 2 8" xfId="4638" xr:uid="{00000000-0005-0000-0000-0000C80C0000}"/>
    <cellStyle name="Comma 2 2 2 2 8 2" xfId="13231" xr:uid="{00000000-0005-0000-0000-0000C90C0000}"/>
    <cellStyle name="Comma 2 2 2 2 9" xfId="6780" xr:uid="{00000000-0005-0000-0000-0000CA0C0000}"/>
    <cellStyle name="Comma 2 2 2 2 9 2" xfId="15373" xr:uid="{00000000-0005-0000-0000-0000CB0C0000}"/>
    <cellStyle name="Comma 2 2 2 3" xfId="272" xr:uid="{00000000-0005-0000-0000-0000CC0C0000}"/>
    <cellStyle name="Comma 2 2 2 3 2" xfId="625" xr:uid="{00000000-0005-0000-0000-0000CD0C0000}"/>
    <cellStyle name="Comma 2 2 2 3 2 2" xfId="1705" xr:uid="{00000000-0005-0000-0000-0000CE0C0000}"/>
    <cellStyle name="Comma 2 2 2 3 2 2 2" xfId="3858" xr:uid="{00000000-0005-0000-0000-0000CF0C0000}"/>
    <cellStyle name="Comma 2 2 2 3 2 2 2 2" xfId="12452" xr:uid="{00000000-0005-0000-0000-0000D00C0000}"/>
    <cellStyle name="Comma 2 2 2 3 2 2 3" xfId="6001" xr:uid="{00000000-0005-0000-0000-0000D10C0000}"/>
    <cellStyle name="Comma 2 2 2 3 2 2 3 2" xfId="14594" xr:uid="{00000000-0005-0000-0000-0000D20C0000}"/>
    <cellStyle name="Comma 2 2 2 3 2 2 4" xfId="8143" xr:uid="{00000000-0005-0000-0000-0000D30C0000}"/>
    <cellStyle name="Comma 2 2 2 3 2 2 4 2" xfId="16736" xr:uid="{00000000-0005-0000-0000-0000D40C0000}"/>
    <cellStyle name="Comma 2 2 2 3 2 2 5" xfId="10299" xr:uid="{00000000-0005-0000-0000-0000D50C0000}"/>
    <cellStyle name="Comma 2 2 2 3 2 3" xfId="2791" xr:uid="{00000000-0005-0000-0000-0000D60C0000}"/>
    <cellStyle name="Comma 2 2 2 3 2 3 2" xfId="11385" xr:uid="{00000000-0005-0000-0000-0000D70C0000}"/>
    <cellStyle name="Comma 2 2 2 3 2 4" xfId="4934" xr:uid="{00000000-0005-0000-0000-0000D80C0000}"/>
    <cellStyle name="Comma 2 2 2 3 2 4 2" xfId="13527" xr:uid="{00000000-0005-0000-0000-0000D90C0000}"/>
    <cellStyle name="Comma 2 2 2 3 2 5" xfId="7076" xr:uid="{00000000-0005-0000-0000-0000DA0C0000}"/>
    <cellStyle name="Comma 2 2 2 3 2 5 2" xfId="15669" xr:uid="{00000000-0005-0000-0000-0000DB0C0000}"/>
    <cellStyle name="Comma 2 2 2 3 2 6" xfId="9234" xr:uid="{00000000-0005-0000-0000-0000DC0C0000}"/>
    <cellStyle name="Comma 2 2 2 3 3" xfId="1353" xr:uid="{00000000-0005-0000-0000-0000DD0C0000}"/>
    <cellStyle name="Comma 2 2 2 3 3 2" xfId="3506" xr:uid="{00000000-0005-0000-0000-0000DE0C0000}"/>
    <cellStyle name="Comma 2 2 2 3 3 2 2" xfId="12100" xr:uid="{00000000-0005-0000-0000-0000DF0C0000}"/>
    <cellStyle name="Comma 2 2 2 3 3 3" xfId="5649" xr:uid="{00000000-0005-0000-0000-0000E00C0000}"/>
    <cellStyle name="Comma 2 2 2 3 3 3 2" xfId="14242" xr:uid="{00000000-0005-0000-0000-0000E10C0000}"/>
    <cellStyle name="Comma 2 2 2 3 3 4" xfId="7791" xr:uid="{00000000-0005-0000-0000-0000E20C0000}"/>
    <cellStyle name="Comma 2 2 2 3 3 4 2" xfId="16384" xr:uid="{00000000-0005-0000-0000-0000E30C0000}"/>
    <cellStyle name="Comma 2 2 2 3 3 5" xfId="9947" xr:uid="{00000000-0005-0000-0000-0000E40C0000}"/>
    <cellStyle name="Comma 2 2 2 3 4" xfId="2439" xr:uid="{00000000-0005-0000-0000-0000E50C0000}"/>
    <cellStyle name="Comma 2 2 2 3 4 2" xfId="11033" xr:uid="{00000000-0005-0000-0000-0000E60C0000}"/>
    <cellStyle name="Comma 2 2 2 3 5" xfId="4582" xr:uid="{00000000-0005-0000-0000-0000E70C0000}"/>
    <cellStyle name="Comma 2 2 2 3 5 2" xfId="13175" xr:uid="{00000000-0005-0000-0000-0000E80C0000}"/>
    <cellStyle name="Comma 2 2 2 3 6" xfId="6724" xr:uid="{00000000-0005-0000-0000-0000E90C0000}"/>
    <cellStyle name="Comma 2 2 2 3 6 2" xfId="15317" xr:uid="{00000000-0005-0000-0000-0000EA0C0000}"/>
    <cellStyle name="Comma 2 2 2 3 7" xfId="8893" xr:uid="{00000000-0005-0000-0000-0000EB0C0000}"/>
    <cellStyle name="Comma 2 2 2 4" xfId="374" xr:uid="{00000000-0005-0000-0000-0000EC0C0000}"/>
    <cellStyle name="Comma 2 2 2 4 2" xfId="727" xr:uid="{00000000-0005-0000-0000-0000ED0C0000}"/>
    <cellStyle name="Comma 2 2 2 4 2 2" xfId="1807" xr:uid="{00000000-0005-0000-0000-0000EE0C0000}"/>
    <cellStyle name="Comma 2 2 2 4 2 2 2" xfId="3960" xr:uid="{00000000-0005-0000-0000-0000EF0C0000}"/>
    <cellStyle name="Comma 2 2 2 4 2 2 2 2" xfId="12554" xr:uid="{00000000-0005-0000-0000-0000F00C0000}"/>
    <cellStyle name="Comma 2 2 2 4 2 2 3" xfId="6103" xr:uid="{00000000-0005-0000-0000-0000F10C0000}"/>
    <cellStyle name="Comma 2 2 2 4 2 2 3 2" xfId="14696" xr:uid="{00000000-0005-0000-0000-0000F20C0000}"/>
    <cellStyle name="Comma 2 2 2 4 2 2 4" xfId="8245" xr:uid="{00000000-0005-0000-0000-0000F30C0000}"/>
    <cellStyle name="Comma 2 2 2 4 2 2 4 2" xfId="16838" xr:uid="{00000000-0005-0000-0000-0000F40C0000}"/>
    <cellStyle name="Comma 2 2 2 4 2 2 5" xfId="10401" xr:uid="{00000000-0005-0000-0000-0000F50C0000}"/>
    <cellStyle name="Comma 2 2 2 4 2 3" xfId="2893" xr:uid="{00000000-0005-0000-0000-0000F60C0000}"/>
    <cellStyle name="Comma 2 2 2 4 2 3 2" xfId="11487" xr:uid="{00000000-0005-0000-0000-0000F70C0000}"/>
    <cellStyle name="Comma 2 2 2 4 2 4" xfId="5036" xr:uid="{00000000-0005-0000-0000-0000F80C0000}"/>
    <cellStyle name="Comma 2 2 2 4 2 4 2" xfId="13629" xr:uid="{00000000-0005-0000-0000-0000F90C0000}"/>
    <cellStyle name="Comma 2 2 2 4 2 5" xfId="7178" xr:uid="{00000000-0005-0000-0000-0000FA0C0000}"/>
    <cellStyle name="Comma 2 2 2 4 2 5 2" xfId="15771" xr:uid="{00000000-0005-0000-0000-0000FB0C0000}"/>
    <cellStyle name="Comma 2 2 2 4 2 6" xfId="9336" xr:uid="{00000000-0005-0000-0000-0000FC0C0000}"/>
    <cellStyle name="Comma 2 2 2 4 3" xfId="1455" xr:uid="{00000000-0005-0000-0000-0000FD0C0000}"/>
    <cellStyle name="Comma 2 2 2 4 3 2" xfId="3608" xr:uid="{00000000-0005-0000-0000-0000FE0C0000}"/>
    <cellStyle name="Comma 2 2 2 4 3 2 2" xfId="12202" xr:uid="{00000000-0005-0000-0000-0000FF0C0000}"/>
    <cellStyle name="Comma 2 2 2 4 3 3" xfId="5751" xr:uid="{00000000-0005-0000-0000-0000000D0000}"/>
    <cellStyle name="Comma 2 2 2 4 3 3 2" xfId="14344" xr:uid="{00000000-0005-0000-0000-0000010D0000}"/>
    <cellStyle name="Comma 2 2 2 4 3 4" xfId="7893" xr:uid="{00000000-0005-0000-0000-0000020D0000}"/>
    <cellStyle name="Comma 2 2 2 4 3 4 2" xfId="16486" xr:uid="{00000000-0005-0000-0000-0000030D0000}"/>
    <cellStyle name="Comma 2 2 2 4 3 5" xfId="10049" xr:uid="{00000000-0005-0000-0000-0000040D0000}"/>
    <cellStyle name="Comma 2 2 2 4 4" xfId="2541" xr:uid="{00000000-0005-0000-0000-0000050D0000}"/>
    <cellStyle name="Comma 2 2 2 4 4 2" xfId="11135" xr:uid="{00000000-0005-0000-0000-0000060D0000}"/>
    <cellStyle name="Comma 2 2 2 4 5" xfId="4684" xr:uid="{00000000-0005-0000-0000-0000070D0000}"/>
    <cellStyle name="Comma 2 2 2 4 5 2" xfId="13277" xr:uid="{00000000-0005-0000-0000-0000080D0000}"/>
    <cellStyle name="Comma 2 2 2 4 6" xfId="6826" xr:uid="{00000000-0005-0000-0000-0000090D0000}"/>
    <cellStyle name="Comma 2 2 2 4 6 2" xfId="15419" xr:uid="{00000000-0005-0000-0000-00000A0D0000}"/>
    <cellStyle name="Comma 2 2 2 4 7" xfId="8986" xr:uid="{00000000-0005-0000-0000-00000B0D0000}"/>
    <cellStyle name="Comma 2 2 2 5" xfId="423" xr:uid="{00000000-0005-0000-0000-00000C0D0000}"/>
    <cellStyle name="Comma 2 2 2 5 2" xfId="775" xr:uid="{00000000-0005-0000-0000-00000D0D0000}"/>
    <cellStyle name="Comma 2 2 2 5 2 2" xfId="1855" xr:uid="{00000000-0005-0000-0000-00000E0D0000}"/>
    <cellStyle name="Comma 2 2 2 5 2 2 2" xfId="4008" xr:uid="{00000000-0005-0000-0000-00000F0D0000}"/>
    <cellStyle name="Comma 2 2 2 5 2 2 2 2" xfId="12602" xr:uid="{00000000-0005-0000-0000-0000100D0000}"/>
    <cellStyle name="Comma 2 2 2 5 2 2 3" xfId="6151" xr:uid="{00000000-0005-0000-0000-0000110D0000}"/>
    <cellStyle name="Comma 2 2 2 5 2 2 3 2" xfId="14744" xr:uid="{00000000-0005-0000-0000-0000120D0000}"/>
    <cellStyle name="Comma 2 2 2 5 2 2 4" xfId="8293" xr:uid="{00000000-0005-0000-0000-0000130D0000}"/>
    <cellStyle name="Comma 2 2 2 5 2 2 4 2" xfId="16886" xr:uid="{00000000-0005-0000-0000-0000140D0000}"/>
    <cellStyle name="Comma 2 2 2 5 2 2 5" xfId="10449" xr:uid="{00000000-0005-0000-0000-0000150D0000}"/>
    <cellStyle name="Comma 2 2 2 5 2 3" xfId="2941" xr:uid="{00000000-0005-0000-0000-0000160D0000}"/>
    <cellStyle name="Comma 2 2 2 5 2 3 2" xfId="11535" xr:uid="{00000000-0005-0000-0000-0000170D0000}"/>
    <cellStyle name="Comma 2 2 2 5 2 4" xfId="5084" xr:uid="{00000000-0005-0000-0000-0000180D0000}"/>
    <cellStyle name="Comma 2 2 2 5 2 4 2" xfId="13677" xr:uid="{00000000-0005-0000-0000-0000190D0000}"/>
    <cellStyle name="Comma 2 2 2 5 2 5" xfId="7226" xr:uid="{00000000-0005-0000-0000-00001A0D0000}"/>
    <cellStyle name="Comma 2 2 2 5 2 5 2" xfId="15819" xr:uid="{00000000-0005-0000-0000-00001B0D0000}"/>
    <cellStyle name="Comma 2 2 2 5 2 6" xfId="9384" xr:uid="{00000000-0005-0000-0000-00001C0D0000}"/>
    <cellStyle name="Comma 2 2 2 5 3" xfId="1503" xr:uid="{00000000-0005-0000-0000-00001D0D0000}"/>
    <cellStyle name="Comma 2 2 2 5 3 2" xfId="3656" xr:uid="{00000000-0005-0000-0000-00001E0D0000}"/>
    <cellStyle name="Comma 2 2 2 5 3 2 2" xfId="12250" xr:uid="{00000000-0005-0000-0000-00001F0D0000}"/>
    <cellStyle name="Comma 2 2 2 5 3 3" xfId="5799" xr:uid="{00000000-0005-0000-0000-0000200D0000}"/>
    <cellStyle name="Comma 2 2 2 5 3 3 2" xfId="14392" xr:uid="{00000000-0005-0000-0000-0000210D0000}"/>
    <cellStyle name="Comma 2 2 2 5 3 4" xfId="7941" xr:uid="{00000000-0005-0000-0000-0000220D0000}"/>
    <cellStyle name="Comma 2 2 2 5 3 4 2" xfId="16534" xr:uid="{00000000-0005-0000-0000-0000230D0000}"/>
    <cellStyle name="Comma 2 2 2 5 3 5" xfId="10097" xr:uid="{00000000-0005-0000-0000-0000240D0000}"/>
    <cellStyle name="Comma 2 2 2 5 4" xfId="2589" xr:uid="{00000000-0005-0000-0000-0000250D0000}"/>
    <cellStyle name="Comma 2 2 2 5 4 2" xfId="11183" xr:uid="{00000000-0005-0000-0000-0000260D0000}"/>
    <cellStyle name="Comma 2 2 2 5 5" xfId="4732" xr:uid="{00000000-0005-0000-0000-0000270D0000}"/>
    <cellStyle name="Comma 2 2 2 5 5 2" xfId="13325" xr:uid="{00000000-0005-0000-0000-0000280D0000}"/>
    <cellStyle name="Comma 2 2 2 5 6" xfId="6874" xr:uid="{00000000-0005-0000-0000-0000290D0000}"/>
    <cellStyle name="Comma 2 2 2 5 6 2" xfId="15467" xr:uid="{00000000-0005-0000-0000-00002A0D0000}"/>
    <cellStyle name="Comma 2 2 2 5 7" xfId="9034" xr:uid="{00000000-0005-0000-0000-00002B0D0000}"/>
    <cellStyle name="Comma 2 2 2 6" xfId="525" xr:uid="{00000000-0005-0000-0000-00002C0D0000}"/>
    <cellStyle name="Comma 2 2 2 6 2" xfId="1605" xr:uid="{00000000-0005-0000-0000-00002D0D0000}"/>
    <cellStyle name="Comma 2 2 2 6 2 2" xfId="3758" xr:uid="{00000000-0005-0000-0000-00002E0D0000}"/>
    <cellStyle name="Comma 2 2 2 6 2 2 2" xfId="12352" xr:uid="{00000000-0005-0000-0000-00002F0D0000}"/>
    <cellStyle name="Comma 2 2 2 6 2 3" xfId="5901" xr:uid="{00000000-0005-0000-0000-0000300D0000}"/>
    <cellStyle name="Comma 2 2 2 6 2 3 2" xfId="14494" xr:uid="{00000000-0005-0000-0000-0000310D0000}"/>
    <cellStyle name="Comma 2 2 2 6 2 4" xfId="8043" xr:uid="{00000000-0005-0000-0000-0000320D0000}"/>
    <cellStyle name="Comma 2 2 2 6 2 4 2" xfId="16636" xr:uid="{00000000-0005-0000-0000-0000330D0000}"/>
    <cellStyle name="Comma 2 2 2 6 2 5" xfId="10199" xr:uid="{00000000-0005-0000-0000-0000340D0000}"/>
    <cellStyle name="Comma 2 2 2 6 3" xfId="2691" xr:uid="{00000000-0005-0000-0000-0000350D0000}"/>
    <cellStyle name="Comma 2 2 2 6 3 2" xfId="11285" xr:uid="{00000000-0005-0000-0000-0000360D0000}"/>
    <cellStyle name="Comma 2 2 2 6 4" xfId="4834" xr:uid="{00000000-0005-0000-0000-0000370D0000}"/>
    <cellStyle name="Comma 2 2 2 6 4 2" xfId="13427" xr:uid="{00000000-0005-0000-0000-0000380D0000}"/>
    <cellStyle name="Comma 2 2 2 6 5" xfId="6976" xr:uid="{00000000-0005-0000-0000-0000390D0000}"/>
    <cellStyle name="Comma 2 2 2 6 5 2" xfId="15569" xr:uid="{00000000-0005-0000-0000-00003A0D0000}"/>
    <cellStyle name="Comma 2 2 2 6 6" xfId="9134" xr:uid="{00000000-0005-0000-0000-00003B0D0000}"/>
    <cellStyle name="Comma 2 2 2 7" xfId="566" xr:uid="{00000000-0005-0000-0000-00003C0D0000}"/>
    <cellStyle name="Comma 2 2 2 7 2" xfId="1646" xr:uid="{00000000-0005-0000-0000-00003D0D0000}"/>
    <cellStyle name="Comma 2 2 2 7 2 2" xfId="3799" xr:uid="{00000000-0005-0000-0000-00003E0D0000}"/>
    <cellStyle name="Comma 2 2 2 7 2 2 2" xfId="12393" xr:uid="{00000000-0005-0000-0000-00003F0D0000}"/>
    <cellStyle name="Comma 2 2 2 7 2 3" xfId="5942" xr:uid="{00000000-0005-0000-0000-0000400D0000}"/>
    <cellStyle name="Comma 2 2 2 7 2 3 2" xfId="14535" xr:uid="{00000000-0005-0000-0000-0000410D0000}"/>
    <cellStyle name="Comma 2 2 2 7 2 4" xfId="8084" xr:uid="{00000000-0005-0000-0000-0000420D0000}"/>
    <cellStyle name="Comma 2 2 2 7 2 4 2" xfId="16677" xr:uid="{00000000-0005-0000-0000-0000430D0000}"/>
    <cellStyle name="Comma 2 2 2 7 2 5" xfId="10240" xr:uid="{00000000-0005-0000-0000-0000440D0000}"/>
    <cellStyle name="Comma 2 2 2 7 3" xfId="2732" xr:uid="{00000000-0005-0000-0000-0000450D0000}"/>
    <cellStyle name="Comma 2 2 2 7 3 2" xfId="11326" xr:uid="{00000000-0005-0000-0000-0000460D0000}"/>
    <cellStyle name="Comma 2 2 2 7 4" xfId="4875" xr:uid="{00000000-0005-0000-0000-0000470D0000}"/>
    <cellStyle name="Comma 2 2 2 7 4 2" xfId="13468" xr:uid="{00000000-0005-0000-0000-0000480D0000}"/>
    <cellStyle name="Comma 2 2 2 7 5" xfId="7017" xr:uid="{00000000-0005-0000-0000-0000490D0000}"/>
    <cellStyle name="Comma 2 2 2 7 5 2" xfId="15610" xr:uid="{00000000-0005-0000-0000-00004A0D0000}"/>
    <cellStyle name="Comma 2 2 2 7 6" xfId="9175" xr:uid="{00000000-0005-0000-0000-00004B0D0000}"/>
    <cellStyle name="Comma 2 2 2 8" xfId="918" xr:uid="{00000000-0005-0000-0000-00004C0D0000}"/>
    <cellStyle name="Comma 2 2 2 8 2" xfId="1995" xr:uid="{00000000-0005-0000-0000-00004D0D0000}"/>
    <cellStyle name="Comma 2 2 2 8 2 2" xfId="4148" xr:uid="{00000000-0005-0000-0000-00004E0D0000}"/>
    <cellStyle name="Comma 2 2 2 8 2 2 2" xfId="12742" xr:uid="{00000000-0005-0000-0000-00004F0D0000}"/>
    <cellStyle name="Comma 2 2 2 8 2 3" xfId="6291" xr:uid="{00000000-0005-0000-0000-0000500D0000}"/>
    <cellStyle name="Comma 2 2 2 8 2 3 2" xfId="14884" xr:uid="{00000000-0005-0000-0000-0000510D0000}"/>
    <cellStyle name="Comma 2 2 2 8 2 4" xfId="8433" xr:uid="{00000000-0005-0000-0000-0000520D0000}"/>
    <cellStyle name="Comma 2 2 2 8 2 4 2" xfId="17026" xr:uid="{00000000-0005-0000-0000-0000530D0000}"/>
    <cellStyle name="Comma 2 2 2 8 2 5" xfId="10589" xr:uid="{00000000-0005-0000-0000-0000540D0000}"/>
    <cellStyle name="Comma 2 2 2 8 3" xfId="3081" xr:uid="{00000000-0005-0000-0000-0000550D0000}"/>
    <cellStyle name="Comma 2 2 2 8 3 2" xfId="11675" xr:uid="{00000000-0005-0000-0000-0000560D0000}"/>
    <cellStyle name="Comma 2 2 2 8 4" xfId="5224" xr:uid="{00000000-0005-0000-0000-0000570D0000}"/>
    <cellStyle name="Comma 2 2 2 8 4 2" xfId="13817" xr:uid="{00000000-0005-0000-0000-0000580D0000}"/>
    <cellStyle name="Comma 2 2 2 8 5" xfId="7366" xr:uid="{00000000-0005-0000-0000-0000590D0000}"/>
    <cellStyle name="Comma 2 2 2 8 5 2" xfId="15959" xr:uid="{00000000-0005-0000-0000-00005A0D0000}"/>
    <cellStyle name="Comma 2 2 2 8 6" xfId="9522" xr:uid="{00000000-0005-0000-0000-00005B0D0000}"/>
    <cellStyle name="Comma 2 2 2 9" xfId="1021" xr:uid="{00000000-0005-0000-0000-00005C0D0000}"/>
    <cellStyle name="Comma 2 2 2 9 2" xfId="2098" xr:uid="{00000000-0005-0000-0000-00005D0D0000}"/>
    <cellStyle name="Comma 2 2 2 9 2 2" xfId="4251" xr:uid="{00000000-0005-0000-0000-00005E0D0000}"/>
    <cellStyle name="Comma 2 2 2 9 2 2 2" xfId="12845" xr:uid="{00000000-0005-0000-0000-00005F0D0000}"/>
    <cellStyle name="Comma 2 2 2 9 2 3" xfId="6394" xr:uid="{00000000-0005-0000-0000-0000600D0000}"/>
    <cellStyle name="Comma 2 2 2 9 2 3 2" xfId="14987" xr:uid="{00000000-0005-0000-0000-0000610D0000}"/>
    <cellStyle name="Comma 2 2 2 9 2 4" xfId="8536" xr:uid="{00000000-0005-0000-0000-0000620D0000}"/>
    <cellStyle name="Comma 2 2 2 9 2 4 2" xfId="17129" xr:uid="{00000000-0005-0000-0000-0000630D0000}"/>
    <cellStyle name="Comma 2 2 2 9 2 5" xfId="10692" xr:uid="{00000000-0005-0000-0000-0000640D0000}"/>
    <cellStyle name="Comma 2 2 2 9 3" xfId="3184" xr:uid="{00000000-0005-0000-0000-0000650D0000}"/>
    <cellStyle name="Comma 2 2 2 9 3 2" xfId="11778" xr:uid="{00000000-0005-0000-0000-0000660D0000}"/>
    <cellStyle name="Comma 2 2 2 9 4" xfId="5327" xr:uid="{00000000-0005-0000-0000-0000670D0000}"/>
    <cellStyle name="Comma 2 2 2 9 4 2" xfId="13920" xr:uid="{00000000-0005-0000-0000-0000680D0000}"/>
    <cellStyle name="Comma 2 2 2 9 5" xfId="7469" xr:uid="{00000000-0005-0000-0000-0000690D0000}"/>
    <cellStyle name="Comma 2 2 2 9 5 2" xfId="16062" xr:uid="{00000000-0005-0000-0000-00006A0D0000}"/>
    <cellStyle name="Comma 2 2 2 9 6" xfId="9625" xr:uid="{00000000-0005-0000-0000-00006B0D0000}"/>
    <cellStyle name="Comma 2 2 3" xfId="204" xr:uid="{00000000-0005-0000-0000-00006C0D0000}"/>
    <cellStyle name="Comma 2 2 3 10" xfId="1297" xr:uid="{00000000-0005-0000-0000-00006D0D0000}"/>
    <cellStyle name="Comma 2 2 3 10 2" xfId="3450" xr:uid="{00000000-0005-0000-0000-00006E0D0000}"/>
    <cellStyle name="Comma 2 2 3 10 2 2" xfId="12044" xr:uid="{00000000-0005-0000-0000-00006F0D0000}"/>
    <cellStyle name="Comma 2 2 3 10 3" xfId="5593" xr:uid="{00000000-0005-0000-0000-0000700D0000}"/>
    <cellStyle name="Comma 2 2 3 10 3 2" xfId="14186" xr:uid="{00000000-0005-0000-0000-0000710D0000}"/>
    <cellStyle name="Comma 2 2 3 10 4" xfId="7735" xr:uid="{00000000-0005-0000-0000-0000720D0000}"/>
    <cellStyle name="Comma 2 2 3 10 4 2" xfId="16328" xr:uid="{00000000-0005-0000-0000-0000730D0000}"/>
    <cellStyle name="Comma 2 2 3 10 5" xfId="9891" xr:uid="{00000000-0005-0000-0000-0000740D0000}"/>
    <cellStyle name="Comma 2 2 3 11" xfId="2385" xr:uid="{00000000-0005-0000-0000-0000750D0000}"/>
    <cellStyle name="Comma 2 2 3 11 2" xfId="10979" xr:uid="{00000000-0005-0000-0000-0000760D0000}"/>
    <cellStyle name="Comma 2 2 3 12" xfId="4528" xr:uid="{00000000-0005-0000-0000-0000770D0000}"/>
    <cellStyle name="Comma 2 2 3 12 2" xfId="13121" xr:uid="{00000000-0005-0000-0000-0000780D0000}"/>
    <cellStyle name="Comma 2 2 3 13" xfId="6670" xr:uid="{00000000-0005-0000-0000-0000790D0000}"/>
    <cellStyle name="Comma 2 2 3 13 2" xfId="15263" xr:uid="{00000000-0005-0000-0000-00007A0D0000}"/>
    <cellStyle name="Comma 2 2 3 14" xfId="8842" xr:uid="{00000000-0005-0000-0000-00007B0D0000}"/>
    <cellStyle name="Comma 2 2 3 2" xfId="331" xr:uid="{00000000-0005-0000-0000-00007C0D0000}"/>
    <cellStyle name="Comma 2 2 3 2 10" xfId="8943" xr:uid="{00000000-0005-0000-0000-00007D0D0000}"/>
    <cellStyle name="Comma 2 2 3 2 2" xfId="482" xr:uid="{00000000-0005-0000-0000-00007E0D0000}"/>
    <cellStyle name="Comma 2 2 3 2 2 2" xfId="834" xr:uid="{00000000-0005-0000-0000-00007F0D0000}"/>
    <cellStyle name="Comma 2 2 3 2 2 2 2" xfId="1914" xr:uid="{00000000-0005-0000-0000-0000800D0000}"/>
    <cellStyle name="Comma 2 2 3 2 2 2 2 2" xfId="4067" xr:uid="{00000000-0005-0000-0000-0000810D0000}"/>
    <cellStyle name="Comma 2 2 3 2 2 2 2 2 2" xfId="12661" xr:uid="{00000000-0005-0000-0000-0000820D0000}"/>
    <cellStyle name="Comma 2 2 3 2 2 2 2 3" xfId="6210" xr:uid="{00000000-0005-0000-0000-0000830D0000}"/>
    <cellStyle name="Comma 2 2 3 2 2 2 2 3 2" xfId="14803" xr:uid="{00000000-0005-0000-0000-0000840D0000}"/>
    <cellStyle name="Comma 2 2 3 2 2 2 2 4" xfId="8352" xr:uid="{00000000-0005-0000-0000-0000850D0000}"/>
    <cellStyle name="Comma 2 2 3 2 2 2 2 4 2" xfId="16945" xr:uid="{00000000-0005-0000-0000-0000860D0000}"/>
    <cellStyle name="Comma 2 2 3 2 2 2 2 5" xfId="10508" xr:uid="{00000000-0005-0000-0000-0000870D0000}"/>
    <cellStyle name="Comma 2 2 3 2 2 2 3" xfId="3000" xr:uid="{00000000-0005-0000-0000-0000880D0000}"/>
    <cellStyle name="Comma 2 2 3 2 2 2 3 2" xfId="11594" xr:uid="{00000000-0005-0000-0000-0000890D0000}"/>
    <cellStyle name="Comma 2 2 3 2 2 2 4" xfId="5143" xr:uid="{00000000-0005-0000-0000-00008A0D0000}"/>
    <cellStyle name="Comma 2 2 3 2 2 2 4 2" xfId="13736" xr:uid="{00000000-0005-0000-0000-00008B0D0000}"/>
    <cellStyle name="Comma 2 2 3 2 2 2 5" xfId="7285" xr:uid="{00000000-0005-0000-0000-00008C0D0000}"/>
    <cellStyle name="Comma 2 2 3 2 2 2 5 2" xfId="15878" xr:uid="{00000000-0005-0000-0000-00008D0D0000}"/>
    <cellStyle name="Comma 2 2 3 2 2 2 6" xfId="9443" xr:uid="{00000000-0005-0000-0000-00008E0D0000}"/>
    <cellStyle name="Comma 2 2 3 2 2 3" xfId="1562" xr:uid="{00000000-0005-0000-0000-00008F0D0000}"/>
    <cellStyle name="Comma 2 2 3 2 2 3 2" xfId="3715" xr:uid="{00000000-0005-0000-0000-0000900D0000}"/>
    <cellStyle name="Comma 2 2 3 2 2 3 2 2" xfId="12309" xr:uid="{00000000-0005-0000-0000-0000910D0000}"/>
    <cellStyle name="Comma 2 2 3 2 2 3 3" xfId="5858" xr:uid="{00000000-0005-0000-0000-0000920D0000}"/>
    <cellStyle name="Comma 2 2 3 2 2 3 3 2" xfId="14451" xr:uid="{00000000-0005-0000-0000-0000930D0000}"/>
    <cellStyle name="Comma 2 2 3 2 2 3 4" xfId="8000" xr:uid="{00000000-0005-0000-0000-0000940D0000}"/>
    <cellStyle name="Comma 2 2 3 2 2 3 4 2" xfId="16593" xr:uid="{00000000-0005-0000-0000-0000950D0000}"/>
    <cellStyle name="Comma 2 2 3 2 2 3 5" xfId="10156" xr:uid="{00000000-0005-0000-0000-0000960D0000}"/>
    <cellStyle name="Comma 2 2 3 2 2 4" xfId="2648" xr:uid="{00000000-0005-0000-0000-0000970D0000}"/>
    <cellStyle name="Comma 2 2 3 2 2 4 2" xfId="11242" xr:uid="{00000000-0005-0000-0000-0000980D0000}"/>
    <cellStyle name="Comma 2 2 3 2 2 5" xfId="4791" xr:uid="{00000000-0005-0000-0000-0000990D0000}"/>
    <cellStyle name="Comma 2 2 3 2 2 5 2" xfId="13384" xr:uid="{00000000-0005-0000-0000-00009A0D0000}"/>
    <cellStyle name="Comma 2 2 3 2 2 6" xfId="6933" xr:uid="{00000000-0005-0000-0000-00009B0D0000}"/>
    <cellStyle name="Comma 2 2 3 2 2 6 2" xfId="15526" xr:uid="{00000000-0005-0000-0000-00009C0D0000}"/>
    <cellStyle name="Comma 2 2 3 2 2 7" xfId="9091" xr:uid="{00000000-0005-0000-0000-00009D0D0000}"/>
    <cellStyle name="Comma 2 2 3 2 3" xfId="684" xr:uid="{00000000-0005-0000-0000-00009E0D0000}"/>
    <cellStyle name="Comma 2 2 3 2 3 2" xfId="1764" xr:uid="{00000000-0005-0000-0000-00009F0D0000}"/>
    <cellStyle name="Comma 2 2 3 2 3 2 2" xfId="3917" xr:uid="{00000000-0005-0000-0000-0000A00D0000}"/>
    <cellStyle name="Comma 2 2 3 2 3 2 2 2" xfId="12511" xr:uid="{00000000-0005-0000-0000-0000A10D0000}"/>
    <cellStyle name="Comma 2 2 3 2 3 2 3" xfId="6060" xr:uid="{00000000-0005-0000-0000-0000A20D0000}"/>
    <cellStyle name="Comma 2 2 3 2 3 2 3 2" xfId="14653" xr:uid="{00000000-0005-0000-0000-0000A30D0000}"/>
    <cellStyle name="Comma 2 2 3 2 3 2 4" xfId="8202" xr:uid="{00000000-0005-0000-0000-0000A40D0000}"/>
    <cellStyle name="Comma 2 2 3 2 3 2 4 2" xfId="16795" xr:uid="{00000000-0005-0000-0000-0000A50D0000}"/>
    <cellStyle name="Comma 2 2 3 2 3 2 5" xfId="10358" xr:uid="{00000000-0005-0000-0000-0000A60D0000}"/>
    <cellStyle name="Comma 2 2 3 2 3 3" xfId="2850" xr:uid="{00000000-0005-0000-0000-0000A70D0000}"/>
    <cellStyle name="Comma 2 2 3 2 3 3 2" xfId="11444" xr:uid="{00000000-0005-0000-0000-0000A80D0000}"/>
    <cellStyle name="Comma 2 2 3 2 3 4" xfId="4993" xr:uid="{00000000-0005-0000-0000-0000A90D0000}"/>
    <cellStyle name="Comma 2 2 3 2 3 4 2" xfId="13586" xr:uid="{00000000-0005-0000-0000-0000AA0D0000}"/>
    <cellStyle name="Comma 2 2 3 2 3 5" xfId="7135" xr:uid="{00000000-0005-0000-0000-0000AB0D0000}"/>
    <cellStyle name="Comma 2 2 3 2 3 5 2" xfId="15728" xr:uid="{00000000-0005-0000-0000-0000AC0D0000}"/>
    <cellStyle name="Comma 2 2 3 2 3 6" xfId="9293" xr:uid="{00000000-0005-0000-0000-0000AD0D0000}"/>
    <cellStyle name="Comma 2 2 3 2 4" xfId="977" xr:uid="{00000000-0005-0000-0000-0000AE0D0000}"/>
    <cellStyle name="Comma 2 2 3 2 4 2" xfId="2054" xr:uid="{00000000-0005-0000-0000-0000AF0D0000}"/>
    <cellStyle name="Comma 2 2 3 2 4 2 2" xfId="4207" xr:uid="{00000000-0005-0000-0000-0000B00D0000}"/>
    <cellStyle name="Comma 2 2 3 2 4 2 2 2" xfId="12801" xr:uid="{00000000-0005-0000-0000-0000B10D0000}"/>
    <cellStyle name="Comma 2 2 3 2 4 2 3" xfId="6350" xr:uid="{00000000-0005-0000-0000-0000B20D0000}"/>
    <cellStyle name="Comma 2 2 3 2 4 2 3 2" xfId="14943" xr:uid="{00000000-0005-0000-0000-0000B30D0000}"/>
    <cellStyle name="Comma 2 2 3 2 4 2 4" xfId="8492" xr:uid="{00000000-0005-0000-0000-0000B40D0000}"/>
    <cellStyle name="Comma 2 2 3 2 4 2 4 2" xfId="17085" xr:uid="{00000000-0005-0000-0000-0000B50D0000}"/>
    <cellStyle name="Comma 2 2 3 2 4 2 5" xfId="10648" xr:uid="{00000000-0005-0000-0000-0000B60D0000}"/>
    <cellStyle name="Comma 2 2 3 2 4 3" xfId="3140" xr:uid="{00000000-0005-0000-0000-0000B70D0000}"/>
    <cellStyle name="Comma 2 2 3 2 4 3 2" xfId="11734" xr:uid="{00000000-0005-0000-0000-0000B80D0000}"/>
    <cellStyle name="Comma 2 2 3 2 4 4" xfId="5283" xr:uid="{00000000-0005-0000-0000-0000B90D0000}"/>
    <cellStyle name="Comma 2 2 3 2 4 4 2" xfId="13876" xr:uid="{00000000-0005-0000-0000-0000BA0D0000}"/>
    <cellStyle name="Comma 2 2 3 2 4 5" xfId="7425" xr:uid="{00000000-0005-0000-0000-0000BB0D0000}"/>
    <cellStyle name="Comma 2 2 3 2 4 5 2" xfId="16018" xr:uid="{00000000-0005-0000-0000-0000BC0D0000}"/>
    <cellStyle name="Comma 2 2 3 2 4 6" xfId="9581" xr:uid="{00000000-0005-0000-0000-0000BD0D0000}"/>
    <cellStyle name="Comma 2 2 3 2 5" xfId="1080" xr:uid="{00000000-0005-0000-0000-0000BE0D0000}"/>
    <cellStyle name="Comma 2 2 3 2 5 2" xfId="2157" xr:uid="{00000000-0005-0000-0000-0000BF0D0000}"/>
    <cellStyle name="Comma 2 2 3 2 5 2 2" xfId="4310" xr:uid="{00000000-0005-0000-0000-0000C00D0000}"/>
    <cellStyle name="Comma 2 2 3 2 5 2 2 2" xfId="12904" xr:uid="{00000000-0005-0000-0000-0000C10D0000}"/>
    <cellStyle name="Comma 2 2 3 2 5 2 3" xfId="6453" xr:uid="{00000000-0005-0000-0000-0000C20D0000}"/>
    <cellStyle name="Comma 2 2 3 2 5 2 3 2" xfId="15046" xr:uid="{00000000-0005-0000-0000-0000C30D0000}"/>
    <cellStyle name="Comma 2 2 3 2 5 2 4" xfId="8595" xr:uid="{00000000-0005-0000-0000-0000C40D0000}"/>
    <cellStyle name="Comma 2 2 3 2 5 2 4 2" xfId="17188" xr:uid="{00000000-0005-0000-0000-0000C50D0000}"/>
    <cellStyle name="Comma 2 2 3 2 5 2 5" xfId="10751" xr:uid="{00000000-0005-0000-0000-0000C60D0000}"/>
    <cellStyle name="Comma 2 2 3 2 5 3" xfId="3243" xr:uid="{00000000-0005-0000-0000-0000C70D0000}"/>
    <cellStyle name="Comma 2 2 3 2 5 3 2" xfId="11837" xr:uid="{00000000-0005-0000-0000-0000C80D0000}"/>
    <cellStyle name="Comma 2 2 3 2 5 4" xfId="5386" xr:uid="{00000000-0005-0000-0000-0000C90D0000}"/>
    <cellStyle name="Comma 2 2 3 2 5 4 2" xfId="13979" xr:uid="{00000000-0005-0000-0000-0000CA0D0000}"/>
    <cellStyle name="Comma 2 2 3 2 5 5" xfId="7528" xr:uid="{00000000-0005-0000-0000-0000CB0D0000}"/>
    <cellStyle name="Comma 2 2 3 2 5 5 2" xfId="16121" xr:uid="{00000000-0005-0000-0000-0000CC0D0000}"/>
    <cellStyle name="Comma 2 2 3 2 5 6" xfId="9684" xr:uid="{00000000-0005-0000-0000-0000CD0D0000}"/>
    <cellStyle name="Comma 2 2 3 2 6" xfId="1412" xr:uid="{00000000-0005-0000-0000-0000CE0D0000}"/>
    <cellStyle name="Comma 2 2 3 2 6 2" xfId="3565" xr:uid="{00000000-0005-0000-0000-0000CF0D0000}"/>
    <cellStyle name="Comma 2 2 3 2 6 2 2" xfId="12159" xr:uid="{00000000-0005-0000-0000-0000D00D0000}"/>
    <cellStyle name="Comma 2 2 3 2 6 3" xfId="5708" xr:uid="{00000000-0005-0000-0000-0000D10D0000}"/>
    <cellStyle name="Comma 2 2 3 2 6 3 2" xfId="14301" xr:uid="{00000000-0005-0000-0000-0000D20D0000}"/>
    <cellStyle name="Comma 2 2 3 2 6 4" xfId="7850" xr:uid="{00000000-0005-0000-0000-0000D30D0000}"/>
    <cellStyle name="Comma 2 2 3 2 6 4 2" xfId="16443" xr:uid="{00000000-0005-0000-0000-0000D40D0000}"/>
    <cellStyle name="Comma 2 2 3 2 6 5" xfId="10006" xr:uid="{00000000-0005-0000-0000-0000D50D0000}"/>
    <cellStyle name="Comma 2 2 3 2 7" xfId="2498" xr:uid="{00000000-0005-0000-0000-0000D60D0000}"/>
    <cellStyle name="Comma 2 2 3 2 7 2" xfId="11092" xr:uid="{00000000-0005-0000-0000-0000D70D0000}"/>
    <cellStyle name="Comma 2 2 3 2 8" xfId="4641" xr:uid="{00000000-0005-0000-0000-0000D80D0000}"/>
    <cellStyle name="Comma 2 2 3 2 8 2" xfId="13234" xr:uid="{00000000-0005-0000-0000-0000D90D0000}"/>
    <cellStyle name="Comma 2 2 3 2 9" xfId="6783" xr:uid="{00000000-0005-0000-0000-0000DA0D0000}"/>
    <cellStyle name="Comma 2 2 3 2 9 2" xfId="15376" xr:uid="{00000000-0005-0000-0000-0000DB0D0000}"/>
    <cellStyle name="Comma 2 2 3 3" xfId="275" xr:uid="{00000000-0005-0000-0000-0000DC0D0000}"/>
    <cellStyle name="Comma 2 2 3 3 2" xfId="628" xr:uid="{00000000-0005-0000-0000-0000DD0D0000}"/>
    <cellStyle name="Comma 2 2 3 3 2 2" xfId="1708" xr:uid="{00000000-0005-0000-0000-0000DE0D0000}"/>
    <cellStyle name="Comma 2 2 3 3 2 2 2" xfId="3861" xr:uid="{00000000-0005-0000-0000-0000DF0D0000}"/>
    <cellStyle name="Comma 2 2 3 3 2 2 2 2" xfId="12455" xr:uid="{00000000-0005-0000-0000-0000E00D0000}"/>
    <cellStyle name="Comma 2 2 3 3 2 2 3" xfId="6004" xr:uid="{00000000-0005-0000-0000-0000E10D0000}"/>
    <cellStyle name="Comma 2 2 3 3 2 2 3 2" xfId="14597" xr:uid="{00000000-0005-0000-0000-0000E20D0000}"/>
    <cellStyle name="Comma 2 2 3 3 2 2 4" xfId="8146" xr:uid="{00000000-0005-0000-0000-0000E30D0000}"/>
    <cellStyle name="Comma 2 2 3 3 2 2 4 2" xfId="16739" xr:uid="{00000000-0005-0000-0000-0000E40D0000}"/>
    <cellStyle name="Comma 2 2 3 3 2 2 5" xfId="10302" xr:uid="{00000000-0005-0000-0000-0000E50D0000}"/>
    <cellStyle name="Comma 2 2 3 3 2 3" xfId="2794" xr:uid="{00000000-0005-0000-0000-0000E60D0000}"/>
    <cellStyle name="Comma 2 2 3 3 2 3 2" xfId="11388" xr:uid="{00000000-0005-0000-0000-0000E70D0000}"/>
    <cellStyle name="Comma 2 2 3 3 2 4" xfId="4937" xr:uid="{00000000-0005-0000-0000-0000E80D0000}"/>
    <cellStyle name="Comma 2 2 3 3 2 4 2" xfId="13530" xr:uid="{00000000-0005-0000-0000-0000E90D0000}"/>
    <cellStyle name="Comma 2 2 3 3 2 5" xfId="7079" xr:uid="{00000000-0005-0000-0000-0000EA0D0000}"/>
    <cellStyle name="Comma 2 2 3 3 2 5 2" xfId="15672" xr:uid="{00000000-0005-0000-0000-0000EB0D0000}"/>
    <cellStyle name="Comma 2 2 3 3 2 6" xfId="9237" xr:uid="{00000000-0005-0000-0000-0000EC0D0000}"/>
    <cellStyle name="Comma 2 2 3 3 3" xfId="1356" xr:uid="{00000000-0005-0000-0000-0000ED0D0000}"/>
    <cellStyle name="Comma 2 2 3 3 3 2" xfId="3509" xr:uid="{00000000-0005-0000-0000-0000EE0D0000}"/>
    <cellStyle name="Comma 2 2 3 3 3 2 2" xfId="12103" xr:uid="{00000000-0005-0000-0000-0000EF0D0000}"/>
    <cellStyle name="Comma 2 2 3 3 3 3" xfId="5652" xr:uid="{00000000-0005-0000-0000-0000F00D0000}"/>
    <cellStyle name="Comma 2 2 3 3 3 3 2" xfId="14245" xr:uid="{00000000-0005-0000-0000-0000F10D0000}"/>
    <cellStyle name="Comma 2 2 3 3 3 4" xfId="7794" xr:uid="{00000000-0005-0000-0000-0000F20D0000}"/>
    <cellStyle name="Comma 2 2 3 3 3 4 2" xfId="16387" xr:uid="{00000000-0005-0000-0000-0000F30D0000}"/>
    <cellStyle name="Comma 2 2 3 3 3 5" xfId="9950" xr:uid="{00000000-0005-0000-0000-0000F40D0000}"/>
    <cellStyle name="Comma 2 2 3 3 4" xfId="2442" xr:uid="{00000000-0005-0000-0000-0000F50D0000}"/>
    <cellStyle name="Comma 2 2 3 3 4 2" xfId="11036" xr:uid="{00000000-0005-0000-0000-0000F60D0000}"/>
    <cellStyle name="Comma 2 2 3 3 5" xfId="4585" xr:uid="{00000000-0005-0000-0000-0000F70D0000}"/>
    <cellStyle name="Comma 2 2 3 3 5 2" xfId="13178" xr:uid="{00000000-0005-0000-0000-0000F80D0000}"/>
    <cellStyle name="Comma 2 2 3 3 6" xfId="6727" xr:uid="{00000000-0005-0000-0000-0000F90D0000}"/>
    <cellStyle name="Comma 2 2 3 3 6 2" xfId="15320" xr:uid="{00000000-0005-0000-0000-0000FA0D0000}"/>
    <cellStyle name="Comma 2 2 3 3 7" xfId="8896" xr:uid="{00000000-0005-0000-0000-0000FB0D0000}"/>
    <cellStyle name="Comma 2 2 3 4" xfId="377" xr:uid="{00000000-0005-0000-0000-0000FC0D0000}"/>
    <cellStyle name="Comma 2 2 3 4 2" xfId="730" xr:uid="{00000000-0005-0000-0000-0000FD0D0000}"/>
    <cellStyle name="Comma 2 2 3 4 2 2" xfId="1810" xr:uid="{00000000-0005-0000-0000-0000FE0D0000}"/>
    <cellStyle name="Comma 2 2 3 4 2 2 2" xfId="3963" xr:uid="{00000000-0005-0000-0000-0000FF0D0000}"/>
    <cellStyle name="Comma 2 2 3 4 2 2 2 2" xfId="12557" xr:uid="{00000000-0005-0000-0000-0000000E0000}"/>
    <cellStyle name="Comma 2 2 3 4 2 2 3" xfId="6106" xr:uid="{00000000-0005-0000-0000-0000010E0000}"/>
    <cellStyle name="Comma 2 2 3 4 2 2 3 2" xfId="14699" xr:uid="{00000000-0005-0000-0000-0000020E0000}"/>
    <cellStyle name="Comma 2 2 3 4 2 2 4" xfId="8248" xr:uid="{00000000-0005-0000-0000-0000030E0000}"/>
    <cellStyle name="Comma 2 2 3 4 2 2 4 2" xfId="16841" xr:uid="{00000000-0005-0000-0000-0000040E0000}"/>
    <cellStyle name="Comma 2 2 3 4 2 2 5" xfId="10404" xr:uid="{00000000-0005-0000-0000-0000050E0000}"/>
    <cellStyle name="Comma 2 2 3 4 2 3" xfId="2896" xr:uid="{00000000-0005-0000-0000-0000060E0000}"/>
    <cellStyle name="Comma 2 2 3 4 2 3 2" xfId="11490" xr:uid="{00000000-0005-0000-0000-0000070E0000}"/>
    <cellStyle name="Comma 2 2 3 4 2 4" xfId="5039" xr:uid="{00000000-0005-0000-0000-0000080E0000}"/>
    <cellStyle name="Comma 2 2 3 4 2 4 2" xfId="13632" xr:uid="{00000000-0005-0000-0000-0000090E0000}"/>
    <cellStyle name="Comma 2 2 3 4 2 5" xfId="7181" xr:uid="{00000000-0005-0000-0000-00000A0E0000}"/>
    <cellStyle name="Comma 2 2 3 4 2 5 2" xfId="15774" xr:uid="{00000000-0005-0000-0000-00000B0E0000}"/>
    <cellStyle name="Comma 2 2 3 4 2 6" xfId="9339" xr:uid="{00000000-0005-0000-0000-00000C0E0000}"/>
    <cellStyle name="Comma 2 2 3 4 3" xfId="1458" xr:uid="{00000000-0005-0000-0000-00000D0E0000}"/>
    <cellStyle name="Comma 2 2 3 4 3 2" xfId="3611" xr:uid="{00000000-0005-0000-0000-00000E0E0000}"/>
    <cellStyle name="Comma 2 2 3 4 3 2 2" xfId="12205" xr:uid="{00000000-0005-0000-0000-00000F0E0000}"/>
    <cellStyle name="Comma 2 2 3 4 3 3" xfId="5754" xr:uid="{00000000-0005-0000-0000-0000100E0000}"/>
    <cellStyle name="Comma 2 2 3 4 3 3 2" xfId="14347" xr:uid="{00000000-0005-0000-0000-0000110E0000}"/>
    <cellStyle name="Comma 2 2 3 4 3 4" xfId="7896" xr:uid="{00000000-0005-0000-0000-0000120E0000}"/>
    <cellStyle name="Comma 2 2 3 4 3 4 2" xfId="16489" xr:uid="{00000000-0005-0000-0000-0000130E0000}"/>
    <cellStyle name="Comma 2 2 3 4 3 5" xfId="10052" xr:uid="{00000000-0005-0000-0000-0000140E0000}"/>
    <cellStyle name="Comma 2 2 3 4 4" xfId="2544" xr:uid="{00000000-0005-0000-0000-0000150E0000}"/>
    <cellStyle name="Comma 2 2 3 4 4 2" xfId="11138" xr:uid="{00000000-0005-0000-0000-0000160E0000}"/>
    <cellStyle name="Comma 2 2 3 4 5" xfId="4687" xr:uid="{00000000-0005-0000-0000-0000170E0000}"/>
    <cellStyle name="Comma 2 2 3 4 5 2" xfId="13280" xr:uid="{00000000-0005-0000-0000-0000180E0000}"/>
    <cellStyle name="Comma 2 2 3 4 6" xfId="6829" xr:uid="{00000000-0005-0000-0000-0000190E0000}"/>
    <cellStyle name="Comma 2 2 3 4 6 2" xfId="15422" xr:uid="{00000000-0005-0000-0000-00001A0E0000}"/>
    <cellStyle name="Comma 2 2 3 4 7" xfId="8989" xr:uid="{00000000-0005-0000-0000-00001B0E0000}"/>
    <cellStyle name="Comma 2 2 3 5" xfId="426" xr:uid="{00000000-0005-0000-0000-00001C0E0000}"/>
    <cellStyle name="Comma 2 2 3 5 2" xfId="778" xr:uid="{00000000-0005-0000-0000-00001D0E0000}"/>
    <cellStyle name="Comma 2 2 3 5 2 2" xfId="1858" xr:uid="{00000000-0005-0000-0000-00001E0E0000}"/>
    <cellStyle name="Comma 2 2 3 5 2 2 2" xfId="4011" xr:uid="{00000000-0005-0000-0000-00001F0E0000}"/>
    <cellStyle name="Comma 2 2 3 5 2 2 2 2" xfId="12605" xr:uid="{00000000-0005-0000-0000-0000200E0000}"/>
    <cellStyle name="Comma 2 2 3 5 2 2 3" xfId="6154" xr:uid="{00000000-0005-0000-0000-0000210E0000}"/>
    <cellStyle name="Comma 2 2 3 5 2 2 3 2" xfId="14747" xr:uid="{00000000-0005-0000-0000-0000220E0000}"/>
    <cellStyle name="Comma 2 2 3 5 2 2 4" xfId="8296" xr:uid="{00000000-0005-0000-0000-0000230E0000}"/>
    <cellStyle name="Comma 2 2 3 5 2 2 4 2" xfId="16889" xr:uid="{00000000-0005-0000-0000-0000240E0000}"/>
    <cellStyle name="Comma 2 2 3 5 2 2 5" xfId="10452" xr:uid="{00000000-0005-0000-0000-0000250E0000}"/>
    <cellStyle name="Comma 2 2 3 5 2 3" xfId="2944" xr:uid="{00000000-0005-0000-0000-0000260E0000}"/>
    <cellStyle name="Comma 2 2 3 5 2 3 2" xfId="11538" xr:uid="{00000000-0005-0000-0000-0000270E0000}"/>
    <cellStyle name="Comma 2 2 3 5 2 4" xfId="5087" xr:uid="{00000000-0005-0000-0000-0000280E0000}"/>
    <cellStyle name="Comma 2 2 3 5 2 4 2" xfId="13680" xr:uid="{00000000-0005-0000-0000-0000290E0000}"/>
    <cellStyle name="Comma 2 2 3 5 2 5" xfId="7229" xr:uid="{00000000-0005-0000-0000-00002A0E0000}"/>
    <cellStyle name="Comma 2 2 3 5 2 5 2" xfId="15822" xr:uid="{00000000-0005-0000-0000-00002B0E0000}"/>
    <cellStyle name="Comma 2 2 3 5 2 6" xfId="9387" xr:uid="{00000000-0005-0000-0000-00002C0E0000}"/>
    <cellStyle name="Comma 2 2 3 5 3" xfId="1506" xr:uid="{00000000-0005-0000-0000-00002D0E0000}"/>
    <cellStyle name="Comma 2 2 3 5 3 2" xfId="3659" xr:uid="{00000000-0005-0000-0000-00002E0E0000}"/>
    <cellStyle name="Comma 2 2 3 5 3 2 2" xfId="12253" xr:uid="{00000000-0005-0000-0000-00002F0E0000}"/>
    <cellStyle name="Comma 2 2 3 5 3 3" xfId="5802" xr:uid="{00000000-0005-0000-0000-0000300E0000}"/>
    <cellStyle name="Comma 2 2 3 5 3 3 2" xfId="14395" xr:uid="{00000000-0005-0000-0000-0000310E0000}"/>
    <cellStyle name="Comma 2 2 3 5 3 4" xfId="7944" xr:uid="{00000000-0005-0000-0000-0000320E0000}"/>
    <cellStyle name="Comma 2 2 3 5 3 4 2" xfId="16537" xr:uid="{00000000-0005-0000-0000-0000330E0000}"/>
    <cellStyle name="Comma 2 2 3 5 3 5" xfId="10100" xr:uid="{00000000-0005-0000-0000-0000340E0000}"/>
    <cellStyle name="Comma 2 2 3 5 4" xfId="2592" xr:uid="{00000000-0005-0000-0000-0000350E0000}"/>
    <cellStyle name="Comma 2 2 3 5 4 2" xfId="11186" xr:uid="{00000000-0005-0000-0000-0000360E0000}"/>
    <cellStyle name="Comma 2 2 3 5 5" xfId="4735" xr:uid="{00000000-0005-0000-0000-0000370E0000}"/>
    <cellStyle name="Comma 2 2 3 5 5 2" xfId="13328" xr:uid="{00000000-0005-0000-0000-0000380E0000}"/>
    <cellStyle name="Comma 2 2 3 5 6" xfId="6877" xr:uid="{00000000-0005-0000-0000-0000390E0000}"/>
    <cellStyle name="Comma 2 2 3 5 6 2" xfId="15470" xr:uid="{00000000-0005-0000-0000-00003A0E0000}"/>
    <cellStyle name="Comma 2 2 3 5 7" xfId="9037" xr:uid="{00000000-0005-0000-0000-00003B0E0000}"/>
    <cellStyle name="Comma 2 2 3 6" xfId="528" xr:uid="{00000000-0005-0000-0000-00003C0E0000}"/>
    <cellStyle name="Comma 2 2 3 6 2" xfId="1608" xr:uid="{00000000-0005-0000-0000-00003D0E0000}"/>
    <cellStyle name="Comma 2 2 3 6 2 2" xfId="3761" xr:uid="{00000000-0005-0000-0000-00003E0E0000}"/>
    <cellStyle name="Comma 2 2 3 6 2 2 2" xfId="12355" xr:uid="{00000000-0005-0000-0000-00003F0E0000}"/>
    <cellStyle name="Comma 2 2 3 6 2 3" xfId="5904" xr:uid="{00000000-0005-0000-0000-0000400E0000}"/>
    <cellStyle name="Comma 2 2 3 6 2 3 2" xfId="14497" xr:uid="{00000000-0005-0000-0000-0000410E0000}"/>
    <cellStyle name="Comma 2 2 3 6 2 4" xfId="8046" xr:uid="{00000000-0005-0000-0000-0000420E0000}"/>
    <cellStyle name="Comma 2 2 3 6 2 4 2" xfId="16639" xr:uid="{00000000-0005-0000-0000-0000430E0000}"/>
    <cellStyle name="Comma 2 2 3 6 2 5" xfId="10202" xr:uid="{00000000-0005-0000-0000-0000440E0000}"/>
    <cellStyle name="Comma 2 2 3 6 3" xfId="2694" xr:uid="{00000000-0005-0000-0000-0000450E0000}"/>
    <cellStyle name="Comma 2 2 3 6 3 2" xfId="11288" xr:uid="{00000000-0005-0000-0000-0000460E0000}"/>
    <cellStyle name="Comma 2 2 3 6 4" xfId="4837" xr:uid="{00000000-0005-0000-0000-0000470E0000}"/>
    <cellStyle name="Comma 2 2 3 6 4 2" xfId="13430" xr:uid="{00000000-0005-0000-0000-0000480E0000}"/>
    <cellStyle name="Comma 2 2 3 6 5" xfId="6979" xr:uid="{00000000-0005-0000-0000-0000490E0000}"/>
    <cellStyle name="Comma 2 2 3 6 5 2" xfId="15572" xr:uid="{00000000-0005-0000-0000-00004A0E0000}"/>
    <cellStyle name="Comma 2 2 3 6 6" xfId="9137" xr:uid="{00000000-0005-0000-0000-00004B0E0000}"/>
    <cellStyle name="Comma 2 2 3 7" xfId="569" xr:uid="{00000000-0005-0000-0000-00004C0E0000}"/>
    <cellStyle name="Comma 2 2 3 7 2" xfId="1649" xr:uid="{00000000-0005-0000-0000-00004D0E0000}"/>
    <cellStyle name="Comma 2 2 3 7 2 2" xfId="3802" xr:uid="{00000000-0005-0000-0000-00004E0E0000}"/>
    <cellStyle name="Comma 2 2 3 7 2 2 2" xfId="12396" xr:uid="{00000000-0005-0000-0000-00004F0E0000}"/>
    <cellStyle name="Comma 2 2 3 7 2 3" xfId="5945" xr:uid="{00000000-0005-0000-0000-0000500E0000}"/>
    <cellStyle name="Comma 2 2 3 7 2 3 2" xfId="14538" xr:uid="{00000000-0005-0000-0000-0000510E0000}"/>
    <cellStyle name="Comma 2 2 3 7 2 4" xfId="8087" xr:uid="{00000000-0005-0000-0000-0000520E0000}"/>
    <cellStyle name="Comma 2 2 3 7 2 4 2" xfId="16680" xr:uid="{00000000-0005-0000-0000-0000530E0000}"/>
    <cellStyle name="Comma 2 2 3 7 2 5" xfId="10243" xr:uid="{00000000-0005-0000-0000-0000540E0000}"/>
    <cellStyle name="Comma 2 2 3 7 3" xfId="2735" xr:uid="{00000000-0005-0000-0000-0000550E0000}"/>
    <cellStyle name="Comma 2 2 3 7 3 2" xfId="11329" xr:uid="{00000000-0005-0000-0000-0000560E0000}"/>
    <cellStyle name="Comma 2 2 3 7 4" xfId="4878" xr:uid="{00000000-0005-0000-0000-0000570E0000}"/>
    <cellStyle name="Comma 2 2 3 7 4 2" xfId="13471" xr:uid="{00000000-0005-0000-0000-0000580E0000}"/>
    <cellStyle name="Comma 2 2 3 7 5" xfId="7020" xr:uid="{00000000-0005-0000-0000-0000590E0000}"/>
    <cellStyle name="Comma 2 2 3 7 5 2" xfId="15613" xr:uid="{00000000-0005-0000-0000-00005A0E0000}"/>
    <cellStyle name="Comma 2 2 3 7 6" xfId="9178" xr:uid="{00000000-0005-0000-0000-00005B0E0000}"/>
    <cellStyle name="Comma 2 2 3 8" xfId="921" xr:uid="{00000000-0005-0000-0000-00005C0E0000}"/>
    <cellStyle name="Comma 2 2 3 8 2" xfId="1998" xr:uid="{00000000-0005-0000-0000-00005D0E0000}"/>
    <cellStyle name="Comma 2 2 3 8 2 2" xfId="4151" xr:uid="{00000000-0005-0000-0000-00005E0E0000}"/>
    <cellStyle name="Comma 2 2 3 8 2 2 2" xfId="12745" xr:uid="{00000000-0005-0000-0000-00005F0E0000}"/>
    <cellStyle name="Comma 2 2 3 8 2 3" xfId="6294" xr:uid="{00000000-0005-0000-0000-0000600E0000}"/>
    <cellStyle name="Comma 2 2 3 8 2 3 2" xfId="14887" xr:uid="{00000000-0005-0000-0000-0000610E0000}"/>
    <cellStyle name="Comma 2 2 3 8 2 4" xfId="8436" xr:uid="{00000000-0005-0000-0000-0000620E0000}"/>
    <cellStyle name="Comma 2 2 3 8 2 4 2" xfId="17029" xr:uid="{00000000-0005-0000-0000-0000630E0000}"/>
    <cellStyle name="Comma 2 2 3 8 2 5" xfId="10592" xr:uid="{00000000-0005-0000-0000-0000640E0000}"/>
    <cellStyle name="Comma 2 2 3 8 3" xfId="3084" xr:uid="{00000000-0005-0000-0000-0000650E0000}"/>
    <cellStyle name="Comma 2 2 3 8 3 2" xfId="11678" xr:uid="{00000000-0005-0000-0000-0000660E0000}"/>
    <cellStyle name="Comma 2 2 3 8 4" xfId="5227" xr:uid="{00000000-0005-0000-0000-0000670E0000}"/>
    <cellStyle name="Comma 2 2 3 8 4 2" xfId="13820" xr:uid="{00000000-0005-0000-0000-0000680E0000}"/>
    <cellStyle name="Comma 2 2 3 8 5" xfId="7369" xr:uid="{00000000-0005-0000-0000-0000690E0000}"/>
    <cellStyle name="Comma 2 2 3 8 5 2" xfId="15962" xr:uid="{00000000-0005-0000-0000-00006A0E0000}"/>
    <cellStyle name="Comma 2 2 3 8 6" xfId="9525" xr:uid="{00000000-0005-0000-0000-00006B0E0000}"/>
    <cellStyle name="Comma 2 2 3 9" xfId="1024" xr:uid="{00000000-0005-0000-0000-00006C0E0000}"/>
    <cellStyle name="Comma 2 2 3 9 2" xfId="2101" xr:uid="{00000000-0005-0000-0000-00006D0E0000}"/>
    <cellStyle name="Comma 2 2 3 9 2 2" xfId="4254" xr:uid="{00000000-0005-0000-0000-00006E0E0000}"/>
    <cellStyle name="Comma 2 2 3 9 2 2 2" xfId="12848" xr:uid="{00000000-0005-0000-0000-00006F0E0000}"/>
    <cellStyle name="Comma 2 2 3 9 2 3" xfId="6397" xr:uid="{00000000-0005-0000-0000-0000700E0000}"/>
    <cellStyle name="Comma 2 2 3 9 2 3 2" xfId="14990" xr:uid="{00000000-0005-0000-0000-0000710E0000}"/>
    <cellStyle name="Comma 2 2 3 9 2 4" xfId="8539" xr:uid="{00000000-0005-0000-0000-0000720E0000}"/>
    <cellStyle name="Comma 2 2 3 9 2 4 2" xfId="17132" xr:uid="{00000000-0005-0000-0000-0000730E0000}"/>
    <cellStyle name="Comma 2 2 3 9 2 5" xfId="10695" xr:uid="{00000000-0005-0000-0000-0000740E0000}"/>
    <cellStyle name="Comma 2 2 3 9 3" xfId="3187" xr:uid="{00000000-0005-0000-0000-0000750E0000}"/>
    <cellStyle name="Comma 2 2 3 9 3 2" xfId="11781" xr:uid="{00000000-0005-0000-0000-0000760E0000}"/>
    <cellStyle name="Comma 2 2 3 9 4" xfId="5330" xr:uid="{00000000-0005-0000-0000-0000770E0000}"/>
    <cellStyle name="Comma 2 2 3 9 4 2" xfId="13923" xr:uid="{00000000-0005-0000-0000-0000780E0000}"/>
    <cellStyle name="Comma 2 2 3 9 5" xfId="7472" xr:uid="{00000000-0005-0000-0000-0000790E0000}"/>
    <cellStyle name="Comma 2 2 3 9 5 2" xfId="16065" xr:uid="{00000000-0005-0000-0000-00007A0E0000}"/>
    <cellStyle name="Comma 2 2 3 9 6" xfId="9628" xr:uid="{00000000-0005-0000-0000-00007B0E0000}"/>
    <cellStyle name="Comma 2 2 4" xfId="154" xr:uid="{00000000-0005-0000-0000-00007C0E0000}"/>
    <cellStyle name="Comma 2 2 4 10" xfId="1276" xr:uid="{00000000-0005-0000-0000-00007D0E0000}"/>
    <cellStyle name="Comma 2 2 4 10 2" xfId="3429" xr:uid="{00000000-0005-0000-0000-00007E0E0000}"/>
    <cellStyle name="Comma 2 2 4 10 2 2" xfId="12023" xr:uid="{00000000-0005-0000-0000-00007F0E0000}"/>
    <cellStyle name="Comma 2 2 4 10 3" xfId="5572" xr:uid="{00000000-0005-0000-0000-0000800E0000}"/>
    <cellStyle name="Comma 2 2 4 10 3 2" xfId="14165" xr:uid="{00000000-0005-0000-0000-0000810E0000}"/>
    <cellStyle name="Comma 2 2 4 10 4" xfId="7714" xr:uid="{00000000-0005-0000-0000-0000820E0000}"/>
    <cellStyle name="Comma 2 2 4 10 4 2" xfId="16307" xr:uid="{00000000-0005-0000-0000-0000830E0000}"/>
    <cellStyle name="Comma 2 2 4 10 5" xfId="9870" xr:uid="{00000000-0005-0000-0000-0000840E0000}"/>
    <cellStyle name="Comma 2 2 4 11" xfId="2364" xr:uid="{00000000-0005-0000-0000-0000850E0000}"/>
    <cellStyle name="Comma 2 2 4 11 2" xfId="10958" xr:uid="{00000000-0005-0000-0000-0000860E0000}"/>
    <cellStyle name="Comma 2 2 4 12" xfId="4507" xr:uid="{00000000-0005-0000-0000-0000870E0000}"/>
    <cellStyle name="Comma 2 2 4 12 2" xfId="13100" xr:uid="{00000000-0005-0000-0000-0000880E0000}"/>
    <cellStyle name="Comma 2 2 4 13" xfId="6649" xr:uid="{00000000-0005-0000-0000-0000890E0000}"/>
    <cellStyle name="Comma 2 2 4 13 2" xfId="15242" xr:uid="{00000000-0005-0000-0000-00008A0E0000}"/>
    <cellStyle name="Comma 2 2 4 14" xfId="8823" xr:uid="{00000000-0005-0000-0000-00008B0E0000}"/>
    <cellStyle name="Comma 2 2 4 2" xfId="310" xr:uid="{00000000-0005-0000-0000-00008C0E0000}"/>
    <cellStyle name="Comma 2 2 4 2 10" xfId="8923" xr:uid="{00000000-0005-0000-0000-00008D0E0000}"/>
    <cellStyle name="Comma 2 2 4 2 2" xfId="461" xr:uid="{00000000-0005-0000-0000-00008E0E0000}"/>
    <cellStyle name="Comma 2 2 4 2 2 2" xfId="813" xr:uid="{00000000-0005-0000-0000-00008F0E0000}"/>
    <cellStyle name="Comma 2 2 4 2 2 2 2" xfId="1893" xr:uid="{00000000-0005-0000-0000-0000900E0000}"/>
    <cellStyle name="Comma 2 2 4 2 2 2 2 2" xfId="4046" xr:uid="{00000000-0005-0000-0000-0000910E0000}"/>
    <cellStyle name="Comma 2 2 4 2 2 2 2 2 2" xfId="12640" xr:uid="{00000000-0005-0000-0000-0000920E0000}"/>
    <cellStyle name="Comma 2 2 4 2 2 2 2 3" xfId="6189" xr:uid="{00000000-0005-0000-0000-0000930E0000}"/>
    <cellStyle name="Comma 2 2 4 2 2 2 2 3 2" xfId="14782" xr:uid="{00000000-0005-0000-0000-0000940E0000}"/>
    <cellStyle name="Comma 2 2 4 2 2 2 2 4" xfId="8331" xr:uid="{00000000-0005-0000-0000-0000950E0000}"/>
    <cellStyle name="Comma 2 2 4 2 2 2 2 4 2" xfId="16924" xr:uid="{00000000-0005-0000-0000-0000960E0000}"/>
    <cellStyle name="Comma 2 2 4 2 2 2 2 5" xfId="10487" xr:uid="{00000000-0005-0000-0000-0000970E0000}"/>
    <cellStyle name="Comma 2 2 4 2 2 2 3" xfId="2979" xr:uid="{00000000-0005-0000-0000-0000980E0000}"/>
    <cellStyle name="Comma 2 2 4 2 2 2 3 2" xfId="11573" xr:uid="{00000000-0005-0000-0000-0000990E0000}"/>
    <cellStyle name="Comma 2 2 4 2 2 2 4" xfId="5122" xr:uid="{00000000-0005-0000-0000-00009A0E0000}"/>
    <cellStyle name="Comma 2 2 4 2 2 2 4 2" xfId="13715" xr:uid="{00000000-0005-0000-0000-00009B0E0000}"/>
    <cellStyle name="Comma 2 2 4 2 2 2 5" xfId="7264" xr:uid="{00000000-0005-0000-0000-00009C0E0000}"/>
    <cellStyle name="Comma 2 2 4 2 2 2 5 2" xfId="15857" xr:uid="{00000000-0005-0000-0000-00009D0E0000}"/>
    <cellStyle name="Comma 2 2 4 2 2 2 6" xfId="9422" xr:uid="{00000000-0005-0000-0000-00009E0E0000}"/>
    <cellStyle name="Comma 2 2 4 2 2 3" xfId="1541" xr:uid="{00000000-0005-0000-0000-00009F0E0000}"/>
    <cellStyle name="Comma 2 2 4 2 2 3 2" xfId="3694" xr:uid="{00000000-0005-0000-0000-0000A00E0000}"/>
    <cellStyle name="Comma 2 2 4 2 2 3 2 2" xfId="12288" xr:uid="{00000000-0005-0000-0000-0000A10E0000}"/>
    <cellStyle name="Comma 2 2 4 2 2 3 3" xfId="5837" xr:uid="{00000000-0005-0000-0000-0000A20E0000}"/>
    <cellStyle name="Comma 2 2 4 2 2 3 3 2" xfId="14430" xr:uid="{00000000-0005-0000-0000-0000A30E0000}"/>
    <cellStyle name="Comma 2 2 4 2 2 3 4" xfId="7979" xr:uid="{00000000-0005-0000-0000-0000A40E0000}"/>
    <cellStyle name="Comma 2 2 4 2 2 3 4 2" xfId="16572" xr:uid="{00000000-0005-0000-0000-0000A50E0000}"/>
    <cellStyle name="Comma 2 2 4 2 2 3 5" xfId="10135" xr:uid="{00000000-0005-0000-0000-0000A60E0000}"/>
    <cellStyle name="Comma 2 2 4 2 2 4" xfId="2627" xr:uid="{00000000-0005-0000-0000-0000A70E0000}"/>
    <cellStyle name="Comma 2 2 4 2 2 4 2" xfId="11221" xr:uid="{00000000-0005-0000-0000-0000A80E0000}"/>
    <cellStyle name="Comma 2 2 4 2 2 5" xfId="4770" xr:uid="{00000000-0005-0000-0000-0000A90E0000}"/>
    <cellStyle name="Comma 2 2 4 2 2 5 2" xfId="13363" xr:uid="{00000000-0005-0000-0000-0000AA0E0000}"/>
    <cellStyle name="Comma 2 2 4 2 2 6" xfId="6912" xr:uid="{00000000-0005-0000-0000-0000AB0E0000}"/>
    <cellStyle name="Comma 2 2 4 2 2 6 2" xfId="15505" xr:uid="{00000000-0005-0000-0000-0000AC0E0000}"/>
    <cellStyle name="Comma 2 2 4 2 2 7" xfId="9070" xr:uid="{00000000-0005-0000-0000-0000AD0E0000}"/>
    <cellStyle name="Comma 2 2 4 2 3" xfId="663" xr:uid="{00000000-0005-0000-0000-0000AE0E0000}"/>
    <cellStyle name="Comma 2 2 4 2 3 2" xfId="1743" xr:uid="{00000000-0005-0000-0000-0000AF0E0000}"/>
    <cellStyle name="Comma 2 2 4 2 3 2 2" xfId="3896" xr:uid="{00000000-0005-0000-0000-0000B00E0000}"/>
    <cellStyle name="Comma 2 2 4 2 3 2 2 2" xfId="12490" xr:uid="{00000000-0005-0000-0000-0000B10E0000}"/>
    <cellStyle name="Comma 2 2 4 2 3 2 3" xfId="6039" xr:uid="{00000000-0005-0000-0000-0000B20E0000}"/>
    <cellStyle name="Comma 2 2 4 2 3 2 3 2" xfId="14632" xr:uid="{00000000-0005-0000-0000-0000B30E0000}"/>
    <cellStyle name="Comma 2 2 4 2 3 2 4" xfId="8181" xr:uid="{00000000-0005-0000-0000-0000B40E0000}"/>
    <cellStyle name="Comma 2 2 4 2 3 2 4 2" xfId="16774" xr:uid="{00000000-0005-0000-0000-0000B50E0000}"/>
    <cellStyle name="Comma 2 2 4 2 3 2 5" xfId="10337" xr:uid="{00000000-0005-0000-0000-0000B60E0000}"/>
    <cellStyle name="Comma 2 2 4 2 3 3" xfId="2829" xr:uid="{00000000-0005-0000-0000-0000B70E0000}"/>
    <cellStyle name="Comma 2 2 4 2 3 3 2" xfId="11423" xr:uid="{00000000-0005-0000-0000-0000B80E0000}"/>
    <cellStyle name="Comma 2 2 4 2 3 4" xfId="4972" xr:uid="{00000000-0005-0000-0000-0000B90E0000}"/>
    <cellStyle name="Comma 2 2 4 2 3 4 2" xfId="13565" xr:uid="{00000000-0005-0000-0000-0000BA0E0000}"/>
    <cellStyle name="Comma 2 2 4 2 3 5" xfId="7114" xr:uid="{00000000-0005-0000-0000-0000BB0E0000}"/>
    <cellStyle name="Comma 2 2 4 2 3 5 2" xfId="15707" xr:uid="{00000000-0005-0000-0000-0000BC0E0000}"/>
    <cellStyle name="Comma 2 2 4 2 3 6" xfId="9272" xr:uid="{00000000-0005-0000-0000-0000BD0E0000}"/>
    <cellStyle name="Comma 2 2 4 2 4" xfId="956" xr:uid="{00000000-0005-0000-0000-0000BE0E0000}"/>
    <cellStyle name="Comma 2 2 4 2 4 2" xfId="2033" xr:uid="{00000000-0005-0000-0000-0000BF0E0000}"/>
    <cellStyle name="Comma 2 2 4 2 4 2 2" xfId="4186" xr:uid="{00000000-0005-0000-0000-0000C00E0000}"/>
    <cellStyle name="Comma 2 2 4 2 4 2 2 2" xfId="12780" xr:uid="{00000000-0005-0000-0000-0000C10E0000}"/>
    <cellStyle name="Comma 2 2 4 2 4 2 3" xfId="6329" xr:uid="{00000000-0005-0000-0000-0000C20E0000}"/>
    <cellStyle name="Comma 2 2 4 2 4 2 3 2" xfId="14922" xr:uid="{00000000-0005-0000-0000-0000C30E0000}"/>
    <cellStyle name="Comma 2 2 4 2 4 2 4" xfId="8471" xr:uid="{00000000-0005-0000-0000-0000C40E0000}"/>
    <cellStyle name="Comma 2 2 4 2 4 2 4 2" xfId="17064" xr:uid="{00000000-0005-0000-0000-0000C50E0000}"/>
    <cellStyle name="Comma 2 2 4 2 4 2 5" xfId="10627" xr:uid="{00000000-0005-0000-0000-0000C60E0000}"/>
    <cellStyle name="Comma 2 2 4 2 4 3" xfId="3119" xr:uid="{00000000-0005-0000-0000-0000C70E0000}"/>
    <cellStyle name="Comma 2 2 4 2 4 3 2" xfId="11713" xr:uid="{00000000-0005-0000-0000-0000C80E0000}"/>
    <cellStyle name="Comma 2 2 4 2 4 4" xfId="5262" xr:uid="{00000000-0005-0000-0000-0000C90E0000}"/>
    <cellStyle name="Comma 2 2 4 2 4 4 2" xfId="13855" xr:uid="{00000000-0005-0000-0000-0000CA0E0000}"/>
    <cellStyle name="Comma 2 2 4 2 4 5" xfId="7404" xr:uid="{00000000-0005-0000-0000-0000CB0E0000}"/>
    <cellStyle name="Comma 2 2 4 2 4 5 2" xfId="15997" xr:uid="{00000000-0005-0000-0000-0000CC0E0000}"/>
    <cellStyle name="Comma 2 2 4 2 4 6" xfId="9560" xr:uid="{00000000-0005-0000-0000-0000CD0E0000}"/>
    <cellStyle name="Comma 2 2 4 2 5" xfId="1059" xr:uid="{00000000-0005-0000-0000-0000CE0E0000}"/>
    <cellStyle name="Comma 2 2 4 2 5 2" xfId="2136" xr:uid="{00000000-0005-0000-0000-0000CF0E0000}"/>
    <cellStyle name="Comma 2 2 4 2 5 2 2" xfId="4289" xr:uid="{00000000-0005-0000-0000-0000D00E0000}"/>
    <cellStyle name="Comma 2 2 4 2 5 2 2 2" xfId="12883" xr:uid="{00000000-0005-0000-0000-0000D10E0000}"/>
    <cellStyle name="Comma 2 2 4 2 5 2 3" xfId="6432" xr:uid="{00000000-0005-0000-0000-0000D20E0000}"/>
    <cellStyle name="Comma 2 2 4 2 5 2 3 2" xfId="15025" xr:uid="{00000000-0005-0000-0000-0000D30E0000}"/>
    <cellStyle name="Comma 2 2 4 2 5 2 4" xfId="8574" xr:uid="{00000000-0005-0000-0000-0000D40E0000}"/>
    <cellStyle name="Comma 2 2 4 2 5 2 4 2" xfId="17167" xr:uid="{00000000-0005-0000-0000-0000D50E0000}"/>
    <cellStyle name="Comma 2 2 4 2 5 2 5" xfId="10730" xr:uid="{00000000-0005-0000-0000-0000D60E0000}"/>
    <cellStyle name="Comma 2 2 4 2 5 3" xfId="3222" xr:uid="{00000000-0005-0000-0000-0000D70E0000}"/>
    <cellStyle name="Comma 2 2 4 2 5 3 2" xfId="11816" xr:uid="{00000000-0005-0000-0000-0000D80E0000}"/>
    <cellStyle name="Comma 2 2 4 2 5 4" xfId="5365" xr:uid="{00000000-0005-0000-0000-0000D90E0000}"/>
    <cellStyle name="Comma 2 2 4 2 5 4 2" xfId="13958" xr:uid="{00000000-0005-0000-0000-0000DA0E0000}"/>
    <cellStyle name="Comma 2 2 4 2 5 5" xfId="7507" xr:uid="{00000000-0005-0000-0000-0000DB0E0000}"/>
    <cellStyle name="Comma 2 2 4 2 5 5 2" xfId="16100" xr:uid="{00000000-0005-0000-0000-0000DC0E0000}"/>
    <cellStyle name="Comma 2 2 4 2 5 6" xfId="9663" xr:uid="{00000000-0005-0000-0000-0000DD0E0000}"/>
    <cellStyle name="Comma 2 2 4 2 6" xfId="1391" xr:uid="{00000000-0005-0000-0000-0000DE0E0000}"/>
    <cellStyle name="Comma 2 2 4 2 6 2" xfId="3544" xr:uid="{00000000-0005-0000-0000-0000DF0E0000}"/>
    <cellStyle name="Comma 2 2 4 2 6 2 2" xfId="12138" xr:uid="{00000000-0005-0000-0000-0000E00E0000}"/>
    <cellStyle name="Comma 2 2 4 2 6 3" xfId="5687" xr:uid="{00000000-0005-0000-0000-0000E10E0000}"/>
    <cellStyle name="Comma 2 2 4 2 6 3 2" xfId="14280" xr:uid="{00000000-0005-0000-0000-0000E20E0000}"/>
    <cellStyle name="Comma 2 2 4 2 6 4" xfId="7829" xr:uid="{00000000-0005-0000-0000-0000E30E0000}"/>
    <cellStyle name="Comma 2 2 4 2 6 4 2" xfId="16422" xr:uid="{00000000-0005-0000-0000-0000E40E0000}"/>
    <cellStyle name="Comma 2 2 4 2 6 5" xfId="9985" xr:uid="{00000000-0005-0000-0000-0000E50E0000}"/>
    <cellStyle name="Comma 2 2 4 2 7" xfId="2477" xr:uid="{00000000-0005-0000-0000-0000E60E0000}"/>
    <cellStyle name="Comma 2 2 4 2 7 2" xfId="11071" xr:uid="{00000000-0005-0000-0000-0000E70E0000}"/>
    <cellStyle name="Comma 2 2 4 2 8" xfId="4620" xr:uid="{00000000-0005-0000-0000-0000E80E0000}"/>
    <cellStyle name="Comma 2 2 4 2 8 2" xfId="13213" xr:uid="{00000000-0005-0000-0000-0000E90E0000}"/>
    <cellStyle name="Comma 2 2 4 2 9" xfId="6762" xr:uid="{00000000-0005-0000-0000-0000EA0E0000}"/>
    <cellStyle name="Comma 2 2 4 2 9 2" xfId="15355" xr:uid="{00000000-0005-0000-0000-0000EB0E0000}"/>
    <cellStyle name="Comma 2 2 4 3" xfId="254" xr:uid="{00000000-0005-0000-0000-0000EC0E0000}"/>
    <cellStyle name="Comma 2 2 4 3 2" xfId="607" xr:uid="{00000000-0005-0000-0000-0000ED0E0000}"/>
    <cellStyle name="Comma 2 2 4 3 2 2" xfId="1687" xr:uid="{00000000-0005-0000-0000-0000EE0E0000}"/>
    <cellStyle name="Comma 2 2 4 3 2 2 2" xfId="3840" xr:uid="{00000000-0005-0000-0000-0000EF0E0000}"/>
    <cellStyle name="Comma 2 2 4 3 2 2 2 2" xfId="12434" xr:uid="{00000000-0005-0000-0000-0000F00E0000}"/>
    <cellStyle name="Comma 2 2 4 3 2 2 3" xfId="5983" xr:uid="{00000000-0005-0000-0000-0000F10E0000}"/>
    <cellStyle name="Comma 2 2 4 3 2 2 3 2" xfId="14576" xr:uid="{00000000-0005-0000-0000-0000F20E0000}"/>
    <cellStyle name="Comma 2 2 4 3 2 2 4" xfId="8125" xr:uid="{00000000-0005-0000-0000-0000F30E0000}"/>
    <cellStyle name="Comma 2 2 4 3 2 2 4 2" xfId="16718" xr:uid="{00000000-0005-0000-0000-0000F40E0000}"/>
    <cellStyle name="Comma 2 2 4 3 2 2 5" xfId="10281" xr:uid="{00000000-0005-0000-0000-0000F50E0000}"/>
    <cellStyle name="Comma 2 2 4 3 2 3" xfId="2773" xr:uid="{00000000-0005-0000-0000-0000F60E0000}"/>
    <cellStyle name="Comma 2 2 4 3 2 3 2" xfId="11367" xr:uid="{00000000-0005-0000-0000-0000F70E0000}"/>
    <cellStyle name="Comma 2 2 4 3 2 4" xfId="4916" xr:uid="{00000000-0005-0000-0000-0000F80E0000}"/>
    <cellStyle name="Comma 2 2 4 3 2 4 2" xfId="13509" xr:uid="{00000000-0005-0000-0000-0000F90E0000}"/>
    <cellStyle name="Comma 2 2 4 3 2 5" xfId="7058" xr:uid="{00000000-0005-0000-0000-0000FA0E0000}"/>
    <cellStyle name="Comma 2 2 4 3 2 5 2" xfId="15651" xr:uid="{00000000-0005-0000-0000-0000FB0E0000}"/>
    <cellStyle name="Comma 2 2 4 3 2 6" xfId="9216" xr:uid="{00000000-0005-0000-0000-0000FC0E0000}"/>
    <cellStyle name="Comma 2 2 4 3 3" xfId="1335" xr:uid="{00000000-0005-0000-0000-0000FD0E0000}"/>
    <cellStyle name="Comma 2 2 4 3 3 2" xfId="3488" xr:uid="{00000000-0005-0000-0000-0000FE0E0000}"/>
    <cellStyle name="Comma 2 2 4 3 3 2 2" xfId="12082" xr:uid="{00000000-0005-0000-0000-0000FF0E0000}"/>
    <cellStyle name="Comma 2 2 4 3 3 3" xfId="5631" xr:uid="{00000000-0005-0000-0000-0000000F0000}"/>
    <cellStyle name="Comma 2 2 4 3 3 3 2" xfId="14224" xr:uid="{00000000-0005-0000-0000-0000010F0000}"/>
    <cellStyle name="Comma 2 2 4 3 3 4" xfId="7773" xr:uid="{00000000-0005-0000-0000-0000020F0000}"/>
    <cellStyle name="Comma 2 2 4 3 3 4 2" xfId="16366" xr:uid="{00000000-0005-0000-0000-0000030F0000}"/>
    <cellStyle name="Comma 2 2 4 3 3 5" xfId="9929" xr:uid="{00000000-0005-0000-0000-0000040F0000}"/>
    <cellStyle name="Comma 2 2 4 3 4" xfId="2421" xr:uid="{00000000-0005-0000-0000-0000050F0000}"/>
    <cellStyle name="Comma 2 2 4 3 4 2" xfId="11015" xr:uid="{00000000-0005-0000-0000-0000060F0000}"/>
    <cellStyle name="Comma 2 2 4 3 5" xfId="4564" xr:uid="{00000000-0005-0000-0000-0000070F0000}"/>
    <cellStyle name="Comma 2 2 4 3 5 2" xfId="13157" xr:uid="{00000000-0005-0000-0000-0000080F0000}"/>
    <cellStyle name="Comma 2 2 4 3 6" xfId="6706" xr:uid="{00000000-0005-0000-0000-0000090F0000}"/>
    <cellStyle name="Comma 2 2 4 3 6 2" xfId="15299" xr:uid="{00000000-0005-0000-0000-00000A0F0000}"/>
    <cellStyle name="Comma 2 2 4 3 7" xfId="8875" xr:uid="{00000000-0005-0000-0000-00000B0F0000}"/>
    <cellStyle name="Comma 2 2 4 4" xfId="358" xr:uid="{00000000-0005-0000-0000-00000C0F0000}"/>
    <cellStyle name="Comma 2 2 4 4 2" xfId="711" xr:uid="{00000000-0005-0000-0000-00000D0F0000}"/>
    <cellStyle name="Comma 2 2 4 4 2 2" xfId="1791" xr:uid="{00000000-0005-0000-0000-00000E0F0000}"/>
    <cellStyle name="Comma 2 2 4 4 2 2 2" xfId="3944" xr:uid="{00000000-0005-0000-0000-00000F0F0000}"/>
    <cellStyle name="Comma 2 2 4 4 2 2 2 2" xfId="12538" xr:uid="{00000000-0005-0000-0000-0000100F0000}"/>
    <cellStyle name="Comma 2 2 4 4 2 2 3" xfId="6087" xr:uid="{00000000-0005-0000-0000-0000110F0000}"/>
    <cellStyle name="Comma 2 2 4 4 2 2 3 2" xfId="14680" xr:uid="{00000000-0005-0000-0000-0000120F0000}"/>
    <cellStyle name="Comma 2 2 4 4 2 2 4" xfId="8229" xr:uid="{00000000-0005-0000-0000-0000130F0000}"/>
    <cellStyle name="Comma 2 2 4 4 2 2 4 2" xfId="16822" xr:uid="{00000000-0005-0000-0000-0000140F0000}"/>
    <cellStyle name="Comma 2 2 4 4 2 2 5" xfId="10385" xr:uid="{00000000-0005-0000-0000-0000150F0000}"/>
    <cellStyle name="Comma 2 2 4 4 2 3" xfId="2877" xr:uid="{00000000-0005-0000-0000-0000160F0000}"/>
    <cellStyle name="Comma 2 2 4 4 2 3 2" xfId="11471" xr:uid="{00000000-0005-0000-0000-0000170F0000}"/>
    <cellStyle name="Comma 2 2 4 4 2 4" xfId="5020" xr:uid="{00000000-0005-0000-0000-0000180F0000}"/>
    <cellStyle name="Comma 2 2 4 4 2 4 2" xfId="13613" xr:uid="{00000000-0005-0000-0000-0000190F0000}"/>
    <cellStyle name="Comma 2 2 4 4 2 5" xfId="7162" xr:uid="{00000000-0005-0000-0000-00001A0F0000}"/>
    <cellStyle name="Comma 2 2 4 4 2 5 2" xfId="15755" xr:uid="{00000000-0005-0000-0000-00001B0F0000}"/>
    <cellStyle name="Comma 2 2 4 4 2 6" xfId="9320" xr:uid="{00000000-0005-0000-0000-00001C0F0000}"/>
    <cellStyle name="Comma 2 2 4 4 3" xfId="1439" xr:uid="{00000000-0005-0000-0000-00001D0F0000}"/>
    <cellStyle name="Comma 2 2 4 4 3 2" xfId="3592" xr:uid="{00000000-0005-0000-0000-00001E0F0000}"/>
    <cellStyle name="Comma 2 2 4 4 3 2 2" xfId="12186" xr:uid="{00000000-0005-0000-0000-00001F0F0000}"/>
    <cellStyle name="Comma 2 2 4 4 3 3" xfId="5735" xr:uid="{00000000-0005-0000-0000-0000200F0000}"/>
    <cellStyle name="Comma 2 2 4 4 3 3 2" xfId="14328" xr:uid="{00000000-0005-0000-0000-0000210F0000}"/>
    <cellStyle name="Comma 2 2 4 4 3 4" xfId="7877" xr:uid="{00000000-0005-0000-0000-0000220F0000}"/>
    <cellStyle name="Comma 2 2 4 4 3 4 2" xfId="16470" xr:uid="{00000000-0005-0000-0000-0000230F0000}"/>
    <cellStyle name="Comma 2 2 4 4 3 5" xfId="10033" xr:uid="{00000000-0005-0000-0000-0000240F0000}"/>
    <cellStyle name="Comma 2 2 4 4 4" xfId="2525" xr:uid="{00000000-0005-0000-0000-0000250F0000}"/>
    <cellStyle name="Comma 2 2 4 4 4 2" xfId="11119" xr:uid="{00000000-0005-0000-0000-0000260F0000}"/>
    <cellStyle name="Comma 2 2 4 4 5" xfId="4668" xr:uid="{00000000-0005-0000-0000-0000270F0000}"/>
    <cellStyle name="Comma 2 2 4 4 5 2" xfId="13261" xr:uid="{00000000-0005-0000-0000-0000280F0000}"/>
    <cellStyle name="Comma 2 2 4 4 6" xfId="6810" xr:uid="{00000000-0005-0000-0000-0000290F0000}"/>
    <cellStyle name="Comma 2 2 4 4 6 2" xfId="15403" xr:uid="{00000000-0005-0000-0000-00002A0F0000}"/>
    <cellStyle name="Comma 2 2 4 4 7" xfId="8970" xr:uid="{00000000-0005-0000-0000-00002B0F0000}"/>
    <cellStyle name="Comma 2 2 4 5" xfId="407" xr:uid="{00000000-0005-0000-0000-00002C0F0000}"/>
    <cellStyle name="Comma 2 2 4 5 2" xfId="759" xr:uid="{00000000-0005-0000-0000-00002D0F0000}"/>
    <cellStyle name="Comma 2 2 4 5 2 2" xfId="1839" xr:uid="{00000000-0005-0000-0000-00002E0F0000}"/>
    <cellStyle name="Comma 2 2 4 5 2 2 2" xfId="3992" xr:uid="{00000000-0005-0000-0000-00002F0F0000}"/>
    <cellStyle name="Comma 2 2 4 5 2 2 2 2" xfId="12586" xr:uid="{00000000-0005-0000-0000-0000300F0000}"/>
    <cellStyle name="Comma 2 2 4 5 2 2 3" xfId="6135" xr:uid="{00000000-0005-0000-0000-0000310F0000}"/>
    <cellStyle name="Comma 2 2 4 5 2 2 3 2" xfId="14728" xr:uid="{00000000-0005-0000-0000-0000320F0000}"/>
    <cellStyle name="Comma 2 2 4 5 2 2 4" xfId="8277" xr:uid="{00000000-0005-0000-0000-0000330F0000}"/>
    <cellStyle name="Comma 2 2 4 5 2 2 4 2" xfId="16870" xr:uid="{00000000-0005-0000-0000-0000340F0000}"/>
    <cellStyle name="Comma 2 2 4 5 2 2 5" xfId="10433" xr:uid="{00000000-0005-0000-0000-0000350F0000}"/>
    <cellStyle name="Comma 2 2 4 5 2 3" xfId="2925" xr:uid="{00000000-0005-0000-0000-0000360F0000}"/>
    <cellStyle name="Comma 2 2 4 5 2 3 2" xfId="11519" xr:uid="{00000000-0005-0000-0000-0000370F0000}"/>
    <cellStyle name="Comma 2 2 4 5 2 4" xfId="5068" xr:uid="{00000000-0005-0000-0000-0000380F0000}"/>
    <cellStyle name="Comma 2 2 4 5 2 4 2" xfId="13661" xr:uid="{00000000-0005-0000-0000-0000390F0000}"/>
    <cellStyle name="Comma 2 2 4 5 2 5" xfId="7210" xr:uid="{00000000-0005-0000-0000-00003A0F0000}"/>
    <cellStyle name="Comma 2 2 4 5 2 5 2" xfId="15803" xr:uid="{00000000-0005-0000-0000-00003B0F0000}"/>
    <cellStyle name="Comma 2 2 4 5 2 6" xfId="9368" xr:uid="{00000000-0005-0000-0000-00003C0F0000}"/>
    <cellStyle name="Comma 2 2 4 5 3" xfId="1487" xr:uid="{00000000-0005-0000-0000-00003D0F0000}"/>
    <cellStyle name="Comma 2 2 4 5 3 2" xfId="3640" xr:uid="{00000000-0005-0000-0000-00003E0F0000}"/>
    <cellStyle name="Comma 2 2 4 5 3 2 2" xfId="12234" xr:uid="{00000000-0005-0000-0000-00003F0F0000}"/>
    <cellStyle name="Comma 2 2 4 5 3 3" xfId="5783" xr:uid="{00000000-0005-0000-0000-0000400F0000}"/>
    <cellStyle name="Comma 2 2 4 5 3 3 2" xfId="14376" xr:uid="{00000000-0005-0000-0000-0000410F0000}"/>
    <cellStyle name="Comma 2 2 4 5 3 4" xfId="7925" xr:uid="{00000000-0005-0000-0000-0000420F0000}"/>
    <cellStyle name="Comma 2 2 4 5 3 4 2" xfId="16518" xr:uid="{00000000-0005-0000-0000-0000430F0000}"/>
    <cellStyle name="Comma 2 2 4 5 3 5" xfId="10081" xr:uid="{00000000-0005-0000-0000-0000440F0000}"/>
    <cellStyle name="Comma 2 2 4 5 4" xfId="2573" xr:uid="{00000000-0005-0000-0000-0000450F0000}"/>
    <cellStyle name="Comma 2 2 4 5 4 2" xfId="11167" xr:uid="{00000000-0005-0000-0000-0000460F0000}"/>
    <cellStyle name="Comma 2 2 4 5 5" xfId="4716" xr:uid="{00000000-0005-0000-0000-0000470F0000}"/>
    <cellStyle name="Comma 2 2 4 5 5 2" xfId="13309" xr:uid="{00000000-0005-0000-0000-0000480F0000}"/>
    <cellStyle name="Comma 2 2 4 5 6" xfId="6858" xr:uid="{00000000-0005-0000-0000-0000490F0000}"/>
    <cellStyle name="Comma 2 2 4 5 6 2" xfId="15451" xr:uid="{00000000-0005-0000-0000-00004A0F0000}"/>
    <cellStyle name="Comma 2 2 4 5 7" xfId="9018" xr:uid="{00000000-0005-0000-0000-00004B0F0000}"/>
    <cellStyle name="Comma 2 2 4 6" xfId="509" xr:uid="{00000000-0005-0000-0000-00004C0F0000}"/>
    <cellStyle name="Comma 2 2 4 6 2" xfId="1589" xr:uid="{00000000-0005-0000-0000-00004D0F0000}"/>
    <cellStyle name="Comma 2 2 4 6 2 2" xfId="3742" xr:uid="{00000000-0005-0000-0000-00004E0F0000}"/>
    <cellStyle name="Comma 2 2 4 6 2 2 2" xfId="12336" xr:uid="{00000000-0005-0000-0000-00004F0F0000}"/>
    <cellStyle name="Comma 2 2 4 6 2 3" xfId="5885" xr:uid="{00000000-0005-0000-0000-0000500F0000}"/>
    <cellStyle name="Comma 2 2 4 6 2 3 2" xfId="14478" xr:uid="{00000000-0005-0000-0000-0000510F0000}"/>
    <cellStyle name="Comma 2 2 4 6 2 4" xfId="8027" xr:uid="{00000000-0005-0000-0000-0000520F0000}"/>
    <cellStyle name="Comma 2 2 4 6 2 4 2" xfId="16620" xr:uid="{00000000-0005-0000-0000-0000530F0000}"/>
    <cellStyle name="Comma 2 2 4 6 2 5" xfId="10183" xr:uid="{00000000-0005-0000-0000-0000540F0000}"/>
    <cellStyle name="Comma 2 2 4 6 3" xfId="2675" xr:uid="{00000000-0005-0000-0000-0000550F0000}"/>
    <cellStyle name="Comma 2 2 4 6 3 2" xfId="11269" xr:uid="{00000000-0005-0000-0000-0000560F0000}"/>
    <cellStyle name="Comma 2 2 4 6 4" xfId="4818" xr:uid="{00000000-0005-0000-0000-0000570F0000}"/>
    <cellStyle name="Comma 2 2 4 6 4 2" xfId="13411" xr:uid="{00000000-0005-0000-0000-0000580F0000}"/>
    <cellStyle name="Comma 2 2 4 6 5" xfId="6960" xr:uid="{00000000-0005-0000-0000-0000590F0000}"/>
    <cellStyle name="Comma 2 2 4 6 5 2" xfId="15553" xr:uid="{00000000-0005-0000-0000-00005A0F0000}"/>
    <cellStyle name="Comma 2 2 4 6 6" xfId="9118" xr:uid="{00000000-0005-0000-0000-00005B0F0000}"/>
    <cellStyle name="Comma 2 2 4 7" xfId="550" xr:uid="{00000000-0005-0000-0000-00005C0F0000}"/>
    <cellStyle name="Comma 2 2 4 7 2" xfId="1630" xr:uid="{00000000-0005-0000-0000-00005D0F0000}"/>
    <cellStyle name="Comma 2 2 4 7 2 2" xfId="3783" xr:uid="{00000000-0005-0000-0000-00005E0F0000}"/>
    <cellStyle name="Comma 2 2 4 7 2 2 2" xfId="12377" xr:uid="{00000000-0005-0000-0000-00005F0F0000}"/>
    <cellStyle name="Comma 2 2 4 7 2 3" xfId="5926" xr:uid="{00000000-0005-0000-0000-0000600F0000}"/>
    <cellStyle name="Comma 2 2 4 7 2 3 2" xfId="14519" xr:uid="{00000000-0005-0000-0000-0000610F0000}"/>
    <cellStyle name="Comma 2 2 4 7 2 4" xfId="8068" xr:uid="{00000000-0005-0000-0000-0000620F0000}"/>
    <cellStyle name="Comma 2 2 4 7 2 4 2" xfId="16661" xr:uid="{00000000-0005-0000-0000-0000630F0000}"/>
    <cellStyle name="Comma 2 2 4 7 2 5" xfId="10224" xr:uid="{00000000-0005-0000-0000-0000640F0000}"/>
    <cellStyle name="Comma 2 2 4 7 3" xfId="2716" xr:uid="{00000000-0005-0000-0000-0000650F0000}"/>
    <cellStyle name="Comma 2 2 4 7 3 2" xfId="11310" xr:uid="{00000000-0005-0000-0000-0000660F0000}"/>
    <cellStyle name="Comma 2 2 4 7 4" xfId="4859" xr:uid="{00000000-0005-0000-0000-0000670F0000}"/>
    <cellStyle name="Comma 2 2 4 7 4 2" xfId="13452" xr:uid="{00000000-0005-0000-0000-0000680F0000}"/>
    <cellStyle name="Comma 2 2 4 7 5" xfId="7001" xr:uid="{00000000-0005-0000-0000-0000690F0000}"/>
    <cellStyle name="Comma 2 2 4 7 5 2" xfId="15594" xr:uid="{00000000-0005-0000-0000-00006A0F0000}"/>
    <cellStyle name="Comma 2 2 4 7 6" xfId="9159" xr:uid="{00000000-0005-0000-0000-00006B0F0000}"/>
    <cellStyle name="Comma 2 2 4 8" xfId="902" xr:uid="{00000000-0005-0000-0000-00006C0F0000}"/>
    <cellStyle name="Comma 2 2 4 8 2" xfId="1979" xr:uid="{00000000-0005-0000-0000-00006D0F0000}"/>
    <cellStyle name="Comma 2 2 4 8 2 2" xfId="4132" xr:uid="{00000000-0005-0000-0000-00006E0F0000}"/>
    <cellStyle name="Comma 2 2 4 8 2 2 2" xfId="12726" xr:uid="{00000000-0005-0000-0000-00006F0F0000}"/>
    <cellStyle name="Comma 2 2 4 8 2 3" xfId="6275" xr:uid="{00000000-0005-0000-0000-0000700F0000}"/>
    <cellStyle name="Comma 2 2 4 8 2 3 2" xfId="14868" xr:uid="{00000000-0005-0000-0000-0000710F0000}"/>
    <cellStyle name="Comma 2 2 4 8 2 4" xfId="8417" xr:uid="{00000000-0005-0000-0000-0000720F0000}"/>
    <cellStyle name="Comma 2 2 4 8 2 4 2" xfId="17010" xr:uid="{00000000-0005-0000-0000-0000730F0000}"/>
    <cellStyle name="Comma 2 2 4 8 2 5" xfId="10573" xr:uid="{00000000-0005-0000-0000-0000740F0000}"/>
    <cellStyle name="Comma 2 2 4 8 3" xfId="3065" xr:uid="{00000000-0005-0000-0000-0000750F0000}"/>
    <cellStyle name="Comma 2 2 4 8 3 2" xfId="11659" xr:uid="{00000000-0005-0000-0000-0000760F0000}"/>
    <cellStyle name="Comma 2 2 4 8 4" xfId="5208" xr:uid="{00000000-0005-0000-0000-0000770F0000}"/>
    <cellStyle name="Comma 2 2 4 8 4 2" xfId="13801" xr:uid="{00000000-0005-0000-0000-0000780F0000}"/>
    <cellStyle name="Comma 2 2 4 8 5" xfId="7350" xr:uid="{00000000-0005-0000-0000-0000790F0000}"/>
    <cellStyle name="Comma 2 2 4 8 5 2" xfId="15943" xr:uid="{00000000-0005-0000-0000-00007A0F0000}"/>
    <cellStyle name="Comma 2 2 4 8 6" xfId="9506" xr:uid="{00000000-0005-0000-0000-00007B0F0000}"/>
    <cellStyle name="Comma 2 2 4 9" xfId="1005" xr:uid="{00000000-0005-0000-0000-00007C0F0000}"/>
    <cellStyle name="Comma 2 2 4 9 2" xfId="2082" xr:uid="{00000000-0005-0000-0000-00007D0F0000}"/>
    <cellStyle name="Comma 2 2 4 9 2 2" xfId="4235" xr:uid="{00000000-0005-0000-0000-00007E0F0000}"/>
    <cellStyle name="Comma 2 2 4 9 2 2 2" xfId="12829" xr:uid="{00000000-0005-0000-0000-00007F0F0000}"/>
    <cellStyle name="Comma 2 2 4 9 2 3" xfId="6378" xr:uid="{00000000-0005-0000-0000-0000800F0000}"/>
    <cellStyle name="Comma 2 2 4 9 2 3 2" xfId="14971" xr:uid="{00000000-0005-0000-0000-0000810F0000}"/>
    <cellStyle name="Comma 2 2 4 9 2 4" xfId="8520" xr:uid="{00000000-0005-0000-0000-0000820F0000}"/>
    <cellStyle name="Comma 2 2 4 9 2 4 2" xfId="17113" xr:uid="{00000000-0005-0000-0000-0000830F0000}"/>
    <cellStyle name="Comma 2 2 4 9 2 5" xfId="10676" xr:uid="{00000000-0005-0000-0000-0000840F0000}"/>
    <cellStyle name="Comma 2 2 4 9 3" xfId="3168" xr:uid="{00000000-0005-0000-0000-0000850F0000}"/>
    <cellStyle name="Comma 2 2 4 9 3 2" xfId="11762" xr:uid="{00000000-0005-0000-0000-0000860F0000}"/>
    <cellStyle name="Comma 2 2 4 9 4" xfId="5311" xr:uid="{00000000-0005-0000-0000-0000870F0000}"/>
    <cellStyle name="Comma 2 2 4 9 4 2" xfId="13904" xr:uid="{00000000-0005-0000-0000-0000880F0000}"/>
    <cellStyle name="Comma 2 2 4 9 5" xfId="7453" xr:uid="{00000000-0005-0000-0000-0000890F0000}"/>
    <cellStyle name="Comma 2 2 4 9 5 2" xfId="16046" xr:uid="{00000000-0005-0000-0000-00008A0F0000}"/>
    <cellStyle name="Comma 2 2 4 9 6" xfId="9609" xr:uid="{00000000-0005-0000-0000-00008B0F0000}"/>
    <cellStyle name="Comma 2 2 5" xfId="297" xr:uid="{00000000-0005-0000-0000-00008C0F0000}"/>
    <cellStyle name="Comma 2 2 5 10" xfId="8914" xr:uid="{00000000-0005-0000-0000-00008D0F0000}"/>
    <cellStyle name="Comma 2 2 5 2" xfId="448" xr:uid="{00000000-0005-0000-0000-00008E0F0000}"/>
    <cellStyle name="Comma 2 2 5 2 2" xfId="800" xr:uid="{00000000-0005-0000-0000-00008F0F0000}"/>
    <cellStyle name="Comma 2 2 5 2 2 2" xfId="1880" xr:uid="{00000000-0005-0000-0000-0000900F0000}"/>
    <cellStyle name="Comma 2 2 5 2 2 2 2" xfId="4033" xr:uid="{00000000-0005-0000-0000-0000910F0000}"/>
    <cellStyle name="Comma 2 2 5 2 2 2 2 2" xfId="12627" xr:uid="{00000000-0005-0000-0000-0000920F0000}"/>
    <cellStyle name="Comma 2 2 5 2 2 2 3" xfId="6176" xr:uid="{00000000-0005-0000-0000-0000930F0000}"/>
    <cellStyle name="Comma 2 2 5 2 2 2 3 2" xfId="14769" xr:uid="{00000000-0005-0000-0000-0000940F0000}"/>
    <cellStyle name="Comma 2 2 5 2 2 2 4" xfId="8318" xr:uid="{00000000-0005-0000-0000-0000950F0000}"/>
    <cellStyle name="Comma 2 2 5 2 2 2 4 2" xfId="16911" xr:uid="{00000000-0005-0000-0000-0000960F0000}"/>
    <cellStyle name="Comma 2 2 5 2 2 2 5" xfId="10474" xr:uid="{00000000-0005-0000-0000-0000970F0000}"/>
    <cellStyle name="Comma 2 2 5 2 2 3" xfId="2966" xr:uid="{00000000-0005-0000-0000-0000980F0000}"/>
    <cellStyle name="Comma 2 2 5 2 2 3 2" xfId="11560" xr:uid="{00000000-0005-0000-0000-0000990F0000}"/>
    <cellStyle name="Comma 2 2 5 2 2 4" xfId="5109" xr:uid="{00000000-0005-0000-0000-00009A0F0000}"/>
    <cellStyle name="Comma 2 2 5 2 2 4 2" xfId="13702" xr:uid="{00000000-0005-0000-0000-00009B0F0000}"/>
    <cellStyle name="Comma 2 2 5 2 2 5" xfId="7251" xr:uid="{00000000-0005-0000-0000-00009C0F0000}"/>
    <cellStyle name="Comma 2 2 5 2 2 5 2" xfId="15844" xr:uid="{00000000-0005-0000-0000-00009D0F0000}"/>
    <cellStyle name="Comma 2 2 5 2 2 6" xfId="9409" xr:uid="{00000000-0005-0000-0000-00009E0F0000}"/>
    <cellStyle name="Comma 2 2 5 2 3" xfId="1528" xr:uid="{00000000-0005-0000-0000-00009F0F0000}"/>
    <cellStyle name="Comma 2 2 5 2 3 2" xfId="3681" xr:uid="{00000000-0005-0000-0000-0000A00F0000}"/>
    <cellStyle name="Comma 2 2 5 2 3 2 2" xfId="12275" xr:uid="{00000000-0005-0000-0000-0000A10F0000}"/>
    <cellStyle name="Comma 2 2 5 2 3 3" xfId="5824" xr:uid="{00000000-0005-0000-0000-0000A20F0000}"/>
    <cellStyle name="Comma 2 2 5 2 3 3 2" xfId="14417" xr:uid="{00000000-0005-0000-0000-0000A30F0000}"/>
    <cellStyle name="Comma 2 2 5 2 3 4" xfId="7966" xr:uid="{00000000-0005-0000-0000-0000A40F0000}"/>
    <cellStyle name="Comma 2 2 5 2 3 4 2" xfId="16559" xr:uid="{00000000-0005-0000-0000-0000A50F0000}"/>
    <cellStyle name="Comma 2 2 5 2 3 5" xfId="10122" xr:uid="{00000000-0005-0000-0000-0000A60F0000}"/>
    <cellStyle name="Comma 2 2 5 2 4" xfId="2614" xr:uid="{00000000-0005-0000-0000-0000A70F0000}"/>
    <cellStyle name="Comma 2 2 5 2 4 2" xfId="11208" xr:uid="{00000000-0005-0000-0000-0000A80F0000}"/>
    <cellStyle name="Comma 2 2 5 2 5" xfId="4757" xr:uid="{00000000-0005-0000-0000-0000A90F0000}"/>
    <cellStyle name="Comma 2 2 5 2 5 2" xfId="13350" xr:uid="{00000000-0005-0000-0000-0000AA0F0000}"/>
    <cellStyle name="Comma 2 2 5 2 6" xfId="6899" xr:uid="{00000000-0005-0000-0000-0000AB0F0000}"/>
    <cellStyle name="Comma 2 2 5 2 6 2" xfId="15492" xr:uid="{00000000-0005-0000-0000-0000AC0F0000}"/>
    <cellStyle name="Comma 2 2 5 2 7" xfId="9058" xr:uid="{00000000-0005-0000-0000-0000AD0F0000}"/>
    <cellStyle name="Comma 2 2 5 3" xfId="650" xr:uid="{00000000-0005-0000-0000-0000AE0F0000}"/>
    <cellStyle name="Comma 2 2 5 3 2" xfId="1730" xr:uid="{00000000-0005-0000-0000-0000AF0F0000}"/>
    <cellStyle name="Comma 2 2 5 3 2 2" xfId="3883" xr:uid="{00000000-0005-0000-0000-0000B00F0000}"/>
    <cellStyle name="Comma 2 2 5 3 2 2 2" xfId="12477" xr:uid="{00000000-0005-0000-0000-0000B10F0000}"/>
    <cellStyle name="Comma 2 2 5 3 2 3" xfId="6026" xr:uid="{00000000-0005-0000-0000-0000B20F0000}"/>
    <cellStyle name="Comma 2 2 5 3 2 3 2" xfId="14619" xr:uid="{00000000-0005-0000-0000-0000B30F0000}"/>
    <cellStyle name="Comma 2 2 5 3 2 4" xfId="8168" xr:uid="{00000000-0005-0000-0000-0000B40F0000}"/>
    <cellStyle name="Comma 2 2 5 3 2 4 2" xfId="16761" xr:uid="{00000000-0005-0000-0000-0000B50F0000}"/>
    <cellStyle name="Comma 2 2 5 3 2 5" xfId="10324" xr:uid="{00000000-0005-0000-0000-0000B60F0000}"/>
    <cellStyle name="Comma 2 2 5 3 3" xfId="2816" xr:uid="{00000000-0005-0000-0000-0000B70F0000}"/>
    <cellStyle name="Comma 2 2 5 3 3 2" xfId="11410" xr:uid="{00000000-0005-0000-0000-0000B80F0000}"/>
    <cellStyle name="Comma 2 2 5 3 4" xfId="4959" xr:uid="{00000000-0005-0000-0000-0000B90F0000}"/>
    <cellStyle name="Comma 2 2 5 3 4 2" xfId="13552" xr:uid="{00000000-0005-0000-0000-0000BA0F0000}"/>
    <cellStyle name="Comma 2 2 5 3 5" xfId="7101" xr:uid="{00000000-0005-0000-0000-0000BB0F0000}"/>
    <cellStyle name="Comma 2 2 5 3 5 2" xfId="15694" xr:uid="{00000000-0005-0000-0000-0000BC0F0000}"/>
    <cellStyle name="Comma 2 2 5 3 6" xfId="9259" xr:uid="{00000000-0005-0000-0000-0000BD0F0000}"/>
    <cellStyle name="Comma 2 2 5 4" xfId="943" xr:uid="{00000000-0005-0000-0000-0000BE0F0000}"/>
    <cellStyle name="Comma 2 2 5 4 2" xfId="2020" xr:uid="{00000000-0005-0000-0000-0000BF0F0000}"/>
    <cellStyle name="Comma 2 2 5 4 2 2" xfId="4173" xr:uid="{00000000-0005-0000-0000-0000C00F0000}"/>
    <cellStyle name="Comma 2 2 5 4 2 2 2" xfId="12767" xr:uid="{00000000-0005-0000-0000-0000C10F0000}"/>
    <cellStyle name="Comma 2 2 5 4 2 3" xfId="6316" xr:uid="{00000000-0005-0000-0000-0000C20F0000}"/>
    <cellStyle name="Comma 2 2 5 4 2 3 2" xfId="14909" xr:uid="{00000000-0005-0000-0000-0000C30F0000}"/>
    <cellStyle name="Comma 2 2 5 4 2 4" xfId="8458" xr:uid="{00000000-0005-0000-0000-0000C40F0000}"/>
    <cellStyle name="Comma 2 2 5 4 2 4 2" xfId="17051" xr:uid="{00000000-0005-0000-0000-0000C50F0000}"/>
    <cellStyle name="Comma 2 2 5 4 2 5" xfId="10614" xr:uid="{00000000-0005-0000-0000-0000C60F0000}"/>
    <cellStyle name="Comma 2 2 5 4 3" xfId="3106" xr:uid="{00000000-0005-0000-0000-0000C70F0000}"/>
    <cellStyle name="Comma 2 2 5 4 3 2" xfId="11700" xr:uid="{00000000-0005-0000-0000-0000C80F0000}"/>
    <cellStyle name="Comma 2 2 5 4 4" xfId="5249" xr:uid="{00000000-0005-0000-0000-0000C90F0000}"/>
    <cellStyle name="Comma 2 2 5 4 4 2" xfId="13842" xr:uid="{00000000-0005-0000-0000-0000CA0F0000}"/>
    <cellStyle name="Comma 2 2 5 4 5" xfId="7391" xr:uid="{00000000-0005-0000-0000-0000CB0F0000}"/>
    <cellStyle name="Comma 2 2 5 4 5 2" xfId="15984" xr:uid="{00000000-0005-0000-0000-0000CC0F0000}"/>
    <cellStyle name="Comma 2 2 5 4 6" xfId="9547" xr:uid="{00000000-0005-0000-0000-0000CD0F0000}"/>
    <cellStyle name="Comma 2 2 5 5" xfId="1046" xr:uid="{00000000-0005-0000-0000-0000CE0F0000}"/>
    <cellStyle name="Comma 2 2 5 5 2" xfId="2123" xr:uid="{00000000-0005-0000-0000-0000CF0F0000}"/>
    <cellStyle name="Comma 2 2 5 5 2 2" xfId="4276" xr:uid="{00000000-0005-0000-0000-0000D00F0000}"/>
    <cellStyle name="Comma 2 2 5 5 2 2 2" xfId="12870" xr:uid="{00000000-0005-0000-0000-0000D10F0000}"/>
    <cellStyle name="Comma 2 2 5 5 2 3" xfId="6419" xr:uid="{00000000-0005-0000-0000-0000D20F0000}"/>
    <cellStyle name="Comma 2 2 5 5 2 3 2" xfId="15012" xr:uid="{00000000-0005-0000-0000-0000D30F0000}"/>
    <cellStyle name="Comma 2 2 5 5 2 4" xfId="8561" xr:uid="{00000000-0005-0000-0000-0000D40F0000}"/>
    <cellStyle name="Comma 2 2 5 5 2 4 2" xfId="17154" xr:uid="{00000000-0005-0000-0000-0000D50F0000}"/>
    <cellStyle name="Comma 2 2 5 5 2 5" xfId="10717" xr:uid="{00000000-0005-0000-0000-0000D60F0000}"/>
    <cellStyle name="Comma 2 2 5 5 3" xfId="3209" xr:uid="{00000000-0005-0000-0000-0000D70F0000}"/>
    <cellStyle name="Comma 2 2 5 5 3 2" xfId="11803" xr:uid="{00000000-0005-0000-0000-0000D80F0000}"/>
    <cellStyle name="Comma 2 2 5 5 4" xfId="5352" xr:uid="{00000000-0005-0000-0000-0000D90F0000}"/>
    <cellStyle name="Comma 2 2 5 5 4 2" xfId="13945" xr:uid="{00000000-0005-0000-0000-0000DA0F0000}"/>
    <cellStyle name="Comma 2 2 5 5 5" xfId="7494" xr:uid="{00000000-0005-0000-0000-0000DB0F0000}"/>
    <cellStyle name="Comma 2 2 5 5 5 2" xfId="16087" xr:uid="{00000000-0005-0000-0000-0000DC0F0000}"/>
    <cellStyle name="Comma 2 2 5 5 6" xfId="9650" xr:uid="{00000000-0005-0000-0000-0000DD0F0000}"/>
    <cellStyle name="Comma 2 2 5 6" xfId="1378" xr:uid="{00000000-0005-0000-0000-0000DE0F0000}"/>
    <cellStyle name="Comma 2 2 5 6 2" xfId="3531" xr:uid="{00000000-0005-0000-0000-0000DF0F0000}"/>
    <cellStyle name="Comma 2 2 5 6 2 2" xfId="12125" xr:uid="{00000000-0005-0000-0000-0000E00F0000}"/>
    <cellStyle name="Comma 2 2 5 6 3" xfId="5674" xr:uid="{00000000-0005-0000-0000-0000E10F0000}"/>
    <cellStyle name="Comma 2 2 5 6 3 2" xfId="14267" xr:uid="{00000000-0005-0000-0000-0000E20F0000}"/>
    <cellStyle name="Comma 2 2 5 6 4" xfId="7816" xr:uid="{00000000-0005-0000-0000-0000E30F0000}"/>
    <cellStyle name="Comma 2 2 5 6 4 2" xfId="16409" xr:uid="{00000000-0005-0000-0000-0000E40F0000}"/>
    <cellStyle name="Comma 2 2 5 6 5" xfId="9972" xr:uid="{00000000-0005-0000-0000-0000E50F0000}"/>
    <cellStyle name="Comma 2 2 5 7" xfId="2464" xr:uid="{00000000-0005-0000-0000-0000E60F0000}"/>
    <cellStyle name="Comma 2 2 5 7 2" xfId="11058" xr:uid="{00000000-0005-0000-0000-0000E70F0000}"/>
    <cellStyle name="Comma 2 2 5 8" xfId="4607" xr:uid="{00000000-0005-0000-0000-0000E80F0000}"/>
    <cellStyle name="Comma 2 2 5 8 2" xfId="13200" xr:uid="{00000000-0005-0000-0000-0000E90F0000}"/>
    <cellStyle name="Comma 2 2 5 9" xfId="6749" xr:uid="{00000000-0005-0000-0000-0000EA0F0000}"/>
    <cellStyle name="Comma 2 2 5 9 2" xfId="15342" xr:uid="{00000000-0005-0000-0000-0000EB0F0000}"/>
    <cellStyle name="Comma 2 2 6" xfId="242" xr:uid="{00000000-0005-0000-0000-0000EC0F0000}"/>
    <cellStyle name="Comma 2 2 6 2" xfId="595" xr:uid="{00000000-0005-0000-0000-0000ED0F0000}"/>
    <cellStyle name="Comma 2 2 6 2 2" xfId="1675" xr:uid="{00000000-0005-0000-0000-0000EE0F0000}"/>
    <cellStyle name="Comma 2 2 6 2 2 2" xfId="3828" xr:uid="{00000000-0005-0000-0000-0000EF0F0000}"/>
    <cellStyle name="Comma 2 2 6 2 2 2 2" xfId="12422" xr:uid="{00000000-0005-0000-0000-0000F00F0000}"/>
    <cellStyle name="Comma 2 2 6 2 2 3" xfId="5971" xr:uid="{00000000-0005-0000-0000-0000F10F0000}"/>
    <cellStyle name="Comma 2 2 6 2 2 3 2" xfId="14564" xr:uid="{00000000-0005-0000-0000-0000F20F0000}"/>
    <cellStyle name="Comma 2 2 6 2 2 4" xfId="8113" xr:uid="{00000000-0005-0000-0000-0000F30F0000}"/>
    <cellStyle name="Comma 2 2 6 2 2 4 2" xfId="16706" xr:uid="{00000000-0005-0000-0000-0000F40F0000}"/>
    <cellStyle name="Comma 2 2 6 2 2 5" xfId="10269" xr:uid="{00000000-0005-0000-0000-0000F50F0000}"/>
    <cellStyle name="Comma 2 2 6 2 3" xfId="2761" xr:uid="{00000000-0005-0000-0000-0000F60F0000}"/>
    <cellStyle name="Comma 2 2 6 2 3 2" xfId="11355" xr:uid="{00000000-0005-0000-0000-0000F70F0000}"/>
    <cellStyle name="Comma 2 2 6 2 4" xfId="4904" xr:uid="{00000000-0005-0000-0000-0000F80F0000}"/>
    <cellStyle name="Comma 2 2 6 2 4 2" xfId="13497" xr:uid="{00000000-0005-0000-0000-0000F90F0000}"/>
    <cellStyle name="Comma 2 2 6 2 5" xfId="7046" xr:uid="{00000000-0005-0000-0000-0000FA0F0000}"/>
    <cellStyle name="Comma 2 2 6 2 5 2" xfId="15639" xr:uid="{00000000-0005-0000-0000-0000FB0F0000}"/>
    <cellStyle name="Comma 2 2 6 2 6" xfId="9204" xr:uid="{00000000-0005-0000-0000-0000FC0F0000}"/>
    <cellStyle name="Comma 2 2 6 3" xfId="1323" xr:uid="{00000000-0005-0000-0000-0000FD0F0000}"/>
    <cellStyle name="Comma 2 2 6 3 2" xfId="3476" xr:uid="{00000000-0005-0000-0000-0000FE0F0000}"/>
    <cellStyle name="Comma 2 2 6 3 2 2" xfId="12070" xr:uid="{00000000-0005-0000-0000-0000FF0F0000}"/>
    <cellStyle name="Comma 2 2 6 3 3" xfId="5619" xr:uid="{00000000-0005-0000-0000-000000100000}"/>
    <cellStyle name="Comma 2 2 6 3 3 2" xfId="14212" xr:uid="{00000000-0005-0000-0000-000001100000}"/>
    <cellStyle name="Comma 2 2 6 3 4" xfId="7761" xr:uid="{00000000-0005-0000-0000-000002100000}"/>
    <cellStyle name="Comma 2 2 6 3 4 2" xfId="16354" xr:uid="{00000000-0005-0000-0000-000003100000}"/>
    <cellStyle name="Comma 2 2 6 3 5" xfId="9917" xr:uid="{00000000-0005-0000-0000-000004100000}"/>
    <cellStyle name="Comma 2 2 6 4" xfId="2409" xr:uid="{00000000-0005-0000-0000-000005100000}"/>
    <cellStyle name="Comma 2 2 6 4 2" xfId="11003" xr:uid="{00000000-0005-0000-0000-000006100000}"/>
    <cellStyle name="Comma 2 2 6 5" xfId="4552" xr:uid="{00000000-0005-0000-0000-000007100000}"/>
    <cellStyle name="Comma 2 2 6 5 2" xfId="13145" xr:uid="{00000000-0005-0000-0000-000008100000}"/>
    <cellStyle name="Comma 2 2 6 6" xfId="6694" xr:uid="{00000000-0005-0000-0000-000009100000}"/>
    <cellStyle name="Comma 2 2 6 6 2" xfId="15287" xr:uid="{00000000-0005-0000-0000-00000A100000}"/>
    <cellStyle name="Comma 2 2 6 7" xfId="8864" xr:uid="{00000000-0005-0000-0000-00000B100000}"/>
    <cellStyle name="Comma 2 2 7" xfId="350" xr:uid="{00000000-0005-0000-0000-00000C100000}"/>
    <cellStyle name="Comma 2 2 7 2" xfId="703" xr:uid="{00000000-0005-0000-0000-00000D100000}"/>
    <cellStyle name="Comma 2 2 7 2 2" xfId="1783" xr:uid="{00000000-0005-0000-0000-00000E100000}"/>
    <cellStyle name="Comma 2 2 7 2 2 2" xfId="3936" xr:uid="{00000000-0005-0000-0000-00000F100000}"/>
    <cellStyle name="Comma 2 2 7 2 2 2 2" xfId="12530" xr:uid="{00000000-0005-0000-0000-000010100000}"/>
    <cellStyle name="Comma 2 2 7 2 2 3" xfId="6079" xr:uid="{00000000-0005-0000-0000-000011100000}"/>
    <cellStyle name="Comma 2 2 7 2 2 3 2" xfId="14672" xr:uid="{00000000-0005-0000-0000-000012100000}"/>
    <cellStyle name="Comma 2 2 7 2 2 4" xfId="8221" xr:uid="{00000000-0005-0000-0000-000013100000}"/>
    <cellStyle name="Comma 2 2 7 2 2 4 2" xfId="16814" xr:uid="{00000000-0005-0000-0000-000014100000}"/>
    <cellStyle name="Comma 2 2 7 2 2 5" xfId="10377" xr:uid="{00000000-0005-0000-0000-000015100000}"/>
    <cellStyle name="Comma 2 2 7 2 3" xfId="2869" xr:uid="{00000000-0005-0000-0000-000016100000}"/>
    <cellStyle name="Comma 2 2 7 2 3 2" xfId="11463" xr:uid="{00000000-0005-0000-0000-000017100000}"/>
    <cellStyle name="Comma 2 2 7 2 4" xfId="5012" xr:uid="{00000000-0005-0000-0000-000018100000}"/>
    <cellStyle name="Comma 2 2 7 2 4 2" xfId="13605" xr:uid="{00000000-0005-0000-0000-000019100000}"/>
    <cellStyle name="Comma 2 2 7 2 5" xfId="7154" xr:uid="{00000000-0005-0000-0000-00001A100000}"/>
    <cellStyle name="Comma 2 2 7 2 5 2" xfId="15747" xr:uid="{00000000-0005-0000-0000-00001B100000}"/>
    <cellStyle name="Comma 2 2 7 2 6" xfId="9312" xr:uid="{00000000-0005-0000-0000-00001C100000}"/>
    <cellStyle name="Comma 2 2 7 3" xfId="1431" xr:uid="{00000000-0005-0000-0000-00001D100000}"/>
    <cellStyle name="Comma 2 2 7 3 2" xfId="3584" xr:uid="{00000000-0005-0000-0000-00001E100000}"/>
    <cellStyle name="Comma 2 2 7 3 2 2" xfId="12178" xr:uid="{00000000-0005-0000-0000-00001F100000}"/>
    <cellStyle name="Comma 2 2 7 3 3" xfId="5727" xr:uid="{00000000-0005-0000-0000-000020100000}"/>
    <cellStyle name="Comma 2 2 7 3 3 2" xfId="14320" xr:uid="{00000000-0005-0000-0000-000021100000}"/>
    <cellStyle name="Comma 2 2 7 3 4" xfId="7869" xr:uid="{00000000-0005-0000-0000-000022100000}"/>
    <cellStyle name="Comma 2 2 7 3 4 2" xfId="16462" xr:uid="{00000000-0005-0000-0000-000023100000}"/>
    <cellStyle name="Comma 2 2 7 3 5" xfId="10025" xr:uid="{00000000-0005-0000-0000-000024100000}"/>
    <cellStyle name="Comma 2 2 7 4" xfId="2517" xr:uid="{00000000-0005-0000-0000-000025100000}"/>
    <cellStyle name="Comma 2 2 7 4 2" xfId="11111" xr:uid="{00000000-0005-0000-0000-000026100000}"/>
    <cellStyle name="Comma 2 2 7 5" xfId="4660" xr:uid="{00000000-0005-0000-0000-000027100000}"/>
    <cellStyle name="Comma 2 2 7 5 2" xfId="13253" xr:uid="{00000000-0005-0000-0000-000028100000}"/>
    <cellStyle name="Comma 2 2 7 6" xfId="6802" xr:uid="{00000000-0005-0000-0000-000029100000}"/>
    <cellStyle name="Comma 2 2 7 6 2" xfId="15395" xr:uid="{00000000-0005-0000-0000-00002A100000}"/>
    <cellStyle name="Comma 2 2 7 7" xfId="8962" xr:uid="{00000000-0005-0000-0000-00002B100000}"/>
    <cellStyle name="Comma 2 2 8" xfId="399" xr:uid="{00000000-0005-0000-0000-00002C100000}"/>
    <cellStyle name="Comma 2 2 8 2" xfId="751" xr:uid="{00000000-0005-0000-0000-00002D100000}"/>
    <cellStyle name="Comma 2 2 8 2 2" xfId="1831" xr:uid="{00000000-0005-0000-0000-00002E100000}"/>
    <cellStyle name="Comma 2 2 8 2 2 2" xfId="3984" xr:uid="{00000000-0005-0000-0000-00002F100000}"/>
    <cellStyle name="Comma 2 2 8 2 2 2 2" xfId="12578" xr:uid="{00000000-0005-0000-0000-000030100000}"/>
    <cellStyle name="Comma 2 2 8 2 2 3" xfId="6127" xr:uid="{00000000-0005-0000-0000-000031100000}"/>
    <cellStyle name="Comma 2 2 8 2 2 3 2" xfId="14720" xr:uid="{00000000-0005-0000-0000-000032100000}"/>
    <cellStyle name="Comma 2 2 8 2 2 4" xfId="8269" xr:uid="{00000000-0005-0000-0000-000033100000}"/>
    <cellStyle name="Comma 2 2 8 2 2 4 2" xfId="16862" xr:uid="{00000000-0005-0000-0000-000034100000}"/>
    <cellStyle name="Comma 2 2 8 2 2 5" xfId="10425" xr:uid="{00000000-0005-0000-0000-000035100000}"/>
    <cellStyle name="Comma 2 2 8 2 3" xfId="2917" xr:uid="{00000000-0005-0000-0000-000036100000}"/>
    <cellStyle name="Comma 2 2 8 2 3 2" xfId="11511" xr:uid="{00000000-0005-0000-0000-000037100000}"/>
    <cellStyle name="Comma 2 2 8 2 4" xfId="5060" xr:uid="{00000000-0005-0000-0000-000038100000}"/>
    <cellStyle name="Comma 2 2 8 2 4 2" xfId="13653" xr:uid="{00000000-0005-0000-0000-000039100000}"/>
    <cellStyle name="Comma 2 2 8 2 5" xfId="7202" xr:uid="{00000000-0005-0000-0000-00003A100000}"/>
    <cellStyle name="Comma 2 2 8 2 5 2" xfId="15795" xr:uid="{00000000-0005-0000-0000-00003B100000}"/>
    <cellStyle name="Comma 2 2 8 2 6" xfId="9360" xr:uid="{00000000-0005-0000-0000-00003C100000}"/>
    <cellStyle name="Comma 2 2 8 3" xfId="1479" xr:uid="{00000000-0005-0000-0000-00003D100000}"/>
    <cellStyle name="Comma 2 2 8 3 2" xfId="3632" xr:uid="{00000000-0005-0000-0000-00003E100000}"/>
    <cellStyle name="Comma 2 2 8 3 2 2" xfId="12226" xr:uid="{00000000-0005-0000-0000-00003F100000}"/>
    <cellStyle name="Comma 2 2 8 3 3" xfId="5775" xr:uid="{00000000-0005-0000-0000-000040100000}"/>
    <cellStyle name="Comma 2 2 8 3 3 2" xfId="14368" xr:uid="{00000000-0005-0000-0000-000041100000}"/>
    <cellStyle name="Comma 2 2 8 3 4" xfId="7917" xr:uid="{00000000-0005-0000-0000-000042100000}"/>
    <cellStyle name="Comma 2 2 8 3 4 2" xfId="16510" xr:uid="{00000000-0005-0000-0000-000043100000}"/>
    <cellStyle name="Comma 2 2 8 3 5" xfId="10073" xr:uid="{00000000-0005-0000-0000-000044100000}"/>
    <cellStyle name="Comma 2 2 8 4" xfId="2565" xr:uid="{00000000-0005-0000-0000-000045100000}"/>
    <cellStyle name="Comma 2 2 8 4 2" xfId="11159" xr:uid="{00000000-0005-0000-0000-000046100000}"/>
    <cellStyle name="Comma 2 2 8 5" xfId="4708" xr:uid="{00000000-0005-0000-0000-000047100000}"/>
    <cellStyle name="Comma 2 2 8 5 2" xfId="13301" xr:uid="{00000000-0005-0000-0000-000048100000}"/>
    <cellStyle name="Comma 2 2 8 6" xfId="6850" xr:uid="{00000000-0005-0000-0000-000049100000}"/>
    <cellStyle name="Comma 2 2 8 6 2" xfId="15443" xr:uid="{00000000-0005-0000-0000-00004A100000}"/>
    <cellStyle name="Comma 2 2 8 7" xfId="9010" xr:uid="{00000000-0005-0000-0000-00004B100000}"/>
    <cellStyle name="Comma 2 2 9" xfId="501" xr:uid="{00000000-0005-0000-0000-00004C100000}"/>
    <cellStyle name="Comma 2 2 9 2" xfId="1581" xr:uid="{00000000-0005-0000-0000-00004D100000}"/>
    <cellStyle name="Comma 2 2 9 2 2" xfId="3734" xr:uid="{00000000-0005-0000-0000-00004E100000}"/>
    <cellStyle name="Comma 2 2 9 2 2 2" xfId="12328" xr:uid="{00000000-0005-0000-0000-00004F100000}"/>
    <cellStyle name="Comma 2 2 9 2 3" xfId="5877" xr:uid="{00000000-0005-0000-0000-000050100000}"/>
    <cellStyle name="Comma 2 2 9 2 3 2" xfId="14470" xr:uid="{00000000-0005-0000-0000-000051100000}"/>
    <cellStyle name="Comma 2 2 9 2 4" xfId="8019" xr:uid="{00000000-0005-0000-0000-000052100000}"/>
    <cellStyle name="Comma 2 2 9 2 4 2" xfId="16612" xr:uid="{00000000-0005-0000-0000-000053100000}"/>
    <cellStyle name="Comma 2 2 9 2 5" xfId="10175" xr:uid="{00000000-0005-0000-0000-000054100000}"/>
    <cellStyle name="Comma 2 2 9 3" xfId="2667" xr:uid="{00000000-0005-0000-0000-000055100000}"/>
    <cellStyle name="Comma 2 2 9 3 2" xfId="11261" xr:uid="{00000000-0005-0000-0000-000056100000}"/>
    <cellStyle name="Comma 2 2 9 4" xfId="4810" xr:uid="{00000000-0005-0000-0000-000057100000}"/>
    <cellStyle name="Comma 2 2 9 4 2" xfId="13403" xr:uid="{00000000-0005-0000-0000-000058100000}"/>
    <cellStyle name="Comma 2 2 9 5" xfId="6952" xr:uid="{00000000-0005-0000-0000-000059100000}"/>
    <cellStyle name="Comma 2 2 9 5 2" xfId="15545" xr:uid="{00000000-0005-0000-0000-00005A100000}"/>
    <cellStyle name="Comma 2 2 9 6" xfId="9110" xr:uid="{00000000-0005-0000-0000-00005B100000}"/>
    <cellStyle name="Comma 2 3" xfId="178" xr:uid="{00000000-0005-0000-0000-00005C100000}"/>
    <cellStyle name="Comma 2 3 2" xfId="321" xr:uid="{00000000-0005-0000-0000-00005D100000}"/>
    <cellStyle name="Comma 2 3 2 10" xfId="8934" xr:uid="{00000000-0005-0000-0000-00005E100000}"/>
    <cellStyle name="Comma 2 3 2 2" xfId="472" xr:uid="{00000000-0005-0000-0000-00005F100000}"/>
    <cellStyle name="Comma 2 3 2 2 2" xfId="824" xr:uid="{00000000-0005-0000-0000-000060100000}"/>
    <cellStyle name="Comma 2 3 2 2 2 2" xfId="1904" xr:uid="{00000000-0005-0000-0000-000061100000}"/>
    <cellStyle name="Comma 2 3 2 2 2 2 2" xfId="4057" xr:uid="{00000000-0005-0000-0000-000062100000}"/>
    <cellStyle name="Comma 2 3 2 2 2 2 2 2" xfId="12651" xr:uid="{00000000-0005-0000-0000-000063100000}"/>
    <cellStyle name="Comma 2 3 2 2 2 2 3" xfId="6200" xr:uid="{00000000-0005-0000-0000-000064100000}"/>
    <cellStyle name="Comma 2 3 2 2 2 2 3 2" xfId="14793" xr:uid="{00000000-0005-0000-0000-000065100000}"/>
    <cellStyle name="Comma 2 3 2 2 2 2 4" xfId="8342" xr:uid="{00000000-0005-0000-0000-000066100000}"/>
    <cellStyle name="Comma 2 3 2 2 2 2 4 2" xfId="16935" xr:uid="{00000000-0005-0000-0000-000067100000}"/>
    <cellStyle name="Comma 2 3 2 2 2 2 5" xfId="10498" xr:uid="{00000000-0005-0000-0000-000068100000}"/>
    <cellStyle name="Comma 2 3 2 2 2 3" xfId="2990" xr:uid="{00000000-0005-0000-0000-000069100000}"/>
    <cellStyle name="Comma 2 3 2 2 2 3 2" xfId="11584" xr:uid="{00000000-0005-0000-0000-00006A100000}"/>
    <cellStyle name="Comma 2 3 2 2 2 4" xfId="5133" xr:uid="{00000000-0005-0000-0000-00006B100000}"/>
    <cellStyle name="Comma 2 3 2 2 2 4 2" xfId="13726" xr:uid="{00000000-0005-0000-0000-00006C100000}"/>
    <cellStyle name="Comma 2 3 2 2 2 5" xfId="7275" xr:uid="{00000000-0005-0000-0000-00006D100000}"/>
    <cellStyle name="Comma 2 3 2 2 2 5 2" xfId="15868" xr:uid="{00000000-0005-0000-0000-00006E100000}"/>
    <cellStyle name="Comma 2 3 2 2 2 6" xfId="9433" xr:uid="{00000000-0005-0000-0000-00006F100000}"/>
    <cellStyle name="Comma 2 3 2 2 3" xfId="1552" xr:uid="{00000000-0005-0000-0000-000070100000}"/>
    <cellStyle name="Comma 2 3 2 2 3 2" xfId="3705" xr:uid="{00000000-0005-0000-0000-000071100000}"/>
    <cellStyle name="Comma 2 3 2 2 3 2 2" xfId="12299" xr:uid="{00000000-0005-0000-0000-000072100000}"/>
    <cellStyle name="Comma 2 3 2 2 3 3" xfId="5848" xr:uid="{00000000-0005-0000-0000-000073100000}"/>
    <cellStyle name="Comma 2 3 2 2 3 3 2" xfId="14441" xr:uid="{00000000-0005-0000-0000-000074100000}"/>
    <cellStyle name="Comma 2 3 2 2 3 4" xfId="7990" xr:uid="{00000000-0005-0000-0000-000075100000}"/>
    <cellStyle name="Comma 2 3 2 2 3 4 2" xfId="16583" xr:uid="{00000000-0005-0000-0000-000076100000}"/>
    <cellStyle name="Comma 2 3 2 2 3 5" xfId="10146" xr:uid="{00000000-0005-0000-0000-000077100000}"/>
    <cellStyle name="Comma 2 3 2 2 4" xfId="2638" xr:uid="{00000000-0005-0000-0000-000078100000}"/>
    <cellStyle name="Comma 2 3 2 2 4 2" xfId="11232" xr:uid="{00000000-0005-0000-0000-000079100000}"/>
    <cellStyle name="Comma 2 3 2 2 5" xfId="4781" xr:uid="{00000000-0005-0000-0000-00007A100000}"/>
    <cellStyle name="Comma 2 3 2 2 5 2" xfId="13374" xr:uid="{00000000-0005-0000-0000-00007B100000}"/>
    <cellStyle name="Comma 2 3 2 2 6" xfId="6923" xr:uid="{00000000-0005-0000-0000-00007C100000}"/>
    <cellStyle name="Comma 2 3 2 2 6 2" xfId="15516" xr:uid="{00000000-0005-0000-0000-00007D100000}"/>
    <cellStyle name="Comma 2 3 2 2 7" xfId="9081" xr:uid="{00000000-0005-0000-0000-00007E100000}"/>
    <cellStyle name="Comma 2 3 2 3" xfId="674" xr:uid="{00000000-0005-0000-0000-00007F100000}"/>
    <cellStyle name="Comma 2 3 2 3 2" xfId="1754" xr:uid="{00000000-0005-0000-0000-000080100000}"/>
    <cellStyle name="Comma 2 3 2 3 2 2" xfId="3907" xr:uid="{00000000-0005-0000-0000-000081100000}"/>
    <cellStyle name="Comma 2 3 2 3 2 2 2" xfId="12501" xr:uid="{00000000-0005-0000-0000-000082100000}"/>
    <cellStyle name="Comma 2 3 2 3 2 3" xfId="6050" xr:uid="{00000000-0005-0000-0000-000083100000}"/>
    <cellStyle name="Comma 2 3 2 3 2 3 2" xfId="14643" xr:uid="{00000000-0005-0000-0000-000084100000}"/>
    <cellStyle name="Comma 2 3 2 3 2 4" xfId="8192" xr:uid="{00000000-0005-0000-0000-000085100000}"/>
    <cellStyle name="Comma 2 3 2 3 2 4 2" xfId="16785" xr:uid="{00000000-0005-0000-0000-000086100000}"/>
    <cellStyle name="Comma 2 3 2 3 2 5" xfId="10348" xr:uid="{00000000-0005-0000-0000-000087100000}"/>
    <cellStyle name="Comma 2 3 2 3 3" xfId="2840" xr:uid="{00000000-0005-0000-0000-000088100000}"/>
    <cellStyle name="Comma 2 3 2 3 3 2" xfId="11434" xr:uid="{00000000-0005-0000-0000-000089100000}"/>
    <cellStyle name="Comma 2 3 2 3 4" xfId="4983" xr:uid="{00000000-0005-0000-0000-00008A100000}"/>
    <cellStyle name="Comma 2 3 2 3 4 2" xfId="13576" xr:uid="{00000000-0005-0000-0000-00008B100000}"/>
    <cellStyle name="Comma 2 3 2 3 5" xfId="7125" xr:uid="{00000000-0005-0000-0000-00008C100000}"/>
    <cellStyle name="Comma 2 3 2 3 5 2" xfId="15718" xr:uid="{00000000-0005-0000-0000-00008D100000}"/>
    <cellStyle name="Comma 2 3 2 3 6" xfId="9283" xr:uid="{00000000-0005-0000-0000-00008E100000}"/>
    <cellStyle name="Comma 2 3 2 4" xfId="967" xr:uid="{00000000-0005-0000-0000-00008F100000}"/>
    <cellStyle name="Comma 2 3 2 4 2" xfId="2044" xr:uid="{00000000-0005-0000-0000-000090100000}"/>
    <cellStyle name="Comma 2 3 2 4 2 2" xfId="4197" xr:uid="{00000000-0005-0000-0000-000091100000}"/>
    <cellStyle name="Comma 2 3 2 4 2 2 2" xfId="12791" xr:uid="{00000000-0005-0000-0000-000092100000}"/>
    <cellStyle name="Comma 2 3 2 4 2 3" xfId="6340" xr:uid="{00000000-0005-0000-0000-000093100000}"/>
    <cellStyle name="Comma 2 3 2 4 2 3 2" xfId="14933" xr:uid="{00000000-0005-0000-0000-000094100000}"/>
    <cellStyle name="Comma 2 3 2 4 2 4" xfId="8482" xr:uid="{00000000-0005-0000-0000-000095100000}"/>
    <cellStyle name="Comma 2 3 2 4 2 4 2" xfId="17075" xr:uid="{00000000-0005-0000-0000-000096100000}"/>
    <cellStyle name="Comma 2 3 2 4 2 5" xfId="10638" xr:uid="{00000000-0005-0000-0000-000097100000}"/>
    <cellStyle name="Comma 2 3 2 4 3" xfId="3130" xr:uid="{00000000-0005-0000-0000-000098100000}"/>
    <cellStyle name="Comma 2 3 2 4 3 2" xfId="11724" xr:uid="{00000000-0005-0000-0000-000099100000}"/>
    <cellStyle name="Comma 2 3 2 4 4" xfId="5273" xr:uid="{00000000-0005-0000-0000-00009A100000}"/>
    <cellStyle name="Comma 2 3 2 4 4 2" xfId="13866" xr:uid="{00000000-0005-0000-0000-00009B100000}"/>
    <cellStyle name="Comma 2 3 2 4 5" xfId="7415" xr:uid="{00000000-0005-0000-0000-00009C100000}"/>
    <cellStyle name="Comma 2 3 2 4 5 2" xfId="16008" xr:uid="{00000000-0005-0000-0000-00009D100000}"/>
    <cellStyle name="Comma 2 3 2 4 6" xfId="9571" xr:uid="{00000000-0005-0000-0000-00009E100000}"/>
    <cellStyle name="Comma 2 3 2 5" xfId="1070" xr:uid="{00000000-0005-0000-0000-00009F100000}"/>
    <cellStyle name="Comma 2 3 2 5 2" xfId="2147" xr:uid="{00000000-0005-0000-0000-0000A0100000}"/>
    <cellStyle name="Comma 2 3 2 5 2 2" xfId="4300" xr:uid="{00000000-0005-0000-0000-0000A1100000}"/>
    <cellStyle name="Comma 2 3 2 5 2 2 2" xfId="12894" xr:uid="{00000000-0005-0000-0000-0000A2100000}"/>
    <cellStyle name="Comma 2 3 2 5 2 3" xfId="6443" xr:uid="{00000000-0005-0000-0000-0000A3100000}"/>
    <cellStyle name="Comma 2 3 2 5 2 3 2" xfId="15036" xr:uid="{00000000-0005-0000-0000-0000A4100000}"/>
    <cellStyle name="Comma 2 3 2 5 2 4" xfId="8585" xr:uid="{00000000-0005-0000-0000-0000A5100000}"/>
    <cellStyle name="Comma 2 3 2 5 2 4 2" xfId="17178" xr:uid="{00000000-0005-0000-0000-0000A6100000}"/>
    <cellStyle name="Comma 2 3 2 5 2 5" xfId="10741" xr:uid="{00000000-0005-0000-0000-0000A7100000}"/>
    <cellStyle name="Comma 2 3 2 5 3" xfId="3233" xr:uid="{00000000-0005-0000-0000-0000A8100000}"/>
    <cellStyle name="Comma 2 3 2 5 3 2" xfId="11827" xr:uid="{00000000-0005-0000-0000-0000A9100000}"/>
    <cellStyle name="Comma 2 3 2 5 4" xfId="5376" xr:uid="{00000000-0005-0000-0000-0000AA100000}"/>
    <cellStyle name="Comma 2 3 2 5 4 2" xfId="13969" xr:uid="{00000000-0005-0000-0000-0000AB100000}"/>
    <cellStyle name="Comma 2 3 2 5 5" xfId="7518" xr:uid="{00000000-0005-0000-0000-0000AC100000}"/>
    <cellStyle name="Comma 2 3 2 5 5 2" xfId="16111" xr:uid="{00000000-0005-0000-0000-0000AD100000}"/>
    <cellStyle name="Comma 2 3 2 5 6" xfId="9674" xr:uid="{00000000-0005-0000-0000-0000AE100000}"/>
    <cellStyle name="Comma 2 3 2 6" xfId="1402" xr:uid="{00000000-0005-0000-0000-0000AF100000}"/>
    <cellStyle name="Comma 2 3 2 6 2" xfId="3555" xr:uid="{00000000-0005-0000-0000-0000B0100000}"/>
    <cellStyle name="Comma 2 3 2 6 2 2" xfId="12149" xr:uid="{00000000-0005-0000-0000-0000B1100000}"/>
    <cellStyle name="Comma 2 3 2 6 3" xfId="5698" xr:uid="{00000000-0005-0000-0000-0000B2100000}"/>
    <cellStyle name="Comma 2 3 2 6 3 2" xfId="14291" xr:uid="{00000000-0005-0000-0000-0000B3100000}"/>
    <cellStyle name="Comma 2 3 2 6 4" xfId="7840" xr:uid="{00000000-0005-0000-0000-0000B4100000}"/>
    <cellStyle name="Comma 2 3 2 6 4 2" xfId="16433" xr:uid="{00000000-0005-0000-0000-0000B5100000}"/>
    <cellStyle name="Comma 2 3 2 6 5" xfId="9996" xr:uid="{00000000-0005-0000-0000-0000B6100000}"/>
    <cellStyle name="Comma 2 3 2 7" xfId="2488" xr:uid="{00000000-0005-0000-0000-0000B7100000}"/>
    <cellStyle name="Comma 2 3 2 7 2" xfId="11082" xr:uid="{00000000-0005-0000-0000-0000B8100000}"/>
    <cellStyle name="Comma 2 3 2 8" xfId="4631" xr:uid="{00000000-0005-0000-0000-0000B9100000}"/>
    <cellStyle name="Comma 2 3 2 8 2" xfId="13224" xr:uid="{00000000-0005-0000-0000-0000BA100000}"/>
    <cellStyle name="Comma 2 3 2 9" xfId="6773" xr:uid="{00000000-0005-0000-0000-0000BB100000}"/>
    <cellStyle name="Comma 2 3 2 9 2" xfId="15366" xr:uid="{00000000-0005-0000-0000-0000BC100000}"/>
    <cellStyle name="Comma 2 3 3" xfId="265" xr:uid="{00000000-0005-0000-0000-0000BD100000}"/>
    <cellStyle name="Comma 2 3 3 2" xfId="618" xr:uid="{00000000-0005-0000-0000-0000BE100000}"/>
    <cellStyle name="Comma 2 3 3 2 2" xfId="1698" xr:uid="{00000000-0005-0000-0000-0000BF100000}"/>
    <cellStyle name="Comma 2 3 3 2 2 2" xfId="3851" xr:uid="{00000000-0005-0000-0000-0000C0100000}"/>
    <cellStyle name="Comma 2 3 3 2 2 2 2" xfId="12445" xr:uid="{00000000-0005-0000-0000-0000C1100000}"/>
    <cellStyle name="Comma 2 3 3 2 2 3" xfId="5994" xr:uid="{00000000-0005-0000-0000-0000C2100000}"/>
    <cellStyle name="Comma 2 3 3 2 2 3 2" xfId="14587" xr:uid="{00000000-0005-0000-0000-0000C3100000}"/>
    <cellStyle name="Comma 2 3 3 2 2 4" xfId="8136" xr:uid="{00000000-0005-0000-0000-0000C4100000}"/>
    <cellStyle name="Comma 2 3 3 2 2 4 2" xfId="16729" xr:uid="{00000000-0005-0000-0000-0000C5100000}"/>
    <cellStyle name="Comma 2 3 3 2 2 5" xfId="10292" xr:uid="{00000000-0005-0000-0000-0000C6100000}"/>
    <cellStyle name="Comma 2 3 3 2 3" xfId="2784" xr:uid="{00000000-0005-0000-0000-0000C7100000}"/>
    <cellStyle name="Comma 2 3 3 2 3 2" xfId="11378" xr:uid="{00000000-0005-0000-0000-0000C8100000}"/>
    <cellStyle name="Comma 2 3 3 2 4" xfId="4927" xr:uid="{00000000-0005-0000-0000-0000C9100000}"/>
    <cellStyle name="Comma 2 3 3 2 4 2" xfId="13520" xr:uid="{00000000-0005-0000-0000-0000CA100000}"/>
    <cellStyle name="Comma 2 3 3 2 5" xfId="7069" xr:uid="{00000000-0005-0000-0000-0000CB100000}"/>
    <cellStyle name="Comma 2 3 3 2 5 2" xfId="15662" xr:uid="{00000000-0005-0000-0000-0000CC100000}"/>
    <cellStyle name="Comma 2 3 3 2 6" xfId="9227" xr:uid="{00000000-0005-0000-0000-0000CD100000}"/>
    <cellStyle name="Comma 2 3 3 3" xfId="1346" xr:uid="{00000000-0005-0000-0000-0000CE100000}"/>
    <cellStyle name="Comma 2 3 3 3 2" xfId="3499" xr:uid="{00000000-0005-0000-0000-0000CF100000}"/>
    <cellStyle name="Comma 2 3 3 3 2 2" xfId="12093" xr:uid="{00000000-0005-0000-0000-0000D0100000}"/>
    <cellStyle name="Comma 2 3 3 3 3" xfId="5642" xr:uid="{00000000-0005-0000-0000-0000D1100000}"/>
    <cellStyle name="Comma 2 3 3 3 3 2" xfId="14235" xr:uid="{00000000-0005-0000-0000-0000D2100000}"/>
    <cellStyle name="Comma 2 3 3 3 4" xfId="7784" xr:uid="{00000000-0005-0000-0000-0000D3100000}"/>
    <cellStyle name="Comma 2 3 3 3 4 2" xfId="16377" xr:uid="{00000000-0005-0000-0000-0000D4100000}"/>
    <cellStyle name="Comma 2 3 3 3 5" xfId="9940" xr:uid="{00000000-0005-0000-0000-0000D5100000}"/>
    <cellStyle name="Comma 2 3 3 4" xfId="2432" xr:uid="{00000000-0005-0000-0000-0000D6100000}"/>
    <cellStyle name="Comma 2 3 3 4 2" xfId="11026" xr:uid="{00000000-0005-0000-0000-0000D7100000}"/>
    <cellStyle name="Comma 2 3 3 5" xfId="4575" xr:uid="{00000000-0005-0000-0000-0000D8100000}"/>
    <cellStyle name="Comma 2 3 3 5 2" xfId="13168" xr:uid="{00000000-0005-0000-0000-0000D9100000}"/>
    <cellStyle name="Comma 2 3 3 6" xfId="6717" xr:uid="{00000000-0005-0000-0000-0000DA100000}"/>
    <cellStyle name="Comma 2 3 3 6 2" xfId="15310" xr:uid="{00000000-0005-0000-0000-0000DB100000}"/>
    <cellStyle name="Comma 2 3 3 7" xfId="8886" xr:uid="{00000000-0005-0000-0000-0000DC100000}"/>
    <cellStyle name="Comma 2 3 4" xfId="1287" xr:uid="{00000000-0005-0000-0000-0000DD100000}"/>
    <cellStyle name="Comma 2 3 4 2" xfId="3440" xr:uid="{00000000-0005-0000-0000-0000DE100000}"/>
    <cellStyle name="Comma 2 3 4 2 2" xfId="12034" xr:uid="{00000000-0005-0000-0000-0000DF100000}"/>
    <cellStyle name="Comma 2 3 4 3" xfId="5583" xr:uid="{00000000-0005-0000-0000-0000E0100000}"/>
    <cellStyle name="Comma 2 3 4 3 2" xfId="14176" xr:uid="{00000000-0005-0000-0000-0000E1100000}"/>
    <cellStyle name="Comma 2 3 4 4" xfId="7725" xr:uid="{00000000-0005-0000-0000-0000E2100000}"/>
    <cellStyle name="Comma 2 3 4 4 2" xfId="16318" xr:uid="{00000000-0005-0000-0000-0000E3100000}"/>
    <cellStyle name="Comma 2 3 4 5" xfId="9881" xr:uid="{00000000-0005-0000-0000-0000E4100000}"/>
    <cellStyle name="Comma 2 3 5" xfId="2375" xr:uid="{00000000-0005-0000-0000-0000E5100000}"/>
    <cellStyle name="Comma 2 3 5 2" xfId="10969" xr:uid="{00000000-0005-0000-0000-0000E6100000}"/>
    <cellStyle name="Comma 2 3 6" xfId="4518" xr:uid="{00000000-0005-0000-0000-0000E7100000}"/>
    <cellStyle name="Comma 2 3 6 2" xfId="13111" xr:uid="{00000000-0005-0000-0000-0000E8100000}"/>
    <cellStyle name="Comma 2 3 7" xfId="6660" xr:uid="{00000000-0005-0000-0000-0000E9100000}"/>
    <cellStyle name="Comma 2 3 7 2" xfId="15253" xr:uid="{00000000-0005-0000-0000-0000EA100000}"/>
    <cellStyle name="Comma 2 3 8" xfId="8834" xr:uid="{00000000-0005-0000-0000-0000EB100000}"/>
    <cellStyle name="Comma 2 4" xfId="143" xr:uid="{00000000-0005-0000-0000-0000EC100000}"/>
    <cellStyle name="Comma 2 4 2" xfId="219" xr:uid="{00000000-0005-0000-0000-0000ED100000}"/>
    <cellStyle name="Comma 2 4 2 10" xfId="2389" xr:uid="{00000000-0005-0000-0000-0000EE100000}"/>
    <cellStyle name="Comma 2 4 2 10 2" xfId="10983" xr:uid="{00000000-0005-0000-0000-0000EF100000}"/>
    <cellStyle name="Comma 2 4 2 11" xfId="4532" xr:uid="{00000000-0005-0000-0000-0000F0100000}"/>
    <cellStyle name="Comma 2 4 2 11 2" xfId="13125" xr:uid="{00000000-0005-0000-0000-0000F1100000}"/>
    <cellStyle name="Comma 2 4 2 12" xfId="6674" xr:uid="{00000000-0005-0000-0000-0000F2100000}"/>
    <cellStyle name="Comma 2 4 2 12 2" xfId="15267" xr:uid="{00000000-0005-0000-0000-0000F3100000}"/>
    <cellStyle name="Comma 2 4 2 13" xfId="8846" xr:uid="{00000000-0005-0000-0000-0000F4100000}"/>
    <cellStyle name="Comma 2 4 2 2" xfId="335" xr:uid="{00000000-0005-0000-0000-0000F5100000}"/>
    <cellStyle name="Comma 2 4 2 2 10" xfId="8947" xr:uid="{00000000-0005-0000-0000-0000F6100000}"/>
    <cellStyle name="Comma 2 4 2 2 2" xfId="486" xr:uid="{00000000-0005-0000-0000-0000F7100000}"/>
    <cellStyle name="Comma 2 4 2 2 2 2" xfId="838" xr:uid="{00000000-0005-0000-0000-0000F8100000}"/>
    <cellStyle name="Comma 2 4 2 2 2 2 2" xfId="1918" xr:uid="{00000000-0005-0000-0000-0000F9100000}"/>
    <cellStyle name="Comma 2 4 2 2 2 2 2 2" xfId="4071" xr:uid="{00000000-0005-0000-0000-0000FA100000}"/>
    <cellStyle name="Comma 2 4 2 2 2 2 2 2 2" xfId="12665" xr:uid="{00000000-0005-0000-0000-0000FB100000}"/>
    <cellStyle name="Comma 2 4 2 2 2 2 2 3" xfId="6214" xr:uid="{00000000-0005-0000-0000-0000FC100000}"/>
    <cellStyle name="Comma 2 4 2 2 2 2 2 3 2" xfId="14807" xr:uid="{00000000-0005-0000-0000-0000FD100000}"/>
    <cellStyle name="Comma 2 4 2 2 2 2 2 4" xfId="8356" xr:uid="{00000000-0005-0000-0000-0000FE100000}"/>
    <cellStyle name="Comma 2 4 2 2 2 2 2 4 2" xfId="16949" xr:uid="{00000000-0005-0000-0000-0000FF100000}"/>
    <cellStyle name="Comma 2 4 2 2 2 2 2 5" xfId="10512" xr:uid="{00000000-0005-0000-0000-000000110000}"/>
    <cellStyle name="Comma 2 4 2 2 2 2 3" xfId="3004" xr:uid="{00000000-0005-0000-0000-000001110000}"/>
    <cellStyle name="Comma 2 4 2 2 2 2 3 2" xfId="11598" xr:uid="{00000000-0005-0000-0000-000002110000}"/>
    <cellStyle name="Comma 2 4 2 2 2 2 4" xfId="5147" xr:uid="{00000000-0005-0000-0000-000003110000}"/>
    <cellStyle name="Comma 2 4 2 2 2 2 4 2" xfId="13740" xr:uid="{00000000-0005-0000-0000-000004110000}"/>
    <cellStyle name="Comma 2 4 2 2 2 2 5" xfId="7289" xr:uid="{00000000-0005-0000-0000-000005110000}"/>
    <cellStyle name="Comma 2 4 2 2 2 2 5 2" xfId="15882" xr:uid="{00000000-0005-0000-0000-000006110000}"/>
    <cellStyle name="Comma 2 4 2 2 2 2 6" xfId="9447" xr:uid="{00000000-0005-0000-0000-000007110000}"/>
    <cellStyle name="Comma 2 4 2 2 2 3" xfId="1566" xr:uid="{00000000-0005-0000-0000-000008110000}"/>
    <cellStyle name="Comma 2 4 2 2 2 3 2" xfId="3719" xr:uid="{00000000-0005-0000-0000-000009110000}"/>
    <cellStyle name="Comma 2 4 2 2 2 3 2 2" xfId="12313" xr:uid="{00000000-0005-0000-0000-00000A110000}"/>
    <cellStyle name="Comma 2 4 2 2 2 3 3" xfId="5862" xr:uid="{00000000-0005-0000-0000-00000B110000}"/>
    <cellStyle name="Comma 2 4 2 2 2 3 3 2" xfId="14455" xr:uid="{00000000-0005-0000-0000-00000C110000}"/>
    <cellStyle name="Comma 2 4 2 2 2 3 4" xfId="8004" xr:uid="{00000000-0005-0000-0000-00000D110000}"/>
    <cellStyle name="Comma 2 4 2 2 2 3 4 2" xfId="16597" xr:uid="{00000000-0005-0000-0000-00000E110000}"/>
    <cellStyle name="Comma 2 4 2 2 2 3 5" xfId="10160" xr:uid="{00000000-0005-0000-0000-00000F110000}"/>
    <cellStyle name="Comma 2 4 2 2 2 4" xfId="2652" xr:uid="{00000000-0005-0000-0000-000010110000}"/>
    <cellStyle name="Comma 2 4 2 2 2 4 2" xfId="11246" xr:uid="{00000000-0005-0000-0000-000011110000}"/>
    <cellStyle name="Comma 2 4 2 2 2 5" xfId="4795" xr:uid="{00000000-0005-0000-0000-000012110000}"/>
    <cellStyle name="Comma 2 4 2 2 2 5 2" xfId="13388" xr:uid="{00000000-0005-0000-0000-000013110000}"/>
    <cellStyle name="Comma 2 4 2 2 2 6" xfId="6937" xr:uid="{00000000-0005-0000-0000-000014110000}"/>
    <cellStyle name="Comma 2 4 2 2 2 6 2" xfId="15530" xr:uid="{00000000-0005-0000-0000-000015110000}"/>
    <cellStyle name="Comma 2 4 2 2 2 7" xfId="9095" xr:uid="{00000000-0005-0000-0000-000016110000}"/>
    <cellStyle name="Comma 2 4 2 2 3" xfId="688" xr:uid="{00000000-0005-0000-0000-000017110000}"/>
    <cellStyle name="Comma 2 4 2 2 3 2" xfId="1768" xr:uid="{00000000-0005-0000-0000-000018110000}"/>
    <cellStyle name="Comma 2 4 2 2 3 2 2" xfId="3921" xr:uid="{00000000-0005-0000-0000-000019110000}"/>
    <cellStyle name="Comma 2 4 2 2 3 2 2 2" xfId="12515" xr:uid="{00000000-0005-0000-0000-00001A110000}"/>
    <cellStyle name="Comma 2 4 2 2 3 2 3" xfId="6064" xr:uid="{00000000-0005-0000-0000-00001B110000}"/>
    <cellStyle name="Comma 2 4 2 2 3 2 3 2" xfId="14657" xr:uid="{00000000-0005-0000-0000-00001C110000}"/>
    <cellStyle name="Comma 2 4 2 2 3 2 4" xfId="8206" xr:uid="{00000000-0005-0000-0000-00001D110000}"/>
    <cellStyle name="Comma 2 4 2 2 3 2 4 2" xfId="16799" xr:uid="{00000000-0005-0000-0000-00001E110000}"/>
    <cellStyle name="Comma 2 4 2 2 3 2 5" xfId="10362" xr:uid="{00000000-0005-0000-0000-00001F110000}"/>
    <cellStyle name="Comma 2 4 2 2 3 3" xfId="2854" xr:uid="{00000000-0005-0000-0000-000020110000}"/>
    <cellStyle name="Comma 2 4 2 2 3 3 2" xfId="11448" xr:uid="{00000000-0005-0000-0000-000021110000}"/>
    <cellStyle name="Comma 2 4 2 2 3 4" xfId="4997" xr:uid="{00000000-0005-0000-0000-000022110000}"/>
    <cellStyle name="Comma 2 4 2 2 3 4 2" xfId="13590" xr:uid="{00000000-0005-0000-0000-000023110000}"/>
    <cellStyle name="Comma 2 4 2 2 3 5" xfId="7139" xr:uid="{00000000-0005-0000-0000-000024110000}"/>
    <cellStyle name="Comma 2 4 2 2 3 5 2" xfId="15732" xr:uid="{00000000-0005-0000-0000-000025110000}"/>
    <cellStyle name="Comma 2 4 2 2 3 6" xfId="9297" xr:uid="{00000000-0005-0000-0000-000026110000}"/>
    <cellStyle name="Comma 2 4 2 2 4" xfId="981" xr:uid="{00000000-0005-0000-0000-000027110000}"/>
    <cellStyle name="Comma 2 4 2 2 4 2" xfId="2058" xr:uid="{00000000-0005-0000-0000-000028110000}"/>
    <cellStyle name="Comma 2 4 2 2 4 2 2" xfId="4211" xr:uid="{00000000-0005-0000-0000-000029110000}"/>
    <cellStyle name="Comma 2 4 2 2 4 2 2 2" xfId="12805" xr:uid="{00000000-0005-0000-0000-00002A110000}"/>
    <cellStyle name="Comma 2 4 2 2 4 2 3" xfId="6354" xr:uid="{00000000-0005-0000-0000-00002B110000}"/>
    <cellStyle name="Comma 2 4 2 2 4 2 3 2" xfId="14947" xr:uid="{00000000-0005-0000-0000-00002C110000}"/>
    <cellStyle name="Comma 2 4 2 2 4 2 4" xfId="8496" xr:uid="{00000000-0005-0000-0000-00002D110000}"/>
    <cellStyle name="Comma 2 4 2 2 4 2 4 2" xfId="17089" xr:uid="{00000000-0005-0000-0000-00002E110000}"/>
    <cellStyle name="Comma 2 4 2 2 4 2 5" xfId="10652" xr:uid="{00000000-0005-0000-0000-00002F110000}"/>
    <cellStyle name="Comma 2 4 2 2 4 3" xfId="3144" xr:uid="{00000000-0005-0000-0000-000030110000}"/>
    <cellStyle name="Comma 2 4 2 2 4 3 2" xfId="11738" xr:uid="{00000000-0005-0000-0000-000031110000}"/>
    <cellStyle name="Comma 2 4 2 2 4 4" xfId="5287" xr:uid="{00000000-0005-0000-0000-000032110000}"/>
    <cellStyle name="Comma 2 4 2 2 4 4 2" xfId="13880" xr:uid="{00000000-0005-0000-0000-000033110000}"/>
    <cellStyle name="Comma 2 4 2 2 4 5" xfId="7429" xr:uid="{00000000-0005-0000-0000-000034110000}"/>
    <cellStyle name="Comma 2 4 2 2 4 5 2" xfId="16022" xr:uid="{00000000-0005-0000-0000-000035110000}"/>
    <cellStyle name="Comma 2 4 2 2 4 6" xfId="9585" xr:uid="{00000000-0005-0000-0000-000036110000}"/>
    <cellStyle name="Comma 2 4 2 2 5" xfId="1084" xr:uid="{00000000-0005-0000-0000-000037110000}"/>
    <cellStyle name="Comma 2 4 2 2 5 2" xfId="2161" xr:uid="{00000000-0005-0000-0000-000038110000}"/>
    <cellStyle name="Comma 2 4 2 2 5 2 2" xfId="4314" xr:uid="{00000000-0005-0000-0000-000039110000}"/>
    <cellStyle name="Comma 2 4 2 2 5 2 2 2" xfId="12908" xr:uid="{00000000-0005-0000-0000-00003A110000}"/>
    <cellStyle name="Comma 2 4 2 2 5 2 3" xfId="6457" xr:uid="{00000000-0005-0000-0000-00003B110000}"/>
    <cellStyle name="Comma 2 4 2 2 5 2 3 2" xfId="15050" xr:uid="{00000000-0005-0000-0000-00003C110000}"/>
    <cellStyle name="Comma 2 4 2 2 5 2 4" xfId="8599" xr:uid="{00000000-0005-0000-0000-00003D110000}"/>
    <cellStyle name="Comma 2 4 2 2 5 2 4 2" xfId="17192" xr:uid="{00000000-0005-0000-0000-00003E110000}"/>
    <cellStyle name="Comma 2 4 2 2 5 2 5" xfId="10755" xr:uid="{00000000-0005-0000-0000-00003F110000}"/>
    <cellStyle name="Comma 2 4 2 2 5 3" xfId="3247" xr:uid="{00000000-0005-0000-0000-000040110000}"/>
    <cellStyle name="Comma 2 4 2 2 5 3 2" xfId="11841" xr:uid="{00000000-0005-0000-0000-000041110000}"/>
    <cellStyle name="Comma 2 4 2 2 5 4" xfId="5390" xr:uid="{00000000-0005-0000-0000-000042110000}"/>
    <cellStyle name="Comma 2 4 2 2 5 4 2" xfId="13983" xr:uid="{00000000-0005-0000-0000-000043110000}"/>
    <cellStyle name="Comma 2 4 2 2 5 5" xfId="7532" xr:uid="{00000000-0005-0000-0000-000044110000}"/>
    <cellStyle name="Comma 2 4 2 2 5 5 2" xfId="16125" xr:uid="{00000000-0005-0000-0000-000045110000}"/>
    <cellStyle name="Comma 2 4 2 2 5 6" xfId="9688" xr:uid="{00000000-0005-0000-0000-000046110000}"/>
    <cellStyle name="Comma 2 4 2 2 6" xfId="1416" xr:uid="{00000000-0005-0000-0000-000047110000}"/>
    <cellStyle name="Comma 2 4 2 2 6 2" xfId="3569" xr:uid="{00000000-0005-0000-0000-000048110000}"/>
    <cellStyle name="Comma 2 4 2 2 6 2 2" xfId="12163" xr:uid="{00000000-0005-0000-0000-000049110000}"/>
    <cellStyle name="Comma 2 4 2 2 6 3" xfId="5712" xr:uid="{00000000-0005-0000-0000-00004A110000}"/>
    <cellStyle name="Comma 2 4 2 2 6 3 2" xfId="14305" xr:uid="{00000000-0005-0000-0000-00004B110000}"/>
    <cellStyle name="Comma 2 4 2 2 6 4" xfId="7854" xr:uid="{00000000-0005-0000-0000-00004C110000}"/>
    <cellStyle name="Comma 2 4 2 2 6 4 2" xfId="16447" xr:uid="{00000000-0005-0000-0000-00004D110000}"/>
    <cellStyle name="Comma 2 4 2 2 6 5" xfId="10010" xr:uid="{00000000-0005-0000-0000-00004E110000}"/>
    <cellStyle name="Comma 2 4 2 2 7" xfId="2502" xr:uid="{00000000-0005-0000-0000-00004F110000}"/>
    <cellStyle name="Comma 2 4 2 2 7 2" xfId="11096" xr:uid="{00000000-0005-0000-0000-000050110000}"/>
    <cellStyle name="Comma 2 4 2 2 8" xfId="4645" xr:uid="{00000000-0005-0000-0000-000051110000}"/>
    <cellStyle name="Comma 2 4 2 2 8 2" xfId="13238" xr:uid="{00000000-0005-0000-0000-000052110000}"/>
    <cellStyle name="Comma 2 4 2 2 9" xfId="6787" xr:uid="{00000000-0005-0000-0000-000053110000}"/>
    <cellStyle name="Comma 2 4 2 2 9 2" xfId="15380" xr:uid="{00000000-0005-0000-0000-000054110000}"/>
    <cellStyle name="Comma 2 4 2 3" xfId="279" xr:uid="{00000000-0005-0000-0000-000055110000}"/>
    <cellStyle name="Comma 2 4 2 3 2" xfId="632" xr:uid="{00000000-0005-0000-0000-000056110000}"/>
    <cellStyle name="Comma 2 4 2 3 2 2" xfId="1712" xr:uid="{00000000-0005-0000-0000-000057110000}"/>
    <cellStyle name="Comma 2 4 2 3 2 2 2" xfId="3865" xr:uid="{00000000-0005-0000-0000-000058110000}"/>
    <cellStyle name="Comma 2 4 2 3 2 2 2 2" xfId="12459" xr:uid="{00000000-0005-0000-0000-000059110000}"/>
    <cellStyle name="Comma 2 4 2 3 2 2 3" xfId="6008" xr:uid="{00000000-0005-0000-0000-00005A110000}"/>
    <cellStyle name="Comma 2 4 2 3 2 2 3 2" xfId="14601" xr:uid="{00000000-0005-0000-0000-00005B110000}"/>
    <cellStyle name="Comma 2 4 2 3 2 2 4" xfId="8150" xr:uid="{00000000-0005-0000-0000-00005C110000}"/>
    <cellStyle name="Comma 2 4 2 3 2 2 4 2" xfId="16743" xr:uid="{00000000-0005-0000-0000-00005D110000}"/>
    <cellStyle name="Comma 2 4 2 3 2 2 5" xfId="10306" xr:uid="{00000000-0005-0000-0000-00005E110000}"/>
    <cellStyle name="Comma 2 4 2 3 2 3" xfId="2798" xr:uid="{00000000-0005-0000-0000-00005F110000}"/>
    <cellStyle name="Comma 2 4 2 3 2 3 2" xfId="11392" xr:uid="{00000000-0005-0000-0000-000060110000}"/>
    <cellStyle name="Comma 2 4 2 3 2 4" xfId="4941" xr:uid="{00000000-0005-0000-0000-000061110000}"/>
    <cellStyle name="Comma 2 4 2 3 2 4 2" xfId="13534" xr:uid="{00000000-0005-0000-0000-000062110000}"/>
    <cellStyle name="Comma 2 4 2 3 2 5" xfId="7083" xr:uid="{00000000-0005-0000-0000-000063110000}"/>
    <cellStyle name="Comma 2 4 2 3 2 5 2" xfId="15676" xr:uid="{00000000-0005-0000-0000-000064110000}"/>
    <cellStyle name="Comma 2 4 2 3 2 6" xfId="9241" xr:uid="{00000000-0005-0000-0000-000065110000}"/>
    <cellStyle name="Comma 2 4 2 3 3" xfId="1360" xr:uid="{00000000-0005-0000-0000-000066110000}"/>
    <cellStyle name="Comma 2 4 2 3 3 2" xfId="3513" xr:uid="{00000000-0005-0000-0000-000067110000}"/>
    <cellStyle name="Comma 2 4 2 3 3 2 2" xfId="12107" xr:uid="{00000000-0005-0000-0000-000068110000}"/>
    <cellStyle name="Comma 2 4 2 3 3 3" xfId="5656" xr:uid="{00000000-0005-0000-0000-000069110000}"/>
    <cellStyle name="Comma 2 4 2 3 3 3 2" xfId="14249" xr:uid="{00000000-0005-0000-0000-00006A110000}"/>
    <cellStyle name="Comma 2 4 2 3 3 4" xfId="7798" xr:uid="{00000000-0005-0000-0000-00006B110000}"/>
    <cellStyle name="Comma 2 4 2 3 3 4 2" xfId="16391" xr:uid="{00000000-0005-0000-0000-00006C110000}"/>
    <cellStyle name="Comma 2 4 2 3 3 5" xfId="9954" xr:uid="{00000000-0005-0000-0000-00006D110000}"/>
    <cellStyle name="Comma 2 4 2 3 4" xfId="2446" xr:uid="{00000000-0005-0000-0000-00006E110000}"/>
    <cellStyle name="Comma 2 4 2 3 4 2" xfId="11040" xr:uid="{00000000-0005-0000-0000-00006F110000}"/>
    <cellStyle name="Comma 2 4 2 3 5" xfId="4589" xr:uid="{00000000-0005-0000-0000-000070110000}"/>
    <cellStyle name="Comma 2 4 2 3 5 2" xfId="13182" xr:uid="{00000000-0005-0000-0000-000071110000}"/>
    <cellStyle name="Comma 2 4 2 3 6" xfId="6731" xr:uid="{00000000-0005-0000-0000-000072110000}"/>
    <cellStyle name="Comma 2 4 2 3 6 2" xfId="15324" xr:uid="{00000000-0005-0000-0000-000073110000}"/>
    <cellStyle name="Comma 2 4 2 3 7" xfId="8900" xr:uid="{00000000-0005-0000-0000-000074110000}"/>
    <cellStyle name="Comma 2 4 2 4" xfId="381" xr:uid="{00000000-0005-0000-0000-000075110000}"/>
    <cellStyle name="Comma 2 4 2 4 2" xfId="734" xr:uid="{00000000-0005-0000-0000-000076110000}"/>
    <cellStyle name="Comma 2 4 2 4 2 2" xfId="1814" xr:uid="{00000000-0005-0000-0000-000077110000}"/>
    <cellStyle name="Comma 2 4 2 4 2 2 2" xfId="3967" xr:uid="{00000000-0005-0000-0000-000078110000}"/>
    <cellStyle name="Comma 2 4 2 4 2 2 2 2" xfId="12561" xr:uid="{00000000-0005-0000-0000-000079110000}"/>
    <cellStyle name="Comma 2 4 2 4 2 2 3" xfId="6110" xr:uid="{00000000-0005-0000-0000-00007A110000}"/>
    <cellStyle name="Comma 2 4 2 4 2 2 3 2" xfId="14703" xr:uid="{00000000-0005-0000-0000-00007B110000}"/>
    <cellStyle name="Comma 2 4 2 4 2 2 4" xfId="8252" xr:uid="{00000000-0005-0000-0000-00007C110000}"/>
    <cellStyle name="Comma 2 4 2 4 2 2 4 2" xfId="16845" xr:uid="{00000000-0005-0000-0000-00007D110000}"/>
    <cellStyle name="Comma 2 4 2 4 2 2 5" xfId="10408" xr:uid="{00000000-0005-0000-0000-00007E110000}"/>
    <cellStyle name="Comma 2 4 2 4 2 3" xfId="2900" xr:uid="{00000000-0005-0000-0000-00007F110000}"/>
    <cellStyle name="Comma 2 4 2 4 2 3 2" xfId="11494" xr:uid="{00000000-0005-0000-0000-000080110000}"/>
    <cellStyle name="Comma 2 4 2 4 2 4" xfId="5043" xr:uid="{00000000-0005-0000-0000-000081110000}"/>
    <cellStyle name="Comma 2 4 2 4 2 4 2" xfId="13636" xr:uid="{00000000-0005-0000-0000-000082110000}"/>
    <cellStyle name="Comma 2 4 2 4 2 5" xfId="7185" xr:uid="{00000000-0005-0000-0000-000083110000}"/>
    <cellStyle name="Comma 2 4 2 4 2 5 2" xfId="15778" xr:uid="{00000000-0005-0000-0000-000084110000}"/>
    <cellStyle name="Comma 2 4 2 4 2 6" xfId="9343" xr:uid="{00000000-0005-0000-0000-000085110000}"/>
    <cellStyle name="Comma 2 4 2 4 3" xfId="1462" xr:uid="{00000000-0005-0000-0000-000086110000}"/>
    <cellStyle name="Comma 2 4 2 4 3 2" xfId="3615" xr:uid="{00000000-0005-0000-0000-000087110000}"/>
    <cellStyle name="Comma 2 4 2 4 3 2 2" xfId="12209" xr:uid="{00000000-0005-0000-0000-000088110000}"/>
    <cellStyle name="Comma 2 4 2 4 3 3" xfId="5758" xr:uid="{00000000-0005-0000-0000-000089110000}"/>
    <cellStyle name="Comma 2 4 2 4 3 3 2" xfId="14351" xr:uid="{00000000-0005-0000-0000-00008A110000}"/>
    <cellStyle name="Comma 2 4 2 4 3 4" xfId="7900" xr:uid="{00000000-0005-0000-0000-00008B110000}"/>
    <cellStyle name="Comma 2 4 2 4 3 4 2" xfId="16493" xr:uid="{00000000-0005-0000-0000-00008C110000}"/>
    <cellStyle name="Comma 2 4 2 4 3 5" xfId="10056" xr:uid="{00000000-0005-0000-0000-00008D110000}"/>
    <cellStyle name="Comma 2 4 2 4 4" xfId="2548" xr:uid="{00000000-0005-0000-0000-00008E110000}"/>
    <cellStyle name="Comma 2 4 2 4 4 2" xfId="11142" xr:uid="{00000000-0005-0000-0000-00008F110000}"/>
    <cellStyle name="Comma 2 4 2 4 5" xfId="4691" xr:uid="{00000000-0005-0000-0000-000090110000}"/>
    <cellStyle name="Comma 2 4 2 4 5 2" xfId="13284" xr:uid="{00000000-0005-0000-0000-000091110000}"/>
    <cellStyle name="Comma 2 4 2 4 6" xfId="6833" xr:uid="{00000000-0005-0000-0000-000092110000}"/>
    <cellStyle name="Comma 2 4 2 4 6 2" xfId="15426" xr:uid="{00000000-0005-0000-0000-000093110000}"/>
    <cellStyle name="Comma 2 4 2 4 7" xfId="8993" xr:uid="{00000000-0005-0000-0000-000094110000}"/>
    <cellStyle name="Comma 2 4 2 5" xfId="430" xr:uid="{00000000-0005-0000-0000-000095110000}"/>
    <cellStyle name="Comma 2 4 2 5 2" xfId="782" xr:uid="{00000000-0005-0000-0000-000096110000}"/>
    <cellStyle name="Comma 2 4 2 5 2 2" xfId="1862" xr:uid="{00000000-0005-0000-0000-000097110000}"/>
    <cellStyle name="Comma 2 4 2 5 2 2 2" xfId="4015" xr:uid="{00000000-0005-0000-0000-000098110000}"/>
    <cellStyle name="Comma 2 4 2 5 2 2 2 2" xfId="12609" xr:uid="{00000000-0005-0000-0000-000099110000}"/>
    <cellStyle name="Comma 2 4 2 5 2 2 3" xfId="6158" xr:uid="{00000000-0005-0000-0000-00009A110000}"/>
    <cellStyle name="Comma 2 4 2 5 2 2 3 2" xfId="14751" xr:uid="{00000000-0005-0000-0000-00009B110000}"/>
    <cellStyle name="Comma 2 4 2 5 2 2 4" xfId="8300" xr:uid="{00000000-0005-0000-0000-00009C110000}"/>
    <cellStyle name="Comma 2 4 2 5 2 2 4 2" xfId="16893" xr:uid="{00000000-0005-0000-0000-00009D110000}"/>
    <cellStyle name="Comma 2 4 2 5 2 2 5" xfId="10456" xr:uid="{00000000-0005-0000-0000-00009E110000}"/>
    <cellStyle name="Comma 2 4 2 5 2 3" xfId="2948" xr:uid="{00000000-0005-0000-0000-00009F110000}"/>
    <cellStyle name="Comma 2 4 2 5 2 3 2" xfId="11542" xr:uid="{00000000-0005-0000-0000-0000A0110000}"/>
    <cellStyle name="Comma 2 4 2 5 2 4" xfId="5091" xr:uid="{00000000-0005-0000-0000-0000A1110000}"/>
    <cellStyle name="Comma 2 4 2 5 2 4 2" xfId="13684" xr:uid="{00000000-0005-0000-0000-0000A2110000}"/>
    <cellStyle name="Comma 2 4 2 5 2 5" xfId="7233" xr:uid="{00000000-0005-0000-0000-0000A3110000}"/>
    <cellStyle name="Comma 2 4 2 5 2 5 2" xfId="15826" xr:uid="{00000000-0005-0000-0000-0000A4110000}"/>
    <cellStyle name="Comma 2 4 2 5 2 6" xfId="9391" xr:uid="{00000000-0005-0000-0000-0000A5110000}"/>
    <cellStyle name="Comma 2 4 2 5 3" xfId="1510" xr:uid="{00000000-0005-0000-0000-0000A6110000}"/>
    <cellStyle name="Comma 2 4 2 5 3 2" xfId="3663" xr:uid="{00000000-0005-0000-0000-0000A7110000}"/>
    <cellStyle name="Comma 2 4 2 5 3 2 2" xfId="12257" xr:uid="{00000000-0005-0000-0000-0000A8110000}"/>
    <cellStyle name="Comma 2 4 2 5 3 3" xfId="5806" xr:uid="{00000000-0005-0000-0000-0000A9110000}"/>
    <cellStyle name="Comma 2 4 2 5 3 3 2" xfId="14399" xr:uid="{00000000-0005-0000-0000-0000AA110000}"/>
    <cellStyle name="Comma 2 4 2 5 3 4" xfId="7948" xr:uid="{00000000-0005-0000-0000-0000AB110000}"/>
    <cellStyle name="Comma 2 4 2 5 3 4 2" xfId="16541" xr:uid="{00000000-0005-0000-0000-0000AC110000}"/>
    <cellStyle name="Comma 2 4 2 5 3 5" xfId="10104" xr:uid="{00000000-0005-0000-0000-0000AD110000}"/>
    <cellStyle name="Comma 2 4 2 5 4" xfId="2596" xr:uid="{00000000-0005-0000-0000-0000AE110000}"/>
    <cellStyle name="Comma 2 4 2 5 4 2" xfId="11190" xr:uid="{00000000-0005-0000-0000-0000AF110000}"/>
    <cellStyle name="Comma 2 4 2 5 5" xfId="4739" xr:uid="{00000000-0005-0000-0000-0000B0110000}"/>
    <cellStyle name="Comma 2 4 2 5 5 2" xfId="13332" xr:uid="{00000000-0005-0000-0000-0000B1110000}"/>
    <cellStyle name="Comma 2 4 2 5 6" xfId="6881" xr:uid="{00000000-0005-0000-0000-0000B2110000}"/>
    <cellStyle name="Comma 2 4 2 5 6 2" xfId="15474" xr:uid="{00000000-0005-0000-0000-0000B3110000}"/>
    <cellStyle name="Comma 2 4 2 5 7" xfId="9041" xr:uid="{00000000-0005-0000-0000-0000B4110000}"/>
    <cellStyle name="Comma 2 4 2 6" xfId="573" xr:uid="{00000000-0005-0000-0000-0000B5110000}"/>
    <cellStyle name="Comma 2 4 2 6 2" xfId="1653" xr:uid="{00000000-0005-0000-0000-0000B6110000}"/>
    <cellStyle name="Comma 2 4 2 6 2 2" xfId="3806" xr:uid="{00000000-0005-0000-0000-0000B7110000}"/>
    <cellStyle name="Comma 2 4 2 6 2 2 2" xfId="12400" xr:uid="{00000000-0005-0000-0000-0000B8110000}"/>
    <cellStyle name="Comma 2 4 2 6 2 3" xfId="5949" xr:uid="{00000000-0005-0000-0000-0000B9110000}"/>
    <cellStyle name="Comma 2 4 2 6 2 3 2" xfId="14542" xr:uid="{00000000-0005-0000-0000-0000BA110000}"/>
    <cellStyle name="Comma 2 4 2 6 2 4" xfId="8091" xr:uid="{00000000-0005-0000-0000-0000BB110000}"/>
    <cellStyle name="Comma 2 4 2 6 2 4 2" xfId="16684" xr:uid="{00000000-0005-0000-0000-0000BC110000}"/>
    <cellStyle name="Comma 2 4 2 6 2 5" xfId="10247" xr:uid="{00000000-0005-0000-0000-0000BD110000}"/>
    <cellStyle name="Comma 2 4 2 6 3" xfId="2739" xr:uid="{00000000-0005-0000-0000-0000BE110000}"/>
    <cellStyle name="Comma 2 4 2 6 3 2" xfId="11333" xr:uid="{00000000-0005-0000-0000-0000BF110000}"/>
    <cellStyle name="Comma 2 4 2 6 4" xfId="4882" xr:uid="{00000000-0005-0000-0000-0000C0110000}"/>
    <cellStyle name="Comma 2 4 2 6 4 2" xfId="13475" xr:uid="{00000000-0005-0000-0000-0000C1110000}"/>
    <cellStyle name="Comma 2 4 2 6 5" xfId="7024" xr:uid="{00000000-0005-0000-0000-0000C2110000}"/>
    <cellStyle name="Comma 2 4 2 6 5 2" xfId="15617" xr:uid="{00000000-0005-0000-0000-0000C3110000}"/>
    <cellStyle name="Comma 2 4 2 6 6" xfId="9182" xr:uid="{00000000-0005-0000-0000-0000C4110000}"/>
    <cellStyle name="Comma 2 4 2 7" xfId="925" xr:uid="{00000000-0005-0000-0000-0000C5110000}"/>
    <cellStyle name="Comma 2 4 2 7 2" xfId="2002" xr:uid="{00000000-0005-0000-0000-0000C6110000}"/>
    <cellStyle name="Comma 2 4 2 7 2 2" xfId="4155" xr:uid="{00000000-0005-0000-0000-0000C7110000}"/>
    <cellStyle name="Comma 2 4 2 7 2 2 2" xfId="12749" xr:uid="{00000000-0005-0000-0000-0000C8110000}"/>
    <cellStyle name="Comma 2 4 2 7 2 3" xfId="6298" xr:uid="{00000000-0005-0000-0000-0000C9110000}"/>
    <cellStyle name="Comma 2 4 2 7 2 3 2" xfId="14891" xr:uid="{00000000-0005-0000-0000-0000CA110000}"/>
    <cellStyle name="Comma 2 4 2 7 2 4" xfId="8440" xr:uid="{00000000-0005-0000-0000-0000CB110000}"/>
    <cellStyle name="Comma 2 4 2 7 2 4 2" xfId="17033" xr:uid="{00000000-0005-0000-0000-0000CC110000}"/>
    <cellStyle name="Comma 2 4 2 7 2 5" xfId="10596" xr:uid="{00000000-0005-0000-0000-0000CD110000}"/>
    <cellStyle name="Comma 2 4 2 7 3" xfId="3088" xr:uid="{00000000-0005-0000-0000-0000CE110000}"/>
    <cellStyle name="Comma 2 4 2 7 3 2" xfId="11682" xr:uid="{00000000-0005-0000-0000-0000CF110000}"/>
    <cellStyle name="Comma 2 4 2 7 4" xfId="5231" xr:uid="{00000000-0005-0000-0000-0000D0110000}"/>
    <cellStyle name="Comma 2 4 2 7 4 2" xfId="13824" xr:uid="{00000000-0005-0000-0000-0000D1110000}"/>
    <cellStyle name="Comma 2 4 2 7 5" xfId="7373" xr:uid="{00000000-0005-0000-0000-0000D2110000}"/>
    <cellStyle name="Comma 2 4 2 7 5 2" xfId="15966" xr:uid="{00000000-0005-0000-0000-0000D3110000}"/>
    <cellStyle name="Comma 2 4 2 7 6" xfId="9529" xr:uid="{00000000-0005-0000-0000-0000D4110000}"/>
    <cellStyle name="Comma 2 4 2 8" xfId="1028" xr:uid="{00000000-0005-0000-0000-0000D5110000}"/>
    <cellStyle name="Comma 2 4 2 8 2" xfId="2105" xr:uid="{00000000-0005-0000-0000-0000D6110000}"/>
    <cellStyle name="Comma 2 4 2 8 2 2" xfId="4258" xr:uid="{00000000-0005-0000-0000-0000D7110000}"/>
    <cellStyle name="Comma 2 4 2 8 2 2 2" xfId="12852" xr:uid="{00000000-0005-0000-0000-0000D8110000}"/>
    <cellStyle name="Comma 2 4 2 8 2 3" xfId="6401" xr:uid="{00000000-0005-0000-0000-0000D9110000}"/>
    <cellStyle name="Comma 2 4 2 8 2 3 2" xfId="14994" xr:uid="{00000000-0005-0000-0000-0000DA110000}"/>
    <cellStyle name="Comma 2 4 2 8 2 4" xfId="8543" xr:uid="{00000000-0005-0000-0000-0000DB110000}"/>
    <cellStyle name="Comma 2 4 2 8 2 4 2" xfId="17136" xr:uid="{00000000-0005-0000-0000-0000DC110000}"/>
    <cellStyle name="Comma 2 4 2 8 2 5" xfId="10699" xr:uid="{00000000-0005-0000-0000-0000DD110000}"/>
    <cellStyle name="Comma 2 4 2 8 3" xfId="3191" xr:uid="{00000000-0005-0000-0000-0000DE110000}"/>
    <cellStyle name="Comma 2 4 2 8 3 2" xfId="11785" xr:uid="{00000000-0005-0000-0000-0000DF110000}"/>
    <cellStyle name="Comma 2 4 2 8 4" xfId="5334" xr:uid="{00000000-0005-0000-0000-0000E0110000}"/>
    <cellStyle name="Comma 2 4 2 8 4 2" xfId="13927" xr:uid="{00000000-0005-0000-0000-0000E1110000}"/>
    <cellStyle name="Comma 2 4 2 8 5" xfId="7476" xr:uid="{00000000-0005-0000-0000-0000E2110000}"/>
    <cellStyle name="Comma 2 4 2 8 5 2" xfId="16069" xr:uid="{00000000-0005-0000-0000-0000E3110000}"/>
    <cellStyle name="Comma 2 4 2 8 6" xfId="9632" xr:uid="{00000000-0005-0000-0000-0000E4110000}"/>
    <cellStyle name="Comma 2 4 2 9" xfId="1301" xr:uid="{00000000-0005-0000-0000-0000E5110000}"/>
    <cellStyle name="Comma 2 4 2 9 2" xfId="3454" xr:uid="{00000000-0005-0000-0000-0000E6110000}"/>
    <cellStyle name="Comma 2 4 2 9 2 2" xfId="12048" xr:uid="{00000000-0005-0000-0000-0000E7110000}"/>
    <cellStyle name="Comma 2 4 2 9 3" xfId="5597" xr:uid="{00000000-0005-0000-0000-0000E8110000}"/>
    <cellStyle name="Comma 2 4 2 9 3 2" xfId="14190" xr:uid="{00000000-0005-0000-0000-0000E9110000}"/>
    <cellStyle name="Comma 2 4 2 9 4" xfId="7739" xr:uid="{00000000-0005-0000-0000-0000EA110000}"/>
    <cellStyle name="Comma 2 4 2 9 4 2" xfId="16332" xr:uid="{00000000-0005-0000-0000-0000EB110000}"/>
    <cellStyle name="Comma 2 4 2 9 5" xfId="9895" xr:uid="{00000000-0005-0000-0000-0000EC110000}"/>
    <cellStyle name="Comma 2 4 3" xfId="307" xr:uid="{00000000-0005-0000-0000-0000ED110000}"/>
    <cellStyle name="Comma 2 4 3 10" xfId="8920" xr:uid="{00000000-0005-0000-0000-0000EE110000}"/>
    <cellStyle name="Comma 2 4 3 2" xfId="458" xr:uid="{00000000-0005-0000-0000-0000EF110000}"/>
    <cellStyle name="Comma 2 4 3 2 2" xfId="810" xr:uid="{00000000-0005-0000-0000-0000F0110000}"/>
    <cellStyle name="Comma 2 4 3 2 2 2" xfId="1890" xr:uid="{00000000-0005-0000-0000-0000F1110000}"/>
    <cellStyle name="Comma 2 4 3 2 2 2 2" xfId="4043" xr:uid="{00000000-0005-0000-0000-0000F2110000}"/>
    <cellStyle name="Comma 2 4 3 2 2 2 2 2" xfId="12637" xr:uid="{00000000-0005-0000-0000-0000F3110000}"/>
    <cellStyle name="Comma 2 4 3 2 2 2 3" xfId="6186" xr:uid="{00000000-0005-0000-0000-0000F4110000}"/>
    <cellStyle name="Comma 2 4 3 2 2 2 3 2" xfId="14779" xr:uid="{00000000-0005-0000-0000-0000F5110000}"/>
    <cellStyle name="Comma 2 4 3 2 2 2 4" xfId="8328" xr:uid="{00000000-0005-0000-0000-0000F6110000}"/>
    <cellStyle name="Comma 2 4 3 2 2 2 4 2" xfId="16921" xr:uid="{00000000-0005-0000-0000-0000F7110000}"/>
    <cellStyle name="Comma 2 4 3 2 2 2 5" xfId="10484" xr:uid="{00000000-0005-0000-0000-0000F8110000}"/>
    <cellStyle name="Comma 2 4 3 2 2 3" xfId="2976" xr:uid="{00000000-0005-0000-0000-0000F9110000}"/>
    <cellStyle name="Comma 2 4 3 2 2 3 2" xfId="11570" xr:uid="{00000000-0005-0000-0000-0000FA110000}"/>
    <cellStyle name="Comma 2 4 3 2 2 4" xfId="5119" xr:uid="{00000000-0005-0000-0000-0000FB110000}"/>
    <cellStyle name="Comma 2 4 3 2 2 4 2" xfId="13712" xr:uid="{00000000-0005-0000-0000-0000FC110000}"/>
    <cellStyle name="Comma 2 4 3 2 2 5" xfId="7261" xr:uid="{00000000-0005-0000-0000-0000FD110000}"/>
    <cellStyle name="Comma 2 4 3 2 2 5 2" xfId="15854" xr:uid="{00000000-0005-0000-0000-0000FE110000}"/>
    <cellStyle name="Comma 2 4 3 2 2 6" xfId="9419" xr:uid="{00000000-0005-0000-0000-0000FF110000}"/>
    <cellStyle name="Comma 2 4 3 2 3" xfId="1538" xr:uid="{00000000-0005-0000-0000-000000120000}"/>
    <cellStyle name="Comma 2 4 3 2 3 2" xfId="3691" xr:uid="{00000000-0005-0000-0000-000001120000}"/>
    <cellStyle name="Comma 2 4 3 2 3 2 2" xfId="12285" xr:uid="{00000000-0005-0000-0000-000002120000}"/>
    <cellStyle name="Comma 2 4 3 2 3 3" xfId="5834" xr:uid="{00000000-0005-0000-0000-000003120000}"/>
    <cellStyle name="Comma 2 4 3 2 3 3 2" xfId="14427" xr:uid="{00000000-0005-0000-0000-000004120000}"/>
    <cellStyle name="Comma 2 4 3 2 3 4" xfId="7976" xr:uid="{00000000-0005-0000-0000-000005120000}"/>
    <cellStyle name="Comma 2 4 3 2 3 4 2" xfId="16569" xr:uid="{00000000-0005-0000-0000-000006120000}"/>
    <cellStyle name="Comma 2 4 3 2 3 5" xfId="10132" xr:uid="{00000000-0005-0000-0000-000007120000}"/>
    <cellStyle name="Comma 2 4 3 2 4" xfId="2624" xr:uid="{00000000-0005-0000-0000-000008120000}"/>
    <cellStyle name="Comma 2 4 3 2 4 2" xfId="11218" xr:uid="{00000000-0005-0000-0000-000009120000}"/>
    <cellStyle name="Comma 2 4 3 2 5" xfId="4767" xr:uid="{00000000-0005-0000-0000-00000A120000}"/>
    <cellStyle name="Comma 2 4 3 2 5 2" xfId="13360" xr:uid="{00000000-0005-0000-0000-00000B120000}"/>
    <cellStyle name="Comma 2 4 3 2 6" xfId="6909" xr:uid="{00000000-0005-0000-0000-00000C120000}"/>
    <cellStyle name="Comma 2 4 3 2 6 2" xfId="15502" xr:uid="{00000000-0005-0000-0000-00000D120000}"/>
    <cellStyle name="Comma 2 4 3 2 7" xfId="9067" xr:uid="{00000000-0005-0000-0000-00000E120000}"/>
    <cellStyle name="Comma 2 4 3 3" xfId="660" xr:uid="{00000000-0005-0000-0000-00000F120000}"/>
    <cellStyle name="Comma 2 4 3 3 2" xfId="1740" xr:uid="{00000000-0005-0000-0000-000010120000}"/>
    <cellStyle name="Comma 2 4 3 3 2 2" xfId="3893" xr:uid="{00000000-0005-0000-0000-000011120000}"/>
    <cellStyle name="Comma 2 4 3 3 2 2 2" xfId="12487" xr:uid="{00000000-0005-0000-0000-000012120000}"/>
    <cellStyle name="Comma 2 4 3 3 2 3" xfId="6036" xr:uid="{00000000-0005-0000-0000-000013120000}"/>
    <cellStyle name="Comma 2 4 3 3 2 3 2" xfId="14629" xr:uid="{00000000-0005-0000-0000-000014120000}"/>
    <cellStyle name="Comma 2 4 3 3 2 4" xfId="8178" xr:uid="{00000000-0005-0000-0000-000015120000}"/>
    <cellStyle name="Comma 2 4 3 3 2 4 2" xfId="16771" xr:uid="{00000000-0005-0000-0000-000016120000}"/>
    <cellStyle name="Comma 2 4 3 3 2 5" xfId="10334" xr:uid="{00000000-0005-0000-0000-000017120000}"/>
    <cellStyle name="Comma 2 4 3 3 3" xfId="2826" xr:uid="{00000000-0005-0000-0000-000018120000}"/>
    <cellStyle name="Comma 2 4 3 3 3 2" xfId="11420" xr:uid="{00000000-0005-0000-0000-000019120000}"/>
    <cellStyle name="Comma 2 4 3 3 4" xfId="4969" xr:uid="{00000000-0005-0000-0000-00001A120000}"/>
    <cellStyle name="Comma 2 4 3 3 4 2" xfId="13562" xr:uid="{00000000-0005-0000-0000-00001B120000}"/>
    <cellStyle name="Comma 2 4 3 3 5" xfId="7111" xr:uid="{00000000-0005-0000-0000-00001C120000}"/>
    <cellStyle name="Comma 2 4 3 3 5 2" xfId="15704" xr:uid="{00000000-0005-0000-0000-00001D120000}"/>
    <cellStyle name="Comma 2 4 3 3 6" xfId="9269" xr:uid="{00000000-0005-0000-0000-00001E120000}"/>
    <cellStyle name="Comma 2 4 3 4" xfId="953" xr:uid="{00000000-0005-0000-0000-00001F120000}"/>
    <cellStyle name="Comma 2 4 3 4 2" xfId="2030" xr:uid="{00000000-0005-0000-0000-000020120000}"/>
    <cellStyle name="Comma 2 4 3 4 2 2" xfId="4183" xr:uid="{00000000-0005-0000-0000-000021120000}"/>
    <cellStyle name="Comma 2 4 3 4 2 2 2" xfId="12777" xr:uid="{00000000-0005-0000-0000-000022120000}"/>
    <cellStyle name="Comma 2 4 3 4 2 3" xfId="6326" xr:uid="{00000000-0005-0000-0000-000023120000}"/>
    <cellStyle name="Comma 2 4 3 4 2 3 2" xfId="14919" xr:uid="{00000000-0005-0000-0000-000024120000}"/>
    <cellStyle name="Comma 2 4 3 4 2 4" xfId="8468" xr:uid="{00000000-0005-0000-0000-000025120000}"/>
    <cellStyle name="Comma 2 4 3 4 2 4 2" xfId="17061" xr:uid="{00000000-0005-0000-0000-000026120000}"/>
    <cellStyle name="Comma 2 4 3 4 2 5" xfId="10624" xr:uid="{00000000-0005-0000-0000-000027120000}"/>
    <cellStyle name="Comma 2 4 3 4 3" xfId="3116" xr:uid="{00000000-0005-0000-0000-000028120000}"/>
    <cellStyle name="Comma 2 4 3 4 3 2" xfId="11710" xr:uid="{00000000-0005-0000-0000-000029120000}"/>
    <cellStyle name="Comma 2 4 3 4 4" xfId="5259" xr:uid="{00000000-0005-0000-0000-00002A120000}"/>
    <cellStyle name="Comma 2 4 3 4 4 2" xfId="13852" xr:uid="{00000000-0005-0000-0000-00002B120000}"/>
    <cellStyle name="Comma 2 4 3 4 5" xfId="7401" xr:uid="{00000000-0005-0000-0000-00002C120000}"/>
    <cellStyle name="Comma 2 4 3 4 5 2" xfId="15994" xr:uid="{00000000-0005-0000-0000-00002D120000}"/>
    <cellStyle name="Comma 2 4 3 4 6" xfId="9557" xr:uid="{00000000-0005-0000-0000-00002E120000}"/>
    <cellStyle name="Comma 2 4 3 5" xfId="1056" xr:uid="{00000000-0005-0000-0000-00002F120000}"/>
    <cellStyle name="Comma 2 4 3 5 2" xfId="2133" xr:uid="{00000000-0005-0000-0000-000030120000}"/>
    <cellStyle name="Comma 2 4 3 5 2 2" xfId="4286" xr:uid="{00000000-0005-0000-0000-000031120000}"/>
    <cellStyle name="Comma 2 4 3 5 2 2 2" xfId="12880" xr:uid="{00000000-0005-0000-0000-000032120000}"/>
    <cellStyle name="Comma 2 4 3 5 2 3" xfId="6429" xr:uid="{00000000-0005-0000-0000-000033120000}"/>
    <cellStyle name="Comma 2 4 3 5 2 3 2" xfId="15022" xr:uid="{00000000-0005-0000-0000-000034120000}"/>
    <cellStyle name="Comma 2 4 3 5 2 4" xfId="8571" xr:uid="{00000000-0005-0000-0000-000035120000}"/>
    <cellStyle name="Comma 2 4 3 5 2 4 2" xfId="17164" xr:uid="{00000000-0005-0000-0000-000036120000}"/>
    <cellStyle name="Comma 2 4 3 5 2 5" xfId="10727" xr:uid="{00000000-0005-0000-0000-000037120000}"/>
    <cellStyle name="Comma 2 4 3 5 3" xfId="3219" xr:uid="{00000000-0005-0000-0000-000038120000}"/>
    <cellStyle name="Comma 2 4 3 5 3 2" xfId="11813" xr:uid="{00000000-0005-0000-0000-000039120000}"/>
    <cellStyle name="Comma 2 4 3 5 4" xfId="5362" xr:uid="{00000000-0005-0000-0000-00003A120000}"/>
    <cellStyle name="Comma 2 4 3 5 4 2" xfId="13955" xr:uid="{00000000-0005-0000-0000-00003B120000}"/>
    <cellStyle name="Comma 2 4 3 5 5" xfId="7504" xr:uid="{00000000-0005-0000-0000-00003C120000}"/>
    <cellStyle name="Comma 2 4 3 5 5 2" xfId="16097" xr:uid="{00000000-0005-0000-0000-00003D120000}"/>
    <cellStyle name="Comma 2 4 3 5 6" xfId="9660" xr:uid="{00000000-0005-0000-0000-00003E120000}"/>
    <cellStyle name="Comma 2 4 3 6" xfId="1388" xr:uid="{00000000-0005-0000-0000-00003F120000}"/>
    <cellStyle name="Comma 2 4 3 6 2" xfId="3541" xr:uid="{00000000-0005-0000-0000-000040120000}"/>
    <cellStyle name="Comma 2 4 3 6 2 2" xfId="12135" xr:uid="{00000000-0005-0000-0000-000041120000}"/>
    <cellStyle name="Comma 2 4 3 6 3" xfId="5684" xr:uid="{00000000-0005-0000-0000-000042120000}"/>
    <cellStyle name="Comma 2 4 3 6 3 2" xfId="14277" xr:uid="{00000000-0005-0000-0000-000043120000}"/>
    <cellStyle name="Comma 2 4 3 6 4" xfId="7826" xr:uid="{00000000-0005-0000-0000-000044120000}"/>
    <cellStyle name="Comma 2 4 3 6 4 2" xfId="16419" xr:uid="{00000000-0005-0000-0000-000045120000}"/>
    <cellStyle name="Comma 2 4 3 6 5" xfId="9982" xr:uid="{00000000-0005-0000-0000-000046120000}"/>
    <cellStyle name="Comma 2 4 3 7" xfId="2474" xr:uid="{00000000-0005-0000-0000-000047120000}"/>
    <cellStyle name="Comma 2 4 3 7 2" xfId="11068" xr:uid="{00000000-0005-0000-0000-000048120000}"/>
    <cellStyle name="Comma 2 4 3 8" xfId="4617" xr:uid="{00000000-0005-0000-0000-000049120000}"/>
    <cellStyle name="Comma 2 4 3 8 2" xfId="13210" xr:uid="{00000000-0005-0000-0000-00004A120000}"/>
    <cellStyle name="Comma 2 4 3 9" xfId="6759" xr:uid="{00000000-0005-0000-0000-00004B120000}"/>
    <cellStyle name="Comma 2 4 3 9 2" xfId="15352" xr:uid="{00000000-0005-0000-0000-00004C120000}"/>
    <cellStyle name="Comma 2 4 4" xfId="251" xr:uid="{00000000-0005-0000-0000-00004D120000}"/>
    <cellStyle name="Comma 2 4 4 2" xfId="604" xr:uid="{00000000-0005-0000-0000-00004E120000}"/>
    <cellStyle name="Comma 2 4 4 2 2" xfId="1684" xr:uid="{00000000-0005-0000-0000-00004F120000}"/>
    <cellStyle name="Comma 2 4 4 2 2 2" xfId="3837" xr:uid="{00000000-0005-0000-0000-000050120000}"/>
    <cellStyle name="Comma 2 4 4 2 2 2 2" xfId="12431" xr:uid="{00000000-0005-0000-0000-000051120000}"/>
    <cellStyle name="Comma 2 4 4 2 2 3" xfId="5980" xr:uid="{00000000-0005-0000-0000-000052120000}"/>
    <cellStyle name="Comma 2 4 4 2 2 3 2" xfId="14573" xr:uid="{00000000-0005-0000-0000-000053120000}"/>
    <cellStyle name="Comma 2 4 4 2 2 4" xfId="8122" xr:uid="{00000000-0005-0000-0000-000054120000}"/>
    <cellStyle name="Comma 2 4 4 2 2 4 2" xfId="16715" xr:uid="{00000000-0005-0000-0000-000055120000}"/>
    <cellStyle name="Comma 2 4 4 2 2 5" xfId="10278" xr:uid="{00000000-0005-0000-0000-000056120000}"/>
    <cellStyle name="Comma 2 4 4 2 3" xfId="2770" xr:uid="{00000000-0005-0000-0000-000057120000}"/>
    <cellStyle name="Comma 2 4 4 2 3 2" xfId="11364" xr:uid="{00000000-0005-0000-0000-000058120000}"/>
    <cellStyle name="Comma 2 4 4 2 4" xfId="4913" xr:uid="{00000000-0005-0000-0000-000059120000}"/>
    <cellStyle name="Comma 2 4 4 2 4 2" xfId="13506" xr:uid="{00000000-0005-0000-0000-00005A120000}"/>
    <cellStyle name="Comma 2 4 4 2 5" xfId="7055" xr:uid="{00000000-0005-0000-0000-00005B120000}"/>
    <cellStyle name="Comma 2 4 4 2 5 2" xfId="15648" xr:uid="{00000000-0005-0000-0000-00005C120000}"/>
    <cellStyle name="Comma 2 4 4 2 6" xfId="9213" xr:uid="{00000000-0005-0000-0000-00005D120000}"/>
    <cellStyle name="Comma 2 4 4 3" xfId="1332" xr:uid="{00000000-0005-0000-0000-00005E120000}"/>
    <cellStyle name="Comma 2 4 4 3 2" xfId="3485" xr:uid="{00000000-0005-0000-0000-00005F120000}"/>
    <cellStyle name="Comma 2 4 4 3 2 2" xfId="12079" xr:uid="{00000000-0005-0000-0000-000060120000}"/>
    <cellStyle name="Comma 2 4 4 3 3" xfId="5628" xr:uid="{00000000-0005-0000-0000-000061120000}"/>
    <cellStyle name="Comma 2 4 4 3 3 2" xfId="14221" xr:uid="{00000000-0005-0000-0000-000062120000}"/>
    <cellStyle name="Comma 2 4 4 3 4" xfId="7770" xr:uid="{00000000-0005-0000-0000-000063120000}"/>
    <cellStyle name="Comma 2 4 4 3 4 2" xfId="16363" xr:uid="{00000000-0005-0000-0000-000064120000}"/>
    <cellStyle name="Comma 2 4 4 3 5" xfId="9926" xr:uid="{00000000-0005-0000-0000-000065120000}"/>
    <cellStyle name="Comma 2 4 4 4" xfId="2418" xr:uid="{00000000-0005-0000-0000-000066120000}"/>
    <cellStyle name="Comma 2 4 4 4 2" xfId="11012" xr:uid="{00000000-0005-0000-0000-000067120000}"/>
    <cellStyle name="Comma 2 4 4 5" xfId="4561" xr:uid="{00000000-0005-0000-0000-000068120000}"/>
    <cellStyle name="Comma 2 4 4 5 2" xfId="13154" xr:uid="{00000000-0005-0000-0000-000069120000}"/>
    <cellStyle name="Comma 2 4 4 6" xfId="6703" xr:uid="{00000000-0005-0000-0000-00006A120000}"/>
    <cellStyle name="Comma 2 4 4 6 2" xfId="15296" xr:uid="{00000000-0005-0000-0000-00006B120000}"/>
    <cellStyle name="Comma 2 4 4 7" xfId="8872" xr:uid="{00000000-0005-0000-0000-00006C120000}"/>
    <cellStyle name="Comma 2 4 5" xfId="1273" xr:uid="{00000000-0005-0000-0000-00006D120000}"/>
    <cellStyle name="Comma 2 4 5 2" xfId="3426" xr:uid="{00000000-0005-0000-0000-00006E120000}"/>
    <cellStyle name="Comma 2 4 5 2 2" xfId="12020" xr:uid="{00000000-0005-0000-0000-00006F120000}"/>
    <cellStyle name="Comma 2 4 5 3" xfId="5569" xr:uid="{00000000-0005-0000-0000-000070120000}"/>
    <cellStyle name="Comma 2 4 5 3 2" xfId="14162" xr:uid="{00000000-0005-0000-0000-000071120000}"/>
    <cellStyle name="Comma 2 4 5 4" xfId="7711" xr:uid="{00000000-0005-0000-0000-000072120000}"/>
    <cellStyle name="Comma 2 4 5 4 2" xfId="16304" xr:uid="{00000000-0005-0000-0000-000073120000}"/>
    <cellStyle name="Comma 2 4 5 5" xfId="9867" xr:uid="{00000000-0005-0000-0000-000074120000}"/>
    <cellStyle name="Comma 2 4 6" xfId="2361" xr:uid="{00000000-0005-0000-0000-000075120000}"/>
    <cellStyle name="Comma 2 4 6 2" xfId="10955" xr:uid="{00000000-0005-0000-0000-000076120000}"/>
    <cellStyle name="Comma 2 4 7" xfId="4504" xr:uid="{00000000-0005-0000-0000-000077120000}"/>
    <cellStyle name="Comma 2 4 7 2" xfId="13097" xr:uid="{00000000-0005-0000-0000-000078120000}"/>
    <cellStyle name="Comma 2 4 8" xfId="6646" xr:uid="{00000000-0005-0000-0000-000079120000}"/>
    <cellStyle name="Comma 2 4 8 2" xfId="15239" xr:uid="{00000000-0005-0000-0000-00007A120000}"/>
    <cellStyle name="Comma 2 4 9" xfId="8820" xr:uid="{00000000-0005-0000-0000-00007B120000}"/>
    <cellStyle name="Comma 2 5" xfId="197" xr:uid="{00000000-0005-0000-0000-00007C120000}"/>
    <cellStyle name="Comma 2 5 10" xfId="1293" xr:uid="{00000000-0005-0000-0000-00007D120000}"/>
    <cellStyle name="Comma 2 5 10 2" xfId="3446" xr:uid="{00000000-0005-0000-0000-00007E120000}"/>
    <cellStyle name="Comma 2 5 10 2 2" xfId="12040" xr:uid="{00000000-0005-0000-0000-00007F120000}"/>
    <cellStyle name="Comma 2 5 10 3" xfId="5589" xr:uid="{00000000-0005-0000-0000-000080120000}"/>
    <cellStyle name="Comma 2 5 10 3 2" xfId="14182" xr:uid="{00000000-0005-0000-0000-000081120000}"/>
    <cellStyle name="Comma 2 5 10 4" xfId="7731" xr:uid="{00000000-0005-0000-0000-000082120000}"/>
    <cellStyle name="Comma 2 5 10 4 2" xfId="16324" xr:uid="{00000000-0005-0000-0000-000083120000}"/>
    <cellStyle name="Comma 2 5 10 5" xfId="9887" xr:uid="{00000000-0005-0000-0000-000084120000}"/>
    <cellStyle name="Comma 2 5 11" xfId="2381" xr:uid="{00000000-0005-0000-0000-000085120000}"/>
    <cellStyle name="Comma 2 5 11 2" xfId="10975" xr:uid="{00000000-0005-0000-0000-000086120000}"/>
    <cellStyle name="Comma 2 5 12" xfId="4524" xr:uid="{00000000-0005-0000-0000-000087120000}"/>
    <cellStyle name="Comma 2 5 12 2" xfId="13117" xr:uid="{00000000-0005-0000-0000-000088120000}"/>
    <cellStyle name="Comma 2 5 13" xfId="6666" xr:uid="{00000000-0005-0000-0000-000089120000}"/>
    <cellStyle name="Comma 2 5 13 2" xfId="15259" xr:uid="{00000000-0005-0000-0000-00008A120000}"/>
    <cellStyle name="Comma 2 5 14" xfId="8840" xr:uid="{00000000-0005-0000-0000-00008B120000}"/>
    <cellStyle name="Comma 2 5 2" xfId="327" xr:uid="{00000000-0005-0000-0000-00008C120000}"/>
    <cellStyle name="Comma 2 5 2 10" xfId="8940" xr:uid="{00000000-0005-0000-0000-00008D120000}"/>
    <cellStyle name="Comma 2 5 2 2" xfId="478" xr:uid="{00000000-0005-0000-0000-00008E120000}"/>
    <cellStyle name="Comma 2 5 2 2 2" xfId="830" xr:uid="{00000000-0005-0000-0000-00008F120000}"/>
    <cellStyle name="Comma 2 5 2 2 2 2" xfId="1910" xr:uid="{00000000-0005-0000-0000-000090120000}"/>
    <cellStyle name="Comma 2 5 2 2 2 2 2" xfId="4063" xr:uid="{00000000-0005-0000-0000-000091120000}"/>
    <cellStyle name="Comma 2 5 2 2 2 2 2 2" xfId="12657" xr:uid="{00000000-0005-0000-0000-000092120000}"/>
    <cellStyle name="Comma 2 5 2 2 2 2 3" xfId="6206" xr:uid="{00000000-0005-0000-0000-000093120000}"/>
    <cellStyle name="Comma 2 5 2 2 2 2 3 2" xfId="14799" xr:uid="{00000000-0005-0000-0000-000094120000}"/>
    <cellStyle name="Comma 2 5 2 2 2 2 4" xfId="8348" xr:uid="{00000000-0005-0000-0000-000095120000}"/>
    <cellStyle name="Comma 2 5 2 2 2 2 4 2" xfId="16941" xr:uid="{00000000-0005-0000-0000-000096120000}"/>
    <cellStyle name="Comma 2 5 2 2 2 2 5" xfId="10504" xr:uid="{00000000-0005-0000-0000-000097120000}"/>
    <cellStyle name="Comma 2 5 2 2 2 3" xfId="2996" xr:uid="{00000000-0005-0000-0000-000098120000}"/>
    <cellStyle name="Comma 2 5 2 2 2 3 2" xfId="11590" xr:uid="{00000000-0005-0000-0000-000099120000}"/>
    <cellStyle name="Comma 2 5 2 2 2 4" xfId="5139" xr:uid="{00000000-0005-0000-0000-00009A120000}"/>
    <cellStyle name="Comma 2 5 2 2 2 4 2" xfId="13732" xr:uid="{00000000-0005-0000-0000-00009B120000}"/>
    <cellStyle name="Comma 2 5 2 2 2 5" xfId="7281" xr:uid="{00000000-0005-0000-0000-00009C120000}"/>
    <cellStyle name="Comma 2 5 2 2 2 5 2" xfId="15874" xr:uid="{00000000-0005-0000-0000-00009D120000}"/>
    <cellStyle name="Comma 2 5 2 2 2 6" xfId="9439" xr:uid="{00000000-0005-0000-0000-00009E120000}"/>
    <cellStyle name="Comma 2 5 2 2 3" xfId="1558" xr:uid="{00000000-0005-0000-0000-00009F120000}"/>
    <cellStyle name="Comma 2 5 2 2 3 2" xfId="3711" xr:uid="{00000000-0005-0000-0000-0000A0120000}"/>
    <cellStyle name="Comma 2 5 2 2 3 2 2" xfId="12305" xr:uid="{00000000-0005-0000-0000-0000A1120000}"/>
    <cellStyle name="Comma 2 5 2 2 3 3" xfId="5854" xr:uid="{00000000-0005-0000-0000-0000A2120000}"/>
    <cellStyle name="Comma 2 5 2 2 3 3 2" xfId="14447" xr:uid="{00000000-0005-0000-0000-0000A3120000}"/>
    <cellStyle name="Comma 2 5 2 2 3 4" xfId="7996" xr:uid="{00000000-0005-0000-0000-0000A4120000}"/>
    <cellStyle name="Comma 2 5 2 2 3 4 2" xfId="16589" xr:uid="{00000000-0005-0000-0000-0000A5120000}"/>
    <cellStyle name="Comma 2 5 2 2 3 5" xfId="10152" xr:uid="{00000000-0005-0000-0000-0000A6120000}"/>
    <cellStyle name="Comma 2 5 2 2 4" xfId="2644" xr:uid="{00000000-0005-0000-0000-0000A7120000}"/>
    <cellStyle name="Comma 2 5 2 2 4 2" xfId="11238" xr:uid="{00000000-0005-0000-0000-0000A8120000}"/>
    <cellStyle name="Comma 2 5 2 2 5" xfId="4787" xr:uid="{00000000-0005-0000-0000-0000A9120000}"/>
    <cellStyle name="Comma 2 5 2 2 5 2" xfId="13380" xr:uid="{00000000-0005-0000-0000-0000AA120000}"/>
    <cellStyle name="Comma 2 5 2 2 6" xfId="6929" xr:uid="{00000000-0005-0000-0000-0000AB120000}"/>
    <cellStyle name="Comma 2 5 2 2 6 2" xfId="15522" xr:uid="{00000000-0005-0000-0000-0000AC120000}"/>
    <cellStyle name="Comma 2 5 2 2 7" xfId="9087" xr:uid="{00000000-0005-0000-0000-0000AD120000}"/>
    <cellStyle name="Comma 2 5 2 3" xfId="680" xr:uid="{00000000-0005-0000-0000-0000AE120000}"/>
    <cellStyle name="Comma 2 5 2 3 2" xfId="1760" xr:uid="{00000000-0005-0000-0000-0000AF120000}"/>
    <cellStyle name="Comma 2 5 2 3 2 2" xfId="3913" xr:uid="{00000000-0005-0000-0000-0000B0120000}"/>
    <cellStyle name="Comma 2 5 2 3 2 2 2" xfId="12507" xr:uid="{00000000-0005-0000-0000-0000B1120000}"/>
    <cellStyle name="Comma 2 5 2 3 2 3" xfId="6056" xr:uid="{00000000-0005-0000-0000-0000B2120000}"/>
    <cellStyle name="Comma 2 5 2 3 2 3 2" xfId="14649" xr:uid="{00000000-0005-0000-0000-0000B3120000}"/>
    <cellStyle name="Comma 2 5 2 3 2 4" xfId="8198" xr:uid="{00000000-0005-0000-0000-0000B4120000}"/>
    <cellStyle name="Comma 2 5 2 3 2 4 2" xfId="16791" xr:uid="{00000000-0005-0000-0000-0000B5120000}"/>
    <cellStyle name="Comma 2 5 2 3 2 5" xfId="10354" xr:uid="{00000000-0005-0000-0000-0000B6120000}"/>
    <cellStyle name="Comma 2 5 2 3 3" xfId="2846" xr:uid="{00000000-0005-0000-0000-0000B7120000}"/>
    <cellStyle name="Comma 2 5 2 3 3 2" xfId="11440" xr:uid="{00000000-0005-0000-0000-0000B8120000}"/>
    <cellStyle name="Comma 2 5 2 3 4" xfId="4989" xr:uid="{00000000-0005-0000-0000-0000B9120000}"/>
    <cellStyle name="Comma 2 5 2 3 4 2" xfId="13582" xr:uid="{00000000-0005-0000-0000-0000BA120000}"/>
    <cellStyle name="Comma 2 5 2 3 5" xfId="7131" xr:uid="{00000000-0005-0000-0000-0000BB120000}"/>
    <cellStyle name="Comma 2 5 2 3 5 2" xfId="15724" xr:uid="{00000000-0005-0000-0000-0000BC120000}"/>
    <cellStyle name="Comma 2 5 2 3 6" xfId="9289" xr:uid="{00000000-0005-0000-0000-0000BD120000}"/>
    <cellStyle name="Comma 2 5 2 4" xfId="973" xr:uid="{00000000-0005-0000-0000-0000BE120000}"/>
    <cellStyle name="Comma 2 5 2 4 2" xfId="2050" xr:uid="{00000000-0005-0000-0000-0000BF120000}"/>
    <cellStyle name="Comma 2 5 2 4 2 2" xfId="4203" xr:uid="{00000000-0005-0000-0000-0000C0120000}"/>
    <cellStyle name="Comma 2 5 2 4 2 2 2" xfId="12797" xr:uid="{00000000-0005-0000-0000-0000C1120000}"/>
    <cellStyle name="Comma 2 5 2 4 2 3" xfId="6346" xr:uid="{00000000-0005-0000-0000-0000C2120000}"/>
    <cellStyle name="Comma 2 5 2 4 2 3 2" xfId="14939" xr:uid="{00000000-0005-0000-0000-0000C3120000}"/>
    <cellStyle name="Comma 2 5 2 4 2 4" xfId="8488" xr:uid="{00000000-0005-0000-0000-0000C4120000}"/>
    <cellStyle name="Comma 2 5 2 4 2 4 2" xfId="17081" xr:uid="{00000000-0005-0000-0000-0000C5120000}"/>
    <cellStyle name="Comma 2 5 2 4 2 5" xfId="10644" xr:uid="{00000000-0005-0000-0000-0000C6120000}"/>
    <cellStyle name="Comma 2 5 2 4 3" xfId="3136" xr:uid="{00000000-0005-0000-0000-0000C7120000}"/>
    <cellStyle name="Comma 2 5 2 4 3 2" xfId="11730" xr:uid="{00000000-0005-0000-0000-0000C8120000}"/>
    <cellStyle name="Comma 2 5 2 4 4" xfId="5279" xr:uid="{00000000-0005-0000-0000-0000C9120000}"/>
    <cellStyle name="Comma 2 5 2 4 4 2" xfId="13872" xr:uid="{00000000-0005-0000-0000-0000CA120000}"/>
    <cellStyle name="Comma 2 5 2 4 5" xfId="7421" xr:uid="{00000000-0005-0000-0000-0000CB120000}"/>
    <cellStyle name="Comma 2 5 2 4 5 2" xfId="16014" xr:uid="{00000000-0005-0000-0000-0000CC120000}"/>
    <cellStyle name="Comma 2 5 2 4 6" xfId="9577" xr:uid="{00000000-0005-0000-0000-0000CD120000}"/>
    <cellStyle name="Comma 2 5 2 5" xfId="1076" xr:uid="{00000000-0005-0000-0000-0000CE120000}"/>
    <cellStyle name="Comma 2 5 2 5 2" xfId="2153" xr:uid="{00000000-0005-0000-0000-0000CF120000}"/>
    <cellStyle name="Comma 2 5 2 5 2 2" xfId="4306" xr:uid="{00000000-0005-0000-0000-0000D0120000}"/>
    <cellStyle name="Comma 2 5 2 5 2 2 2" xfId="12900" xr:uid="{00000000-0005-0000-0000-0000D1120000}"/>
    <cellStyle name="Comma 2 5 2 5 2 3" xfId="6449" xr:uid="{00000000-0005-0000-0000-0000D2120000}"/>
    <cellStyle name="Comma 2 5 2 5 2 3 2" xfId="15042" xr:uid="{00000000-0005-0000-0000-0000D3120000}"/>
    <cellStyle name="Comma 2 5 2 5 2 4" xfId="8591" xr:uid="{00000000-0005-0000-0000-0000D4120000}"/>
    <cellStyle name="Comma 2 5 2 5 2 4 2" xfId="17184" xr:uid="{00000000-0005-0000-0000-0000D5120000}"/>
    <cellStyle name="Comma 2 5 2 5 2 5" xfId="10747" xr:uid="{00000000-0005-0000-0000-0000D6120000}"/>
    <cellStyle name="Comma 2 5 2 5 3" xfId="3239" xr:uid="{00000000-0005-0000-0000-0000D7120000}"/>
    <cellStyle name="Comma 2 5 2 5 3 2" xfId="11833" xr:uid="{00000000-0005-0000-0000-0000D8120000}"/>
    <cellStyle name="Comma 2 5 2 5 4" xfId="5382" xr:uid="{00000000-0005-0000-0000-0000D9120000}"/>
    <cellStyle name="Comma 2 5 2 5 4 2" xfId="13975" xr:uid="{00000000-0005-0000-0000-0000DA120000}"/>
    <cellStyle name="Comma 2 5 2 5 5" xfId="7524" xr:uid="{00000000-0005-0000-0000-0000DB120000}"/>
    <cellStyle name="Comma 2 5 2 5 5 2" xfId="16117" xr:uid="{00000000-0005-0000-0000-0000DC120000}"/>
    <cellStyle name="Comma 2 5 2 5 6" xfId="9680" xr:uid="{00000000-0005-0000-0000-0000DD120000}"/>
    <cellStyle name="Comma 2 5 2 6" xfId="1408" xr:uid="{00000000-0005-0000-0000-0000DE120000}"/>
    <cellStyle name="Comma 2 5 2 6 2" xfId="3561" xr:uid="{00000000-0005-0000-0000-0000DF120000}"/>
    <cellStyle name="Comma 2 5 2 6 2 2" xfId="12155" xr:uid="{00000000-0005-0000-0000-0000E0120000}"/>
    <cellStyle name="Comma 2 5 2 6 3" xfId="5704" xr:uid="{00000000-0005-0000-0000-0000E1120000}"/>
    <cellStyle name="Comma 2 5 2 6 3 2" xfId="14297" xr:uid="{00000000-0005-0000-0000-0000E2120000}"/>
    <cellStyle name="Comma 2 5 2 6 4" xfId="7846" xr:uid="{00000000-0005-0000-0000-0000E3120000}"/>
    <cellStyle name="Comma 2 5 2 6 4 2" xfId="16439" xr:uid="{00000000-0005-0000-0000-0000E4120000}"/>
    <cellStyle name="Comma 2 5 2 6 5" xfId="10002" xr:uid="{00000000-0005-0000-0000-0000E5120000}"/>
    <cellStyle name="Comma 2 5 2 7" xfId="2494" xr:uid="{00000000-0005-0000-0000-0000E6120000}"/>
    <cellStyle name="Comma 2 5 2 7 2" xfId="11088" xr:uid="{00000000-0005-0000-0000-0000E7120000}"/>
    <cellStyle name="Comma 2 5 2 8" xfId="4637" xr:uid="{00000000-0005-0000-0000-0000E8120000}"/>
    <cellStyle name="Comma 2 5 2 8 2" xfId="13230" xr:uid="{00000000-0005-0000-0000-0000E9120000}"/>
    <cellStyle name="Comma 2 5 2 9" xfId="6779" xr:uid="{00000000-0005-0000-0000-0000EA120000}"/>
    <cellStyle name="Comma 2 5 2 9 2" xfId="15372" xr:uid="{00000000-0005-0000-0000-0000EB120000}"/>
    <cellStyle name="Comma 2 5 3" xfId="271" xr:uid="{00000000-0005-0000-0000-0000EC120000}"/>
    <cellStyle name="Comma 2 5 3 2" xfId="624" xr:uid="{00000000-0005-0000-0000-0000ED120000}"/>
    <cellStyle name="Comma 2 5 3 2 2" xfId="1704" xr:uid="{00000000-0005-0000-0000-0000EE120000}"/>
    <cellStyle name="Comma 2 5 3 2 2 2" xfId="3857" xr:uid="{00000000-0005-0000-0000-0000EF120000}"/>
    <cellStyle name="Comma 2 5 3 2 2 2 2" xfId="12451" xr:uid="{00000000-0005-0000-0000-0000F0120000}"/>
    <cellStyle name="Comma 2 5 3 2 2 3" xfId="6000" xr:uid="{00000000-0005-0000-0000-0000F1120000}"/>
    <cellStyle name="Comma 2 5 3 2 2 3 2" xfId="14593" xr:uid="{00000000-0005-0000-0000-0000F2120000}"/>
    <cellStyle name="Comma 2 5 3 2 2 4" xfId="8142" xr:uid="{00000000-0005-0000-0000-0000F3120000}"/>
    <cellStyle name="Comma 2 5 3 2 2 4 2" xfId="16735" xr:uid="{00000000-0005-0000-0000-0000F4120000}"/>
    <cellStyle name="Comma 2 5 3 2 2 5" xfId="10298" xr:uid="{00000000-0005-0000-0000-0000F5120000}"/>
    <cellStyle name="Comma 2 5 3 2 3" xfId="2790" xr:uid="{00000000-0005-0000-0000-0000F6120000}"/>
    <cellStyle name="Comma 2 5 3 2 3 2" xfId="11384" xr:uid="{00000000-0005-0000-0000-0000F7120000}"/>
    <cellStyle name="Comma 2 5 3 2 4" xfId="4933" xr:uid="{00000000-0005-0000-0000-0000F8120000}"/>
    <cellStyle name="Comma 2 5 3 2 4 2" xfId="13526" xr:uid="{00000000-0005-0000-0000-0000F9120000}"/>
    <cellStyle name="Comma 2 5 3 2 5" xfId="7075" xr:uid="{00000000-0005-0000-0000-0000FA120000}"/>
    <cellStyle name="Comma 2 5 3 2 5 2" xfId="15668" xr:uid="{00000000-0005-0000-0000-0000FB120000}"/>
    <cellStyle name="Comma 2 5 3 2 6" xfId="9233" xr:uid="{00000000-0005-0000-0000-0000FC120000}"/>
    <cellStyle name="Comma 2 5 3 3" xfId="1352" xr:uid="{00000000-0005-0000-0000-0000FD120000}"/>
    <cellStyle name="Comma 2 5 3 3 2" xfId="3505" xr:uid="{00000000-0005-0000-0000-0000FE120000}"/>
    <cellStyle name="Comma 2 5 3 3 2 2" xfId="12099" xr:uid="{00000000-0005-0000-0000-0000FF120000}"/>
    <cellStyle name="Comma 2 5 3 3 3" xfId="5648" xr:uid="{00000000-0005-0000-0000-000000130000}"/>
    <cellStyle name="Comma 2 5 3 3 3 2" xfId="14241" xr:uid="{00000000-0005-0000-0000-000001130000}"/>
    <cellStyle name="Comma 2 5 3 3 4" xfId="7790" xr:uid="{00000000-0005-0000-0000-000002130000}"/>
    <cellStyle name="Comma 2 5 3 3 4 2" xfId="16383" xr:uid="{00000000-0005-0000-0000-000003130000}"/>
    <cellStyle name="Comma 2 5 3 3 5" xfId="9946" xr:uid="{00000000-0005-0000-0000-000004130000}"/>
    <cellStyle name="Comma 2 5 3 4" xfId="2438" xr:uid="{00000000-0005-0000-0000-000005130000}"/>
    <cellStyle name="Comma 2 5 3 4 2" xfId="11032" xr:uid="{00000000-0005-0000-0000-000006130000}"/>
    <cellStyle name="Comma 2 5 3 5" xfId="4581" xr:uid="{00000000-0005-0000-0000-000007130000}"/>
    <cellStyle name="Comma 2 5 3 5 2" xfId="13174" xr:uid="{00000000-0005-0000-0000-000008130000}"/>
    <cellStyle name="Comma 2 5 3 6" xfId="6723" xr:uid="{00000000-0005-0000-0000-000009130000}"/>
    <cellStyle name="Comma 2 5 3 6 2" xfId="15316" xr:uid="{00000000-0005-0000-0000-00000A130000}"/>
    <cellStyle name="Comma 2 5 3 7" xfId="8892" xr:uid="{00000000-0005-0000-0000-00000B130000}"/>
    <cellStyle name="Comma 2 5 4" xfId="373" xr:uid="{00000000-0005-0000-0000-00000C130000}"/>
    <cellStyle name="Comma 2 5 4 2" xfId="726" xr:uid="{00000000-0005-0000-0000-00000D130000}"/>
    <cellStyle name="Comma 2 5 4 2 2" xfId="1806" xr:uid="{00000000-0005-0000-0000-00000E130000}"/>
    <cellStyle name="Comma 2 5 4 2 2 2" xfId="3959" xr:uid="{00000000-0005-0000-0000-00000F130000}"/>
    <cellStyle name="Comma 2 5 4 2 2 2 2" xfId="12553" xr:uid="{00000000-0005-0000-0000-000010130000}"/>
    <cellStyle name="Comma 2 5 4 2 2 3" xfId="6102" xr:uid="{00000000-0005-0000-0000-000011130000}"/>
    <cellStyle name="Comma 2 5 4 2 2 3 2" xfId="14695" xr:uid="{00000000-0005-0000-0000-000012130000}"/>
    <cellStyle name="Comma 2 5 4 2 2 4" xfId="8244" xr:uid="{00000000-0005-0000-0000-000013130000}"/>
    <cellStyle name="Comma 2 5 4 2 2 4 2" xfId="16837" xr:uid="{00000000-0005-0000-0000-000014130000}"/>
    <cellStyle name="Comma 2 5 4 2 2 5" xfId="10400" xr:uid="{00000000-0005-0000-0000-000015130000}"/>
    <cellStyle name="Comma 2 5 4 2 3" xfId="2892" xr:uid="{00000000-0005-0000-0000-000016130000}"/>
    <cellStyle name="Comma 2 5 4 2 3 2" xfId="11486" xr:uid="{00000000-0005-0000-0000-000017130000}"/>
    <cellStyle name="Comma 2 5 4 2 4" xfId="5035" xr:uid="{00000000-0005-0000-0000-000018130000}"/>
    <cellStyle name="Comma 2 5 4 2 4 2" xfId="13628" xr:uid="{00000000-0005-0000-0000-000019130000}"/>
    <cellStyle name="Comma 2 5 4 2 5" xfId="7177" xr:uid="{00000000-0005-0000-0000-00001A130000}"/>
    <cellStyle name="Comma 2 5 4 2 5 2" xfId="15770" xr:uid="{00000000-0005-0000-0000-00001B130000}"/>
    <cellStyle name="Comma 2 5 4 2 6" xfId="9335" xr:uid="{00000000-0005-0000-0000-00001C130000}"/>
    <cellStyle name="Comma 2 5 4 3" xfId="1454" xr:uid="{00000000-0005-0000-0000-00001D130000}"/>
    <cellStyle name="Comma 2 5 4 3 2" xfId="3607" xr:uid="{00000000-0005-0000-0000-00001E130000}"/>
    <cellStyle name="Comma 2 5 4 3 2 2" xfId="12201" xr:uid="{00000000-0005-0000-0000-00001F130000}"/>
    <cellStyle name="Comma 2 5 4 3 3" xfId="5750" xr:uid="{00000000-0005-0000-0000-000020130000}"/>
    <cellStyle name="Comma 2 5 4 3 3 2" xfId="14343" xr:uid="{00000000-0005-0000-0000-000021130000}"/>
    <cellStyle name="Comma 2 5 4 3 4" xfId="7892" xr:uid="{00000000-0005-0000-0000-000022130000}"/>
    <cellStyle name="Comma 2 5 4 3 4 2" xfId="16485" xr:uid="{00000000-0005-0000-0000-000023130000}"/>
    <cellStyle name="Comma 2 5 4 3 5" xfId="10048" xr:uid="{00000000-0005-0000-0000-000024130000}"/>
    <cellStyle name="Comma 2 5 4 4" xfId="2540" xr:uid="{00000000-0005-0000-0000-000025130000}"/>
    <cellStyle name="Comma 2 5 4 4 2" xfId="11134" xr:uid="{00000000-0005-0000-0000-000026130000}"/>
    <cellStyle name="Comma 2 5 4 5" xfId="4683" xr:uid="{00000000-0005-0000-0000-000027130000}"/>
    <cellStyle name="Comma 2 5 4 5 2" xfId="13276" xr:uid="{00000000-0005-0000-0000-000028130000}"/>
    <cellStyle name="Comma 2 5 4 6" xfId="6825" xr:uid="{00000000-0005-0000-0000-000029130000}"/>
    <cellStyle name="Comma 2 5 4 6 2" xfId="15418" xr:uid="{00000000-0005-0000-0000-00002A130000}"/>
    <cellStyle name="Comma 2 5 4 7" xfId="8985" xr:uid="{00000000-0005-0000-0000-00002B130000}"/>
    <cellStyle name="Comma 2 5 5" xfId="422" xr:uid="{00000000-0005-0000-0000-00002C130000}"/>
    <cellStyle name="Comma 2 5 5 2" xfId="774" xr:uid="{00000000-0005-0000-0000-00002D130000}"/>
    <cellStyle name="Comma 2 5 5 2 2" xfId="1854" xr:uid="{00000000-0005-0000-0000-00002E130000}"/>
    <cellStyle name="Comma 2 5 5 2 2 2" xfId="4007" xr:uid="{00000000-0005-0000-0000-00002F130000}"/>
    <cellStyle name="Comma 2 5 5 2 2 2 2" xfId="12601" xr:uid="{00000000-0005-0000-0000-000030130000}"/>
    <cellStyle name="Comma 2 5 5 2 2 3" xfId="6150" xr:uid="{00000000-0005-0000-0000-000031130000}"/>
    <cellStyle name="Comma 2 5 5 2 2 3 2" xfId="14743" xr:uid="{00000000-0005-0000-0000-000032130000}"/>
    <cellStyle name="Comma 2 5 5 2 2 4" xfId="8292" xr:uid="{00000000-0005-0000-0000-000033130000}"/>
    <cellStyle name="Comma 2 5 5 2 2 4 2" xfId="16885" xr:uid="{00000000-0005-0000-0000-000034130000}"/>
    <cellStyle name="Comma 2 5 5 2 2 5" xfId="10448" xr:uid="{00000000-0005-0000-0000-000035130000}"/>
    <cellStyle name="Comma 2 5 5 2 3" xfId="2940" xr:uid="{00000000-0005-0000-0000-000036130000}"/>
    <cellStyle name="Comma 2 5 5 2 3 2" xfId="11534" xr:uid="{00000000-0005-0000-0000-000037130000}"/>
    <cellStyle name="Comma 2 5 5 2 4" xfId="5083" xr:uid="{00000000-0005-0000-0000-000038130000}"/>
    <cellStyle name="Comma 2 5 5 2 4 2" xfId="13676" xr:uid="{00000000-0005-0000-0000-000039130000}"/>
    <cellStyle name="Comma 2 5 5 2 5" xfId="7225" xr:uid="{00000000-0005-0000-0000-00003A130000}"/>
    <cellStyle name="Comma 2 5 5 2 5 2" xfId="15818" xr:uid="{00000000-0005-0000-0000-00003B130000}"/>
    <cellStyle name="Comma 2 5 5 2 6" xfId="9383" xr:uid="{00000000-0005-0000-0000-00003C130000}"/>
    <cellStyle name="Comma 2 5 5 3" xfId="1502" xr:uid="{00000000-0005-0000-0000-00003D130000}"/>
    <cellStyle name="Comma 2 5 5 3 2" xfId="3655" xr:uid="{00000000-0005-0000-0000-00003E130000}"/>
    <cellStyle name="Comma 2 5 5 3 2 2" xfId="12249" xr:uid="{00000000-0005-0000-0000-00003F130000}"/>
    <cellStyle name="Comma 2 5 5 3 3" xfId="5798" xr:uid="{00000000-0005-0000-0000-000040130000}"/>
    <cellStyle name="Comma 2 5 5 3 3 2" xfId="14391" xr:uid="{00000000-0005-0000-0000-000041130000}"/>
    <cellStyle name="Comma 2 5 5 3 4" xfId="7940" xr:uid="{00000000-0005-0000-0000-000042130000}"/>
    <cellStyle name="Comma 2 5 5 3 4 2" xfId="16533" xr:uid="{00000000-0005-0000-0000-000043130000}"/>
    <cellStyle name="Comma 2 5 5 3 5" xfId="10096" xr:uid="{00000000-0005-0000-0000-000044130000}"/>
    <cellStyle name="Comma 2 5 5 4" xfId="2588" xr:uid="{00000000-0005-0000-0000-000045130000}"/>
    <cellStyle name="Comma 2 5 5 4 2" xfId="11182" xr:uid="{00000000-0005-0000-0000-000046130000}"/>
    <cellStyle name="Comma 2 5 5 5" xfId="4731" xr:uid="{00000000-0005-0000-0000-000047130000}"/>
    <cellStyle name="Comma 2 5 5 5 2" xfId="13324" xr:uid="{00000000-0005-0000-0000-000048130000}"/>
    <cellStyle name="Comma 2 5 5 6" xfId="6873" xr:uid="{00000000-0005-0000-0000-000049130000}"/>
    <cellStyle name="Comma 2 5 5 6 2" xfId="15466" xr:uid="{00000000-0005-0000-0000-00004A130000}"/>
    <cellStyle name="Comma 2 5 5 7" xfId="9033" xr:uid="{00000000-0005-0000-0000-00004B130000}"/>
    <cellStyle name="Comma 2 5 6" xfId="524" xr:uid="{00000000-0005-0000-0000-00004C130000}"/>
    <cellStyle name="Comma 2 5 6 2" xfId="1604" xr:uid="{00000000-0005-0000-0000-00004D130000}"/>
    <cellStyle name="Comma 2 5 6 2 2" xfId="3757" xr:uid="{00000000-0005-0000-0000-00004E130000}"/>
    <cellStyle name="Comma 2 5 6 2 2 2" xfId="12351" xr:uid="{00000000-0005-0000-0000-00004F130000}"/>
    <cellStyle name="Comma 2 5 6 2 3" xfId="5900" xr:uid="{00000000-0005-0000-0000-000050130000}"/>
    <cellStyle name="Comma 2 5 6 2 3 2" xfId="14493" xr:uid="{00000000-0005-0000-0000-000051130000}"/>
    <cellStyle name="Comma 2 5 6 2 4" xfId="8042" xr:uid="{00000000-0005-0000-0000-000052130000}"/>
    <cellStyle name="Comma 2 5 6 2 4 2" xfId="16635" xr:uid="{00000000-0005-0000-0000-000053130000}"/>
    <cellStyle name="Comma 2 5 6 2 5" xfId="10198" xr:uid="{00000000-0005-0000-0000-000054130000}"/>
    <cellStyle name="Comma 2 5 6 3" xfId="2690" xr:uid="{00000000-0005-0000-0000-000055130000}"/>
    <cellStyle name="Comma 2 5 6 3 2" xfId="11284" xr:uid="{00000000-0005-0000-0000-000056130000}"/>
    <cellStyle name="Comma 2 5 6 4" xfId="4833" xr:uid="{00000000-0005-0000-0000-000057130000}"/>
    <cellStyle name="Comma 2 5 6 4 2" xfId="13426" xr:uid="{00000000-0005-0000-0000-000058130000}"/>
    <cellStyle name="Comma 2 5 6 5" xfId="6975" xr:uid="{00000000-0005-0000-0000-000059130000}"/>
    <cellStyle name="Comma 2 5 6 5 2" xfId="15568" xr:uid="{00000000-0005-0000-0000-00005A130000}"/>
    <cellStyle name="Comma 2 5 6 6" xfId="9133" xr:uid="{00000000-0005-0000-0000-00005B130000}"/>
    <cellStyle name="Comma 2 5 7" xfId="565" xr:uid="{00000000-0005-0000-0000-00005C130000}"/>
    <cellStyle name="Comma 2 5 7 2" xfId="1645" xr:uid="{00000000-0005-0000-0000-00005D130000}"/>
    <cellStyle name="Comma 2 5 7 2 2" xfId="3798" xr:uid="{00000000-0005-0000-0000-00005E130000}"/>
    <cellStyle name="Comma 2 5 7 2 2 2" xfId="12392" xr:uid="{00000000-0005-0000-0000-00005F130000}"/>
    <cellStyle name="Comma 2 5 7 2 3" xfId="5941" xr:uid="{00000000-0005-0000-0000-000060130000}"/>
    <cellStyle name="Comma 2 5 7 2 3 2" xfId="14534" xr:uid="{00000000-0005-0000-0000-000061130000}"/>
    <cellStyle name="Comma 2 5 7 2 4" xfId="8083" xr:uid="{00000000-0005-0000-0000-000062130000}"/>
    <cellStyle name="Comma 2 5 7 2 4 2" xfId="16676" xr:uid="{00000000-0005-0000-0000-000063130000}"/>
    <cellStyle name="Comma 2 5 7 2 5" xfId="10239" xr:uid="{00000000-0005-0000-0000-000064130000}"/>
    <cellStyle name="Comma 2 5 7 3" xfId="2731" xr:uid="{00000000-0005-0000-0000-000065130000}"/>
    <cellStyle name="Comma 2 5 7 3 2" xfId="11325" xr:uid="{00000000-0005-0000-0000-000066130000}"/>
    <cellStyle name="Comma 2 5 7 4" xfId="4874" xr:uid="{00000000-0005-0000-0000-000067130000}"/>
    <cellStyle name="Comma 2 5 7 4 2" xfId="13467" xr:uid="{00000000-0005-0000-0000-000068130000}"/>
    <cellStyle name="Comma 2 5 7 5" xfId="7016" xr:uid="{00000000-0005-0000-0000-000069130000}"/>
    <cellStyle name="Comma 2 5 7 5 2" xfId="15609" xr:uid="{00000000-0005-0000-0000-00006A130000}"/>
    <cellStyle name="Comma 2 5 7 6" xfId="9174" xr:uid="{00000000-0005-0000-0000-00006B130000}"/>
    <cellStyle name="Comma 2 5 8" xfId="917" xr:uid="{00000000-0005-0000-0000-00006C130000}"/>
    <cellStyle name="Comma 2 5 8 2" xfId="1994" xr:uid="{00000000-0005-0000-0000-00006D130000}"/>
    <cellStyle name="Comma 2 5 8 2 2" xfId="4147" xr:uid="{00000000-0005-0000-0000-00006E130000}"/>
    <cellStyle name="Comma 2 5 8 2 2 2" xfId="12741" xr:uid="{00000000-0005-0000-0000-00006F130000}"/>
    <cellStyle name="Comma 2 5 8 2 3" xfId="6290" xr:uid="{00000000-0005-0000-0000-000070130000}"/>
    <cellStyle name="Comma 2 5 8 2 3 2" xfId="14883" xr:uid="{00000000-0005-0000-0000-000071130000}"/>
    <cellStyle name="Comma 2 5 8 2 4" xfId="8432" xr:uid="{00000000-0005-0000-0000-000072130000}"/>
    <cellStyle name="Comma 2 5 8 2 4 2" xfId="17025" xr:uid="{00000000-0005-0000-0000-000073130000}"/>
    <cellStyle name="Comma 2 5 8 2 5" xfId="10588" xr:uid="{00000000-0005-0000-0000-000074130000}"/>
    <cellStyle name="Comma 2 5 8 3" xfId="3080" xr:uid="{00000000-0005-0000-0000-000075130000}"/>
    <cellStyle name="Comma 2 5 8 3 2" xfId="11674" xr:uid="{00000000-0005-0000-0000-000076130000}"/>
    <cellStyle name="Comma 2 5 8 4" xfId="5223" xr:uid="{00000000-0005-0000-0000-000077130000}"/>
    <cellStyle name="Comma 2 5 8 4 2" xfId="13816" xr:uid="{00000000-0005-0000-0000-000078130000}"/>
    <cellStyle name="Comma 2 5 8 5" xfId="7365" xr:uid="{00000000-0005-0000-0000-000079130000}"/>
    <cellStyle name="Comma 2 5 8 5 2" xfId="15958" xr:uid="{00000000-0005-0000-0000-00007A130000}"/>
    <cellStyle name="Comma 2 5 8 6" xfId="9521" xr:uid="{00000000-0005-0000-0000-00007B130000}"/>
    <cellStyle name="Comma 2 5 9" xfId="1020" xr:uid="{00000000-0005-0000-0000-00007C130000}"/>
    <cellStyle name="Comma 2 5 9 2" xfId="2097" xr:uid="{00000000-0005-0000-0000-00007D130000}"/>
    <cellStyle name="Comma 2 5 9 2 2" xfId="4250" xr:uid="{00000000-0005-0000-0000-00007E130000}"/>
    <cellStyle name="Comma 2 5 9 2 2 2" xfId="12844" xr:uid="{00000000-0005-0000-0000-00007F130000}"/>
    <cellStyle name="Comma 2 5 9 2 3" xfId="6393" xr:uid="{00000000-0005-0000-0000-000080130000}"/>
    <cellStyle name="Comma 2 5 9 2 3 2" xfId="14986" xr:uid="{00000000-0005-0000-0000-000081130000}"/>
    <cellStyle name="Comma 2 5 9 2 4" xfId="8535" xr:uid="{00000000-0005-0000-0000-000082130000}"/>
    <cellStyle name="Comma 2 5 9 2 4 2" xfId="17128" xr:uid="{00000000-0005-0000-0000-000083130000}"/>
    <cellStyle name="Comma 2 5 9 2 5" xfId="10691" xr:uid="{00000000-0005-0000-0000-000084130000}"/>
    <cellStyle name="Comma 2 5 9 3" xfId="3183" xr:uid="{00000000-0005-0000-0000-000085130000}"/>
    <cellStyle name="Comma 2 5 9 3 2" xfId="11777" xr:uid="{00000000-0005-0000-0000-000086130000}"/>
    <cellStyle name="Comma 2 5 9 4" xfId="5326" xr:uid="{00000000-0005-0000-0000-000087130000}"/>
    <cellStyle name="Comma 2 5 9 4 2" xfId="13919" xr:uid="{00000000-0005-0000-0000-000088130000}"/>
    <cellStyle name="Comma 2 5 9 5" xfId="7468" xr:uid="{00000000-0005-0000-0000-000089130000}"/>
    <cellStyle name="Comma 2 5 9 5 2" xfId="16061" xr:uid="{00000000-0005-0000-0000-00008A130000}"/>
    <cellStyle name="Comma 2 5 9 6" xfId="9624" xr:uid="{00000000-0005-0000-0000-00008B130000}"/>
    <cellStyle name="Comma 2 6" xfId="121" xr:uid="{00000000-0005-0000-0000-00008C130000}"/>
    <cellStyle name="Comma 2 6 2" xfId="306" xr:uid="{00000000-0005-0000-0000-00008D130000}"/>
    <cellStyle name="Comma 2 6 2 10" xfId="8919" xr:uid="{00000000-0005-0000-0000-00008E130000}"/>
    <cellStyle name="Comma 2 6 2 2" xfId="457" xr:uid="{00000000-0005-0000-0000-00008F130000}"/>
    <cellStyle name="Comma 2 6 2 2 2" xfId="809" xr:uid="{00000000-0005-0000-0000-000090130000}"/>
    <cellStyle name="Comma 2 6 2 2 2 2" xfId="1889" xr:uid="{00000000-0005-0000-0000-000091130000}"/>
    <cellStyle name="Comma 2 6 2 2 2 2 2" xfId="4042" xr:uid="{00000000-0005-0000-0000-000092130000}"/>
    <cellStyle name="Comma 2 6 2 2 2 2 2 2" xfId="12636" xr:uid="{00000000-0005-0000-0000-000093130000}"/>
    <cellStyle name="Comma 2 6 2 2 2 2 3" xfId="6185" xr:uid="{00000000-0005-0000-0000-000094130000}"/>
    <cellStyle name="Comma 2 6 2 2 2 2 3 2" xfId="14778" xr:uid="{00000000-0005-0000-0000-000095130000}"/>
    <cellStyle name="Comma 2 6 2 2 2 2 4" xfId="8327" xr:uid="{00000000-0005-0000-0000-000096130000}"/>
    <cellStyle name="Comma 2 6 2 2 2 2 4 2" xfId="16920" xr:uid="{00000000-0005-0000-0000-000097130000}"/>
    <cellStyle name="Comma 2 6 2 2 2 2 5" xfId="10483" xr:uid="{00000000-0005-0000-0000-000098130000}"/>
    <cellStyle name="Comma 2 6 2 2 2 3" xfId="2975" xr:uid="{00000000-0005-0000-0000-000099130000}"/>
    <cellStyle name="Comma 2 6 2 2 2 3 2" xfId="11569" xr:uid="{00000000-0005-0000-0000-00009A130000}"/>
    <cellStyle name="Comma 2 6 2 2 2 4" xfId="5118" xr:uid="{00000000-0005-0000-0000-00009B130000}"/>
    <cellStyle name="Comma 2 6 2 2 2 4 2" xfId="13711" xr:uid="{00000000-0005-0000-0000-00009C130000}"/>
    <cellStyle name="Comma 2 6 2 2 2 5" xfId="7260" xr:uid="{00000000-0005-0000-0000-00009D130000}"/>
    <cellStyle name="Comma 2 6 2 2 2 5 2" xfId="15853" xr:uid="{00000000-0005-0000-0000-00009E130000}"/>
    <cellStyle name="Comma 2 6 2 2 2 6" xfId="9418" xr:uid="{00000000-0005-0000-0000-00009F130000}"/>
    <cellStyle name="Comma 2 6 2 2 3" xfId="1537" xr:uid="{00000000-0005-0000-0000-0000A0130000}"/>
    <cellStyle name="Comma 2 6 2 2 3 2" xfId="3690" xr:uid="{00000000-0005-0000-0000-0000A1130000}"/>
    <cellStyle name="Comma 2 6 2 2 3 2 2" xfId="12284" xr:uid="{00000000-0005-0000-0000-0000A2130000}"/>
    <cellStyle name="Comma 2 6 2 2 3 3" xfId="5833" xr:uid="{00000000-0005-0000-0000-0000A3130000}"/>
    <cellStyle name="Comma 2 6 2 2 3 3 2" xfId="14426" xr:uid="{00000000-0005-0000-0000-0000A4130000}"/>
    <cellStyle name="Comma 2 6 2 2 3 4" xfId="7975" xr:uid="{00000000-0005-0000-0000-0000A5130000}"/>
    <cellStyle name="Comma 2 6 2 2 3 4 2" xfId="16568" xr:uid="{00000000-0005-0000-0000-0000A6130000}"/>
    <cellStyle name="Comma 2 6 2 2 3 5" xfId="10131" xr:uid="{00000000-0005-0000-0000-0000A7130000}"/>
    <cellStyle name="Comma 2 6 2 2 4" xfId="2623" xr:uid="{00000000-0005-0000-0000-0000A8130000}"/>
    <cellStyle name="Comma 2 6 2 2 4 2" xfId="11217" xr:uid="{00000000-0005-0000-0000-0000A9130000}"/>
    <cellStyle name="Comma 2 6 2 2 5" xfId="4766" xr:uid="{00000000-0005-0000-0000-0000AA130000}"/>
    <cellStyle name="Comma 2 6 2 2 5 2" xfId="13359" xr:uid="{00000000-0005-0000-0000-0000AB130000}"/>
    <cellStyle name="Comma 2 6 2 2 6" xfId="6908" xr:uid="{00000000-0005-0000-0000-0000AC130000}"/>
    <cellStyle name="Comma 2 6 2 2 6 2" xfId="15501" xr:uid="{00000000-0005-0000-0000-0000AD130000}"/>
    <cellStyle name="Comma 2 6 2 2 7" xfId="9066" xr:uid="{00000000-0005-0000-0000-0000AE130000}"/>
    <cellStyle name="Comma 2 6 2 3" xfId="659" xr:uid="{00000000-0005-0000-0000-0000AF130000}"/>
    <cellStyle name="Comma 2 6 2 3 2" xfId="1739" xr:uid="{00000000-0005-0000-0000-0000B0130000}"/>
    <cellStyle name="Comma 2 6 2 3 2 2" xfId="3892" xr:uid="{00000000-0005-0000-0000-0000B1130000}"/>
    <cellStyle name="Comma 2 6 2 3 2 2 2" xfId="12486" xr:uid="{00000000-0005-0000-0000-0000B2130000}"/>
    <cellStyle name="Comma 2 6 2 3 2 3" xfId="6035" xr:uid="{00000000-0005-0000-0000-0000B3130000}"/>
    <cellStyle name="Comma 2 6 2 3 2 3 2" xfId="14628" xr:uid="{00000000-0005-0000-0000-0000B4130000}"/>
    <cellStyle name="Comma 2 6 2 3 2 4" xfId="8177" xr:uid="{00000000-0005-0000-0000-0000B5130000}"/>
    <cellStyle name="Comma 2 6 2 3 2 4 2" xfId="16770" xr:uid="{00000000-0005-0000-0000-0000B6130000}"/>
    <cellStyle name="Comma 2 6 2 3 2 5" xfId="10333" xr:uid="{00000000-0005-0000-0000-0000B7130000}"/>
    <cellStyle name="Comma 2 6 2 3 3" xfId="2825" xr:uid="{00000000-0005-0000-0000-0000B8130000}"/>
    <cellStyle name="Comma 2 6 2 3 3 2" xfId="11419" xr:uid="{00000000-0005-0000-0000-0000B9130000}"/>
    <cellStyle name="Comma 2 6 2 3 4" xfId="4968" xr:uid="{00000000-0005-0000-0000-0000BA130000}"/>
    <cellStyle name="Comma 2 6 2 3 4 2" xfId="13561" xr:uid="{00000000-0005-0000-0000-0000BB130000}"/>
    <cellStyle name="Comma 2 6 2 3 5" xfId="7110" xr:uid="{00000000-0005-0000-0000-0000BC130000}"/>
    <cellStyle name="Comma 2 6 2 3 5 2" xfId="15703" xr:uid="{00000000-0005-0000-0000-0000BD130000}"/>
    <cellStyle name="Comma 2 6 2 3 6" xfId="9268" xr:uid="{00000000-0005-0000-0000-0000BE130000}"/>
    <cellStyle name="Comma 2 6 2 4" xfId="952" xr:uid="{00000000-0005-0000-0000-0000BF130000}"/>
    <cellStyle name="Comma 2 6 2 4 2" xfId="2029" xr:uid="{00000000-0005-0000-0000-0000C0130000}"/>
    <cellStyle name="Comma 2 6 2 4 2 2" xfId="4182" xr:uid="{00000000-0005-0000-0000-0000C1130000}"/>
    <cellStyle name="Comma 2 6 2 4 2 2 2" xfId="12776" xr:uid="{00000000-0005-0000-0000-0000C2130000}"/>
    <cellStyle name="Comma 2 6 2 4 2 3" xfId="6325" xr:uid="{00000000-0005-0000-0000-0000C3130000}"/>
    <cellStyle name="Comma 2 6 2 4 2 3 2" xfId="14918" xr:uid="{00000000-0005-0000-0000-0000C4130000}"/>
    <cellStyle name="Comma 2 6 2 4 2 4" xfId="8467" xr:uid="{00000000-0005-0000-0000-0000C5130000}"/>
    <cellStyle name="Comma 2 6 2 4 2 4 2" xfId="17060" xr:uid="{00000000-0005-0000-0000-0000C6130000}"/>
    <cellStyle name="Comma 2 6 2 4 2 5" xfId="10623" xr:uid="{00000000-0005-0000-0000-0000C7130000}"/>
    <cellStyle name="Comma 2 6 2 4 3" xfId="3115" xr:uid="{00000000-0005-0000-0000-0000C8130000}"/>
    <cellStyle name="Comma 2 6 2 4 3 2" xfId="11709" xr:uid="{00000000-0005-0000-0000-0000C9130000}"/>
    <cellStyle name="Comma 2 6 2 4 4" xfId="5258" xr:uid="{00000000-0005-0000-0000-0000CA130000}"/>
    <cellStyle name="Comma 2 6 2 4 4 2" xfId="13851" xr:uid="{00000000-0005-0000-0000-0000CB130000}"/>
    <cellStyle name="Comma 2 6 2 4 5" xfId="7400" xr:uid="{00000000-0005-0000-0000-0000CC130000}"/>
    <cellStyle name="Comma 2 6 2 4 5 2" xfId="15993" xr:uid="{00000000-0005-0000-0000-0000CD130000}"/>
    <cellStyle name="Comma 2 6 2 4 6" xfId="9556" xr:uid="{00000000-0005-0000-0000-0000CE130000}"/>
    <cellStyle name="Comma 2 6 2 5" xfId="1055" xr:uid="{00000000-0005-0000-0000-0000CF130000}"/>
    <cellStyle name="Comma 2 6 2 5 2" xfId="2132" xr:uid="{00000000-0005-0000-0000-0000D0130000}"/>
    <cellStyle name="Comma 2 6 2 5 2 2" xfId="4285" xr:uid="{00000000-0005-0000-0000-0000D1130000}"/>
    <cellStyle name="Comma 2 6 2 5 2 2 2" xfId="12879" xr:uid="{00000000-0005-0000-0000-0000D2130000}"/>
    <cellStyle name="Comma 2 6 2 5 2 3" xfId="6428" xr:uid="{00000000-0005-0000-0000-0000D3130000}"/>
    <cellStyle name="Comma 2 6 2 5 2 3 2" xfId="15021" xr:uid="{00000000-0005-0000-0000-0000D4130000}"/>
    <cellStyle name="Comma 2 6 2 5 2 4" xfId="8570" xr:uid="{00000000-0005-0000-0000-0000D5130000}"/>
    <cellStyle name="Comma 2 6 2 5 2 4 2" xfId="17163" xr:uid="{00000000-0005-0000-0000-0000D6130000}"/>
    <cellStyle name="Comma 2 6 2 5 2 5" xfId="10726" xr:uid="{00000000-0005-0000-0000-0000D7130000}"/>
    <cellStyle name="Comma 2 6 2 5 3" xfId="3218" xr:uid="{00000000-0005-0000-0000-0000D8130000}"/>
    <cellStyle name="Comma 2 6 2 5 3 2" xfId="11812" xr:uid="{00000000-0005-0000-0000-0000D9130000}"/>
    <cellStyle name="Comma 2 6 2 5 4" xfId="5361" xr:uid="{00000000-0005-0000-0000-0000DA130000}"/>
    <cellStyle name="Comma 2 6 2 5 4 2" xfId="13954" xr:uid="{00000000-0005-0000-0000-0000DB130000}"/>
    <cellStyle name="Comma 2 6 2 5 5" xfId="7503" xr:uid="{00000000-0005-0000-0000-0000DC130000}"/>
    <cellStyle name="Comma 2 6 2 5 5 2" xfId="16096" xr:uid="{00000000-0005-0000-0000-0000DD130000}"/>
    <cellStyle name="Comma 2 6 2 5 6" xfId="9659" xr:uid="{00000000-0005-0000-0000-0000DE130000}"/>
    <cellStyle name="Comma 2 6 2 6" xfId="1387" xr:uid="{00000000-0005-0000-0000-0000DF130000}"/>
    <cellStyle name="Comma 2 6 2 6 2" xfId="3540" xr:uid="{00000000-0005-0000-0000-0000E0130000}"/>
    <cellStyle name="Comma 2 6 2 6 2 2" xfId="12134" xr:uid="{00000000-0005-0000-0000-0000E1130000}"/>
    <cellStyle name="Comma 2 6 2 6 3" xfId="5683" xr:uid="{00000000-0005-0000-0000-0000E2130000}"/>
    <cellStyle name="Comma 2 6 2 6 3 2" xfId="14276" xr:uid="{00000000-0005-0000-0000-0000E3130000}"/>
    <cellStyle name="Comma 2 6 2 6 4" xfId="7825" xr:uid="{00000000-0005-0000-0000-0000E4130000}"/>
    <cellStyle name="Comma 2 6 2 6 4 2" xfId="16418" xr:uid="{00000000-0005-0000-0000-0000E5130000}"/>
    <cellStyle name="Comma 2 6 2 6 5" xfId="9981" xr:uid="{00000000-0005-0000-0000-0000E6130000}"/>
    <cellStyle name="Comma 2 6 2 7" xfId="2473" xr:uid="{00000000-0005-0000-0000-0000E7130000}"/>
    <cellStyle name="Comma 2 6 2 7 2" xfId="11067" xr:uid="{00000000-0005-0000-0000-0000E8130000}"/>
    <cellStyle name="Comma 2 6 2 8" xfId="4616" xr:uid="{00000000-0005-0000-0000-0000E9130000}"/>
    <cellStyle name="Comma 2 6 2 8 2" xfId="13209" xr:uid="{00000000-0005-0000-0000-0000EA130000}"/>
    <cellStyle name="Comma 2 6 2 9" xfId="6758" xr:uid="{00000000-0005-0000-0000-0000EB130000}"/>
    <cellStyle name="Comma 2 6 2 9 2" xfId="15351" xr:uid="{00000000-0005-0000-0000-0000EC130000}"/>
    <cellStyle name="Comma 2 6 3" xfId="250" xr:uid="{00000000-0005-0000-0000-0000ED130000}"/>
    <cellStyle name="Comma 2 6 3 2" xfId="603" xr:uid="{00000000-0005-0000-0000-0000EE130000}"/>
    <cellStyle name="Comma 2 6 3 2 2" xfId="1683" xr:uid="{00000000-0005-0000-0000-0000EF130000}"/>
    <cellStyle name="Comma 2 6 3 2 2 2" xfId="3836" xr:uid="{00000000-0005-0000-0000-0000F0130000}"/>
    <cellStyle name="Comma 2 6 3 2 2 2 2" xfId="12430" xr:uid="{00000000-0005-0000-0000-0000F1130000}"/>
    <cellStyle name="Comma 2 6 3 2 2 3" xfId="5979" xr:uid="{00000000-0005-0000-0000-0000F2130000}"/>
    <cellStyle name="Comma 2 6 3 2 2 3 2" xfId="14572" xr:uid="{00000000-0005-0000-0000-0000F3130000}"/>
    <cellStyle name="Comma 2 6 3 2 2 4" xfId="8121" xr:uid="{00000000-0005-0000-0000-0000F4130000}"/>
    <cellStyle name="Comma 2 6 3 2 2 4 2" xfId="16714" xr:uid="{00000000-0005-0000-0000-0000F5130000}"/>
    <cellStyle name="Comma 2 6 3 2 2 5" xfId="10277" xr:uid="{00000000-0005-0000-0000-0000F6130000}"/>
    <cellStyle name="Comma 2 6 3 2 3" xfId="2769" xr:uid="{00000000-0005-0000-0000-0000F7130000}"/>
    <cellStyle name="Comma 2 6 3 2 3 2" xfId="11363" xr:uid="{00000000-0005-0000-0000-0000F8130000}"/>
    <cellStyle name="Comma 2 6 3 2 4" xfId="4912" xr:uid="{00000000-0005-0000-0000-0000F9130000}"/>
    <cellStyle name="Comma 2 6 3 2 4 2" xfId="13505" xr:uid="{00000000-0005-0000-0000-0000FA130000}"/>
    <cellStyle name="Comma 2 6 3 2 5" xfId="7054" xr:uid="{00000000-0005-0000-0000-0000FB130000}"/>
    <cellStyle name="Comma 2 6 3 2 5 2" xfId="15647" xr:uid="{00000000-0005-0000-0000-0000FC130000}"/>
    <cellStyle name="Comma 2 6 3 2 6" xfId="9212" xr:uid="{00000000-0005-0000-0000-0000FD130000}"/>
    <cellStyle name="Comma 2 6 3 3" xfId="1331" xr:uid="{00000000-0005-0000-0000-0000FE130000}"/>
    <cellStyle name="Comma 2 6 3 3 2" xfId="3484" xr:uid="{00000000-0005-0000-0000-0000FF130000}"/>
    <cellStyle name="Comma 2 6 3 3 2 2" xfId="12078" xr:uid="{00000000-0005-0000-0000-000000140000}"/>
    <cellStyle name="Comma 2 6 3 3 3" xfId="5627" xr:uid="{00000000-0005-0000-0000-000001140000}"/>
    <cellStyle name="Comma 2 6 3 3 3 2" xfId="14220" xr:uid="{00000000-0005-0000-0000-000002140000}"/>
    <cellStyle name="Comma 2 6 3 3 4" xfId="7769" xr:uid="{00000000-0005-0000-0000-000003140000}"/>
    <cellStyle name="Comma 2 6 3 3 4 2" xfId="16362" xr:uid="{00000000-0005-0000-0000-000004140000}"/>
    <cellStyle name="Comma 2 6 3 3 5" xfId="9925" xr:uid="{00000000-0005-0000-0000-000005140000}"/>
    <cellStyle name="Comma 2 6 3 4" xfId="2417" xr:uid="{00000000-0005-0000-0000-000006140000}"/>
    <cellStyle name="Comma 2 6 3 4 2" xfId="11011" xr:uid="{00000000-0005-0000-0000-000007140000}"/>
    <cellStyle name="Comma 2 6 3 5" xfId="4560" xr:uid="{00000000-0005-0000-0000-000008140000}"/>
    <cellStyle name="Comma 2 6 3 5 2" xfId="13153" xr:uid="{00000000-0005-0000-0000-000009140000}"/>
    <cellStyle name="Comma 2 6 3 6" xfId="6702" xr:uid="{00000000-0005-0000-0000-00000A140000}"/>
    <cellStyle name="Comma 2 6 3 6 2" xfId="15295" xr:uid="{00000000-0005-0000-0000-00000B140000}"/>
    <cellStyle name="Comma 2 6 3 7" xfId="8871" xr:uid="{00000000-0005-0000-0000-00000C140000}"/>
    <cellStyle name="Comma 2 6 4" xfId="1266" xr:uid="{00000000-0005-0000-0000-00000D140000}"/>
    <cellStyle name="Comma 2 6 4 2" xfId="3419" xr:uid="{00000000-0005-0000-0000-00000E140000}"/>
    <cellStyle name="Comma 2 6 4 2 2" xfId="12013" xr:uid="{00000000-0005-0000-0000-00000F140000}"/>
    <cellStyle name="Comma 2 6 4 3" xfId="5562" xr:uid="{00000000-0005-0000-0000-000010140000}"/>
    <cellStyle name="Comma 2 6 4 3 2" xfId="14155" xr:uid="{00000000-0005-0000-0000-000011140000}"/>
    <cellStyle name="Comma 2 6 4 4" xfId="7704" xr:uid="{00000000-0005-0000-0000-000012140000}"/>
    <cellStyle name="Comma 2 6 4 4 2" xfId="16297" xr:uid="{00000000-0005-0000-0000-000013140000}"/>
    <cellStyle name="Comma 2 6 4 5" xfId="9860" xr:uid="{00000000-0005-0000-0000-000014140000}"/>
    <cellStyle name="Comma 2 6 5" xfId="2354" xr:uid="{00000000-0005-0000-0000-000015140000}"/>
    <cellStyle name="Comma 2 6 5 2" xfId="10948" xr:uid="{00000000-0005-0000-0000-000016140000}"/>
    <cellStyle name="Comma 2 6 6" xfId="4497" xr:uid="{00000000-0005-0000-0000-000017140000}"/>
    <cellStyle name="Comma 2 6 6 2" xfId="13090" xr:uid="{00000000-0005-0000-0000-000018140000}"/>
    <cellStyle name="Comma 2 6 7" xfId="6639" xr:uid="{00000000-0005-0000-0000-000019140000}"/>
    <cellStyle name="Comma 2 6 7 2" xfId="15232" xr:uid="{00000000-0005-0000-0000-00001A140000}"/>
    <cellStyle name="Comma 2 6 8" xfId="8813" xr:uid="{00000000-0005-0000-0000-00001B140000}"/>
    <cellStyle name="Comma 2 7" xfId="287" xr:uid="{00000000-0005-0000-0000-00001C140000}"/>
    <cellStyle name="Comma 2 7 10" xfId="8906" xr:uid="{00000000-0005-0000-0000-00001D140000}"/>
    <cellStyle name="Comma 2 7 2" xfId="438" xr:uid="{00000000-0005-0000-0000-00001E140000}"/>
    <cellStyle name="Comma 2 7 2 2" xfId="790" xr:uid="{00000000-0005-0000-0000-00001F140000}"/>
    <cellStyle name="Comma 2 7 2 2 2" xfId="1870" xr:uid="{00000000-0005-0000-0000-000020140000}"/>
    <cellStyle name="Comma 2 7 2 2 2 2" xfId="4023" xr:uid="{00000000-0005-0000-0000-000021140000}"/>
    <cellStyle name="Comma 2 7 2 2 2 2 2" xfId="12617" xr:uid="{00000000-0005-0000-0000-000022140000}"/>
    <cellStyle name="Comma 2 7 2 2 2 3" xfId="6166" xr:uid="{00000000-0005-0000-0000-000023140000}"/>
    <cellStyle name="Comma 2 7 2 2 2 3 2" xfId="14759" xr:uid="{00000000-0005-0000-0000-000024140000}"/>
    <cellStyle name="Comma 2 7 2 2 2 4" xfId="8308" xr:uid="{00000000-0005-0000-0000-000025140000}"/>
    <cellStyle name="Comma 2 7 2 2 2 4 2" xfId="16901" xr:uid="{00000000-0005-0000-0000-000026140000}"/>
    <cellStyle name="Comma 2 7 2 2 2 5" xfId="10464" xr:uid="{00000000-0005-0000-0000-000027140000}"/>
    <cellStyle name="Comma 2 7 2 2 3" xfId="2956" xr:uid="{00000000-0005-0000-0000-000028140000}"/>
    <cellStyle name="Comma 2 7 2 2 3 2" xfId="11550" xr:uid="{00000000-0005-0000-0000-000029140000}"/>
    <cellStyle name="Comma 2 7 2 2 4" xfId="5099" xr:uid="{00000000-0005-0000-0000-00002A140000}"/>
    <cellStyle name="Comma 2 7 2 2 4 2" xfId="13692" xr:uid="{00000000-0005-0000-0000-00002B140000}"/>
    <cellStyle name="Comma 2 7 2 2 5" xfId="7241" xr:uid="{00000000-0005-0000-0000-00002C140000}"/>
    <cellStyle name="Comma 2 7 2 2 5 2" xfId="15834" xr:uid="{00000000-0005-0000-0000-00002D140000}"/>
    <cellStyle name="Comma 2 7 2 2 6" xfId="9399" xr:uid="{00000000-0005-0000-0000-00002E140000}"/>
    <cellStyle name="Comma 2 7 2 3" xfId="1518" xr:uid="{00000000-0005-0000-0000-00002F140000}"/>
    <cellStyle name="Comma 2 7 2 3 2" xfId="3671" xr:uid="{00000000-0005-0000-0000-000030140000}"/>
    <cellStyle name="Comma 2 7 2 3 2 2" xfId="12265" xr:uid="{00000000-0005-0000-0000-000031140000}"/>
    <cellStyle name="Comma 2 7 2 3 3" xfId="5814" xr:uid="{00000000-0005-0000-0000-000032140000}"/>
    <cellStyle name="Comma 2 7 2 3 3 2" xfId="14407" xr:uid="{00000000-0005-0000-0000-000033140000}"/>
    <cellStyle name="Comma 2 7 2 3 4" xfId="7956" xr:uid="{00000000-0005-0000-0000-000034140000}"/>
    <cellStyle name="Comma 2 7 2 3 4 2" xfId="16549" xr:uid="{00000000-0005-0000-0000-000035140000}"/>
    <cellStyle name="Comma 2 7 2 3 5" xfId="10112" xr:uid="{00000000-0005-0000-0000-000036140000}"/>
    <cellStyle name="Comma 2 7 2 4" xfId="2604" xr:uid="{00000000-0005-0000-0000-000037140000}"/>
    <cellStyle name="Comma 2 7 2 4 2" xfId="11198" xr:uid="{00000000-0005-0000-0000-000038140000}"/>
    <cellStyle name="Comma 2 7 2 5" xfId="4747" xr:uid="{00000000-0005-0000-0000-000039140000}"/>
    <cellStyle name="Comma 2 7 2 5 2" xfId="13340" xr:uid="{00000000-0005-0000-0000-00003A140000}"/>
    <cellStyle name="Comma 2 7 2 6" xfId="6889" xr:uid="{00000000-0005-0000-0000-00003B140000}"/>
    <cellStyle name="Comma 2 7 2 6 2" xfId="15482" xr:uid="{00000000-0005-0000-0000-00003C140000}"/>
    <cellStyle name="Comma 2 7 2 7" xfId="9049" xr:uid="{00000000-0005-0000-0000-00003D140000}"/>
    <cellStyle name="Comma 2 7 3" xfId="640" xr:uid="{00000000-0005-0000-0000-00003E140000}"/>
    <cellStyle name="Comma 2 7 3 2" xfId="1720" xr:uid="{00000000-0005-0000-0000-00003F140000}"/>
    <cellStyle name="Comma 2 7 3 2 2" xfId="3873" xr:uid="{00000000-0005-0000-0000-000040140000}"/>
    <cellStyle name="Comma 2 7 3 2 2 2" xfId="12467" xr:uid="{00000000-0005-0000-0000-000041140000}"/>
    <cellStyle name="Comma 2 7 3 2 3" xfId="6016" xr:uid="{00000000-0005-0000-0000-000042140000}"/>
    <cellStyle name="Comma 2 7 3 2 3 2" xfId="14609" xr:uid="{00000000-0005-0000-0000-000043140000}"/>
    <cellStyle name="Comma 2 7 3 2 4" xfId="8158" xr:uid="{00000000-0005-0000-0000-000044140000}"/>
    <cellStyle name="Comma 2 7 3 2 4 2" xfId="16751" xr:uid="{00000000-0005-0000-0000-000045140000}"/>
    <cellStyle name="Comma 2 7 3 2 5" xfId="10314" xr:uid="{00000000-0005-0000-0000-000046140000}"/>
    <cellStyle name="Comma 2 7 3 3" xfId="2806" xr:uid="{00000000-0005-0000-0000-000047140000}"/>
    <cellStyle name="Comma 2 7 3 3 2" xfId="11400" xr:uid="{00000000-0005-0000-0000-000048140000}"/>
    <cellStyle name="Comma 2 7 3 4" xfId="4949" xr:uid="{00000000-0005-0000-0000-000049140000}"/>
    <cellStyle name="Comma 2 7 3 4 2" xfId="13542" xr:uid="{00000000-0005-0000-0000-00004A140000}"/>
    <cellStyle name="Comma 2 7 3 5" xfId="7091" xr:uid="{00000000-0005-0000-0000-00004B140000}"/>
    <cellStyle name="Comma 2 7 3 5 2" xfId="15684" xr:uid="{00000000-0005-0000-0000-00004C140000}"/>
    <cellStyle name="Comma 2 7 3 6" xfId="9249" xr:uid="{00000000-0005-0000-0000-00004D140000}"/>
    <cellStyle name="Comma 2 7 4" xfId="933" xr:uid="{00000000-0005-0000-0000-00004E140000}"/>
    <cellStyle name="Comma 2 7 4 2" xfId="2010" xr:uid="{00000000-0005-0000-0000-00004F140000}"/>
    <cellStyle name="Comma 2 7 4 2 2" xfId="4163" xr:uid="{00000000-0005-0000-0000-000050140000}"/>
    <cellStyle name="Comma 2 7 4 2 2 2" xfId="12757" xr:uid="{00000000-0005-0000-0000-000051140000}"/>
    <cellStyle name="Comma 2 7 4 2 3" xfId="6306" xr:uid="{00000000-0005-0000-0000-000052140000}"/>
    <cellStyle name="Comma 2 7 4 2 3 2" xfId="14899" xr:uid="{00000000-0005-0000-0000-000053140000}"/>
    <cellStyle name="Comma 2 7 4 2 4" xfId="8448" xr:uid="{00000000-0005-0000-0000-000054140000}"/>
    <cellStyle name="Comma 2 7 4 2 4 2" xfId="17041" xr:uid="{00000000-0005-0000-0000-000055140000}"/>
    <cellStyle name="Comma 2 7 4 2 5" xfId="10604" xr:uid="{00000000-0005-0000-0000-000056140000}"/>
    <cellStyle name="Comma 2 7 4 3" xfId="3096" xr:uid="{00000000-0005-0000-0000-000057140000}"/>
    <cellStyle name="Comma 2 7 4 3 2" xfId="11690" xr:uid="{00000000-0005-0000-0000-000058140000}"/>
    <cellStyle name="Comma 2 7 4 4" xfId="5239" xr:uid="{00000000-0005-0000-0000-000059140000}"/>
    <cellStyle name="Comma 2 7 4 4 2" xfId="13832" xr:uid="{00000000-0005-0000-0000-00005A140000}"/>
    <cellStyle name="Comma 2 7 4 5" xfId="7381" xr:uid="{00000000-0005-0000-0000-00005B140000}"/>
    <cellStyle name="Comma 2 7 4 5 2" xfId="15974" xr:uid="{00000000-0005-0000-0000-00005C140000}"/>
    <cellStyle name="Comma 2 7 4 6" xfId="9537" xr:uid="{00000000-0005-0000-0000-00005D140000}"/>
    <cellStyle name="Comma 2 7 5" xfId="1036" xr:uid="{00000000-0005-0000-0000-00005E140000}"/>
    <cellStyle name="Comma 2 7 5 2" xfId="2113" xr:uid="{00000000-0005-0000-0000-00005F140000}"/>
    <cellStyle name="Comma 2 7 5 2 2" xfId="4266" xr:uid="{00000000-0005-0000-0000-000060140000}"/>
    <cellStyle name="Comma 2 7 5 2 2 2" xfId="12860" xr:uid="{00000000-0005-0000-0000-000061140000}"/>
    <cellStyle name="Comma 2 7 5 2 3" xfId="6409" xr:uid="{00000000-0005-0000-0000-000062140000}"/>
    <cellStyle name="Comma 2 7 5 2 3 2" xfId="15002" xr:uid="{00000000-0005-0000-0000-000063140000}"/>
    <cellStyle name="Comma 2 7 5 2 4" xfId="8551" xr:uid="{00000000-0005-0000-0000-000064140000}"/>
    <cellStyle name="Comma 2 7 5 2 4 2" xfId="17144" xr:uid="{00000000-0005-0000-0000-000065140000}"/>
    <cellStyle name="Comma 2 7 5 2 5" xfId="10707" xr:uid="{00000000-0005-0000-0000-000066140000}"/>
    <cellStyle name="Comma 2 7 5 3" xfId="3199" xr:uid="{00000000-0005-0000-0000-000067140000}"/>
    <cellStyle name="Comma 2 7 5 3 2" xfId="11793" xr:uid="{00000000-0005-0000-0000-000068140000}"/>
    <cellStyle name="Comma 2 7 5 4" xfId="5342" xr:uid="{00000000-0005-0000-0000-000069140000}"/>
    <cellStyle name="Comma 2 7 5 4 2" xfId="13935" xr:uid="{00000000-0005-0000-0000-00006A140000}"/>
    <cellStyle name="Comma 2 7 5 5" xfId="7484" xr:uid="{00000000-0005-0000-0000-00006B140000}"/>
    <cellStyle name="Comma 2 7 5 5 2" xfId="16077" xr:uid="{00000000-0005-0000-0000-00006C140000}"/>
    <cellStyle name="Comma 2 7 5 6" xfId="9640" xr:uid="{00000000-0005-0000-0000-00006D140000}"/>
    <cellStyle name="Comma 2 7 6" xfId="1368" xr:uid="{00000000-0005-0000-0000-00006E140000}"/>
    <cellStyle name="Comma 2 7 6 2" xfId="3521" xr:uid="{00000000-0005-0000-0000-00006F140000}"/>
    <cellStyle name="Comma 2 7 6 2 2" xfId="12115" xr:uid="{00000000-0005-0000-0000-000070140000}"/>
    <cellStyle name="Comma 2 7 6 3" xfId="5664" xr:uid="{00000000-0005-0000-0000-000071140000}"/>
    <cellStyle name="Comma 2 7 6 3 2" xfId="14257" xr:uid="{00000000-0005-0000-0000-000072140000}"/>
    <cellStyle name="Comma 2 7 6 4" xfId="7806" xr:uid="{00000000-0005-0000-0000-000073140000}"/>
    <cellStyle name="Comma 2 7 6 4 2" xfId="16399" xr:uid="{00000000-0005-0000-0000-000074140000}"/>
    <cellStyle name="Comma 2 7 6 5" xfId="9962" xr:uid="{00000000-0005-0000-0000-000075140000}"/>
    <cellStyle name="Comma 2 7 7" xfId="2454" xr:uid="{00000000-0005-0000-0000-000076140000}"/>
    <cellStyle name="Comma 2 7 7 2" xfId="11048" xr:uid="{00000000-0005-0000-0000-000077140000}"/>
    <cellStyle name="Comma 2 7 8" xfId="4597" xr:uid="{00000000-0005-0000-0000-000078140000}"/>
    <cellStyle name="Comma 2 7 8 2" xfId="13190" xr:uid="{00000000-0005-0000-0000-000079140000}"/>
    <cellStyle name="Comma 2 7 9" xfId="6739" xr:uid="{00000000-0005-0000-0000-00007A140000}"/>
    <cellStyle name="Comma 2 7 9 2" xfId="15332" xr:uid="{00000000-0005-0000-0000-00007B140000}"/>
    <cellStyle name="Comma 2 8" xfId="232" xr:uid="{00000000-0005-0000-0000-00007C140000}"/>
    <cellStyle name="Comma 2 8 2" xfId="585" xr:uid="{00000000-0005-0000-0000-00007D140000}"/>
    <cellStyle name="Comma 2 8 2 2" xfId="1665" xr:uid="{00000000-0005-0000-0000-00007E140000}"/>
    <cellStyle name="Comma 2 8 2 2 2" xfId="3818" xr:uid="{00000000-0005-0000-0000-00007F140000}"/>
    <cellStyle name="Comma 2 8 2 2 2 2" xfId="12412" xr:uid="{00000000-0005-0000-0000-000080140000}"/>
    <cellStyle name="Comma 2 8 2 2 3" xfId="5961" xr:uid="{00000000-0005-0000-0000-000081140000}"/>
    <cellStyle name="Comma 2 8 2 2 3 2" xfId="14554" xr:uid="{00000000-0005-0000-0000-000082140000}"/>
    <cellStyle name="Comma 2 8 2 2 4" xfId="8103" xr:uid="{00000000-0005-0000-0000-000083140000}"/>
    <cellStyle name="Comma 2 8 2 2 4 2" xfId="16696" xr:uid="{00000000-0005-0000-0000-000084140000}"/>
    <cellStyle name="Comma 2 8 2 2 5" xfId="10259" xr:uid="{00000000-0005-0000-0000-000085140000}"/>
    <cellStyle name="Comma 2 8 2 3" xfId="2751" xr:uid="{00000000-0005-0000-0000-000086140000}"/>
    <cellStyle name="Comma 2 8 2 3 2" xfId="11345" xr:uid="{00000000-0005-0000-0000-000087140000}"/>
    <cellStyle name="Comma 2 8 2 4" xfId="4894" xr:uid="{00000000-0005-0000-0000-000088140000}"/>
    <cellStyle name="Comma 2 8 2 4 2" xfId="13487" xr:uid="{00000000-0005-0000-0000-000089140000}"/>
    <cellStyle name="Comma 2 8 2 5" xfId="7036" xr:uid="{00000000-0005-0000-0000-00008A140000}"/>
    <cellStyle name="Comma 2 8 2 5 2" xfId="15629" xr:uid="{00000000-0005-0000-0000-00008B140000}"/>
    <cellStyle name="Comma 2 8 2 6" xfId="9194" xr:uid="{00000000-0005-0000-0000-00008C140000}"/>
    <cellStyle name="Comma 2 8 3" xfId="1313" xr:uid="{00000000-0005-0000-0000-00008D140000}"/>
    <cellStyle name="Comma 2 8 3 2" xfId="3466" xr:uid="{00000000-0005-0000-0000-00008E140000}"/>
    <cellStyle name="Comma 2 8 3 2 2" xfId="12060" xr:uid="{00000000-0005-0000-0000-00008F140000}"/>
    <cellStyle name="Comma 2 8 3 3" xfId="5609" xr:uid="{00000000-0005-0000-0000-000090140000}"/>
    <cellStyle name="Comma 2 8 3 3 2" xfId="14202" xr:uid="{00000000-0005-0000-0000-000091140000}"/>
    <cellStyle name="Comma 2 8 3 4" xfId="7751" xr:uid="{00000000-0005-0000-0000-000092140000}"/>
    <cellStyle name="Comma 2 8 3 4 2" xfId="16344" xr:uid="{00000000-0005-0000-0000-000093140000}"/>
    <cellStyle name="Comma 2 8 3 5" xfId="9907" xr:uid="{00000000-0005-0000-0000-000094140000}"/>
    <cellStyle name="Comma 2 8 4" xfId="2399" xr:uid="{00000000-0005-0000-0000-000095140000}"/>
    <cellStyle name="Comma 2 8 4 2" xfId="10993" xr:uid="{00000000-0005-0000-0000-000096140000}"/>
    <cellStyle name="Comma 2 8 5" xfId="4542" xr:uid="{00000000-0005-0000-0000-000097140000}"/>
    <cellStyle name="Comma 2 8 5 2" xfId="13135" xr:uid="{00000000-0005-0000-0000-000098140000}"/>
    <cellStyle name="Comma 2 8 6" xfId="6684" xr:uid="{00000000-0005-0000-0000-000099140000}"/>
    <cellStyle name="Comma 2 8 6 2" xfId="15277" xr:uid="{00000000-0005-0000-0000-00009A140000}"/>
    <cellStyle name="Comma 2 8 7" xfId="8855" xr:uid="{00000000-0005-0000-0000-00009B140000}"/>
    <cellStyle name="Comma 2 9" xfId="342" xr:uid="{00000000-0005-0000-0000-00009C140000}"/>
    <cellStyle name="Comma 2 9 2" xfId="695" xr:uid="{00000000-0005-0000-0000-00009D140000}"/>
    <cellStyle name="Comma 2 9 2 2" xfId="1775" xr:uid="{00000000-0005-0000-0000-00009E140000}"/>
    <cellStyle name="Comma 2 9 2 2 2" xfId="3928" xr:uid="{00000000-0005-0000-0000-00009F140000}"/>
    <cellStyle name="Comma 2 9 2 2 2 2" xfId="12522" xr:uid="{00000000-0005-0000-0000-0000A0140000}"/>
    <cellStyle name="Comma 2 9 2 2 3" xfId="6071" xr:uid="{00000000-0005-0000-0000-0000A1140000}"/>
    <cellStyle name="Comma 2 9 2 2 3 2" xfId="14664" xr:uid="{00000000-0005-0000-0000-0000A2140000}"/>
    <cellStyle name="Comma 2 9 2 2 4" xfId="8213" xr:uid="{00000000-0005-0000-0000-0000A3140000}"/>
    <cellStyle name="Comma 2 9 2 2 4 2" xfId="16806" xr:uid="{00000000-0005-0000-0000-0000A4140000}"/>
    <cellStyle name="Comma 2 9 2 2 5" xfId="10369" xr:uid="{00000000-0005-0000-0000-0000A5140000}"/>
    <cellStyle name="Comma 2 9 2 3" xfId="2861" xr:uid="{00000000-0005-0000-0000-0000A6140000}"/>
    <cellStyle name="Comma 2 9 2 3 2" xfId="11455" xr:uid="{00000000-0005-0000-0000-0000A7140000}"/>
    <cellStyle name="Comma 2 9 2 4" xfId="5004" xr:uid="{00000000-0005-0000-0000-0000A8140000}"/>
    <cellStyle name="Comma 2 9 2 4 2" xfId="13597" xr:uid="{00000000-0005-0000-0000-0000A9140000}"/>
    <cellStyle name="Comma 2 9 2 5" xfId="7146" xr:uid="{00000000-0005-0000-0000-0000AA140000}"/>
    <cellStyle name="Comma 2 9 2 5 2" xfId="15739" xr:uid="{00000000-0005-0000-0000-0000AB140000}"/>
    <cellStyle name="Comma 2 9 2 6" xfId="9304" xr:uid="{00000000-0005-0000-0000-0000AC140000}"/>
    <cellStyle name="Comma 2 9 3" xfId="1423" xr:uid="{00000000-0005-0000-0000-0000AD140000}"/>
    <cellStyle name="Comma 2 9 3 2" xfId="3576" xr:uid="{00000000-0005-0000-0000-0000AE140000}"/>
    <cellStyle name="Comma 2 9 3 2 2" xfId="12170" xr:uid="{00000000-0005-0000-0000-0000AF140000}"/>
    <cellStyle name="Comma 2 9 3 3" xfId="5719" xr:uid="{00000000-0005-0000-0000-0000B0140000}"/>
    <cellStyle name="Comma 2 9 3 3 2" xfId="14312" xr:uid="{00000000-0005-0000-0000-0000B1140000}"/>
    <cellStyle name="Comma 2 9 3 4" xfId="7861" xr:uid="{00000000-0005-0000-0000-0000B2140000}"/>
    <cellStyle name="Comma 2 9 3 4 2" xfId="16454" xr:uid="{00000000-0005-0000-0000-0000B3140000}"/>
    <cellStyle name="Comma 2 9 3 5" xfId="10017" xr:uid="{00000000-0005-0000-0000-0000B4140000}"/>
    <cellStyle name="Comma 2 9 4" xfId="2509" xr:uid="{00000000-0005-0000-0000-0000B5140000}"/>
    <cellStyle name="Comma 2 9 4 2" xfId="11103" xr:uid="{00000000-0005-0000-0000-0000B6140000}"/>
    <cellStyle name="Comma 2 9 5" xfId="4652" xr:uid="{00000000-0005-0000-0000-0000B7140000}"/>
    <cellStyle name="Comma 2 9 5 2" xfId="13245" xr:uid="{00000000-0005-0000-0000-0000B8140000}"/>
    <cellStyle name="Comma 2 9 6" xfId="6794" xr:uid="{00000000-0005-0000-0000-0000B9140000}"/>
    <cellStyle name="Comma 2 9 6 2" xfId="15387" xr:uid="{00000000-0005-0000-0000-0000BA140000}"/>
    <cellStyle name="Comma 2 9 7" xfId="8954" xr:uid="{00000000-0005-0000-0000-0000BB140000}"/>
    <cellStyle name="Comma 3" xfId="122" xr:uid="{00000000-0005-0000-0000-0000BC140000}"/>
    <cellStyle name="Comma 3 2" xfId="155" xr:uid="{00000000-0005-0000-0000-0000BD140000}"/>
    <cellStyle name="Comma 3 2 10" xfId="1277" xr:uid="{00000000-0005-0000-0000-0000BE140000}"/>
    <cellStyle name="Comma 3 2 10 2" xfId="3430" xr:uid="{00000000-0005-0000-0000-0000BF140000}"/>
    <cellStyle name="Comma 3 2 10 2 2" xfId="12024" xr:uid="{00000000-0005-0000-0000-0000C0140000}"/>
    <cellStyle name="Comma 3 2 10 3" xfId="5573" xr:uid="{00000000-0005-0000-0000-0000C1140000}"/>
    <cellStyle name="Comma 3 2 10 3 2" xfId="14166" xr:uid="{00000000-0005-0000-0000-0000C2140000}"/>
    <cellStyle name="Comma 3 2 10 4" xfId="7715" xr:uid="{00000000-0005-0000-0000-0000C3140000}"/>
    <cellStyle name="Comma 3 2 10 4 2" xfId="16308" xr:uid="{00000000-0005-0000-0000-0000C4140000}"/>
    <cellStyle name="Comma 3 2 10 5" xfId="9871" xr:uid="{00000000-0005-0000-0000-0000C5140000}"/>
    <cellStyle name="Comma 3 2 11" xfId="2365" xr:uid="{00000000-0005-0000-0000-0000C6140000}"/>
    <cellStyle name="Comma 3 2 11 2" xfId="10959" xr:uid="{00000000-0005-0000-0000-0000C7140000}"/>
    <cellStyle name="Comma 3 2 12" xfId="4508" xr:uid="{00000000-0005-0000-0000-0000C8140000}"/>
    <cellStyle name="Comma 3 2 12 2" xfId="13101" xr:uid="{00000000-0005-0000-0000-0000C9140000}"/>
    <cellStyle name="Comma 3 2 13" xfId="6650" xr:uid="{00000000-0005-0000-0000-0000CA140000}"/>
    <cellStyle name="Comma 3 2 13 2" xfId="15243" xr:uid="{00000000-0005-0000-0000-0000CB140000}"/>
    <cellStyle name="Comma 3 2 14" xfId="8824" xr:uid="{00000000-0005-0000-0000-0000CC140000}"/>
    <cellStyle name="Comma 3 2 2" xfId="311" xr:uid="{00000000-0005-0000-0000-0000CD140000}"/>
    <cellStyle name="Comma 3 2 2 10" xfId="8924" xr:uid="{00000000-0005-0000-0000-0000CE140000}"/>
    <cellStyle name="Comma 3 2 2 2" xfId="462" xr:uid="{00000000-0005-0000-0000-0000CF140000}"/>
    <cellStyle name="Comma 3 2 2 2 2" xfId="814" xr:uid="{00000000-0005-0000-0000-0000D0140000}"/>
    <cellStyle name="Comma 3 2 2 2 2 2" xfId="1894" xr:uid="{00000000-0005-0000-0000-0000D1140000}"/>
    <cellStyle name="Comma 3 2 2 2 2 2 2" xfId="4047" xr:uid="{00000000-0005-0000-0000-0000D2140000}"/>
    <cellStyle name="Comma 3 2 2 2 2 2 2 2" xfId="12641" xr:uid="{00000000-0005-0000-0000-0000D3140000}"/>
    <cellStyle name="Comma 3 2 2 2 2 2 3" xfId="6190" xr:uid="{00000000-0005-0000-0000-0000D4140000}"/>
    <cellStyle name="Comma 3 2 2 2 2 2 3 2" xfId="14783" xr:uid="{00000000-0005-0000-0000-0000D5140000}"/>
    <cellStyle name="Comma 3 2 2 2 2 2 4" xfId="8332" xr:uid="{00000000-0005-0000-0000-0000D6140000}"/>
    <cellStyle name="Comma 3 2 2 2 2 2 4 2" xfId="16925" xr:uid="{00000000-0005-0000-0000-0000D7140000}"/>
    <cellStyle name="Comma 3 2 2 2 2 2 5" xfId="10488" xr:uid="{00000000-0005-0000-0000-0000D8140000}"/>
    <cellStyle name="Comma 3 2 2 2 2 3" xfId="2980" xr:uid="{00000000-0005-0000-0000-0000D9140000}"/>
    <cellStyle name="Comma 3 2 2 2 2 3 2" xfId="11574" xr:uid="{00000000-0005-0000-0000-0000DA140000}"/>
    <cellStyle name="Comma 3 2 2 2 2 4" xfId="5123" xr:uid="{00000000-0005-0000-0000-0000DB140000}"/>
    <cellStyle name="Comma 3 2 2 2 2 4 2" xfId="13716" xr:uid="{00000000-0005-0000-0000-0000DC140000}"/>
    <cellStyle name="Comma 3 2 2 2 2 5" xfId="7265" xr:uid="{00000000-0005-0000-0000-0000DD140000}"/>
    <cellStyle name="Comma 3 2 2 2 2 5 2" xfId="15858" xr:uid="{00000000-0005-0000-0000-0000DE140000}"/>
    <cellStyle name="Comma 3 2 2 2 2 6" xfId="9423" xr:uid="{00000000-0005-0000-0000-0000DF140000}"/>
    <cellStyle name="Comma 3 2 2 2 3" xfId="1542" xr:uid="{00000000-0005-0000-0000-0000E0140000}"/>
    <cellStyle name="Comma 3 2 2 2 3 2" xfId="3695" xr:uid="{00000000-0005-0000-0000-0000E1140000}"/>
    <cellStyle name="Comma 3 2 2 2 3 2 2" xfId="12289" xr:uid="{00000000-0005-0000-0000-0000E2140000}"/>
    <cellStyle name="Comma 3 2 2 2 3 3" xfId="5838" xr:uid="{00000000-0005-0000-0000-0000E3140000}"/>
    <cellStyle name="Comma 3 2 2 2 3 3 2" xfId="14431" xr:uid="{00000000-0005-0000-0000-0000E4140000}"/>
    <cellStyle name="Comma 3 2 2 2 3 4" xfId="7980" xr:uid="{00000000-0005-0000-0000-0000E5140000}"/>
    <cellStyle name="Comma 3 2 2 2 3 4 2" xfId="16573" xr:uid="{00000000-0005-0000-0000-0000E6140000}"/>
    <cellStyle name="Comma 3 2 2 2 3 5" xfId="10136" xr:uid="{00000000-0005-0000-0000-0000E7140000}"/>
    <cellStyle name="Comma 3 2 2 2 4" xfId="2628" xr:uid="{00000000-0005-0000-0000-0000E8140000}"/>
    <cellStyle name="Comma 3 2 2 2 4 2" xfId="11222" xr:uid="{00000000-0005-0000-0000-0000E9140000}"/>
    <cellStyle name="Comma 3 2 2 2 5" xfId="4771" xr:uid="{00000000-0005-0000-0000-0000EA140000}"/>
    <cellStyle name="Comma 3 2 2 2 5 2" xfId="13364" xr:uid="{00000000-0005-0000-0000-0000EB140000}"/>
    <cellStyle name="Comma 3 2 2 2 6" xfId="6913" xr:uid="{00000000-0005-0000-0000-0000EC140000}"/>
    <cellStyle name="Comma 3 2 2 2 6 2" xfId="15506" xr:uid="{00000000-0005-0000-0000-0000ED140000}"/>
    <cellStyle name="Comma 3 2 2 2 7" xfId="9071" xr:uid="{00000000-0005-0000-0000-0000EE140000}"/>
    <cellStyle name="Comma 3 2 2 3" xfId="664" xr:uid="{00000000-0005-0000-0000-0000EF140000}"/>
    <cellStyle name="Comma 3 2 2 3 2" xfId="1744" xr:uid="{00000000-0005-0000-0000-0000F0140000}"/>
    <cellStyle name="Comma 3 2 2 3 2 2" xfId="3897" xr:uid="{00000000-0005-0000-0000-0000F1140000}"/>
    <cellStyle name="Comma 3 2 2 3 2 2 2" xfId="12491" xr:uid="{00000000-0005-0000-0000-0000F2140000}"/>
    <cellStyle name="Comma 3 2 2 3 2 3" xfId="6040" xr:uid="{00000000-0005-0000-0000-0000F3140000}"/>
    <cellStyle name="Comma 3 2 2 3 2 3 2" xfId="14633" xr:uid="{00000000-0005-0000-0000-0000F4140000}"/>
    <cellStyle name="Comma 3 2 2 3 2 4" xfId="8182" xr:uid="{00000000-0005-0000-0000-0000F5140000}"/>
    <cellStyle name="Comma 3 2 2 3 2 4 2" xfId="16775" xr:uid="{00000000-0005-0000-0000-0000F6140000}"/>
    <cellStyle name="Comma 3 2 2 3 2 5" xfId="10338" xr:uid="{00000000-0005-0000-0000-0000F7140000}"/>
    <cellStyle name="Comma 3 2 2 3 3" xfId="2830" xr:uid="{00000000-0005-0000-0000-0000F8140000}"/>
    <cellStyle name="Comma 3 2 2 3 3 2" xfId="11424" xr:uid="{00000000-0005-0000-0000-0000F9140000}"/>
    <cellStyle name="Comma 3 2 2 3 4" xfId="4973" xr:uid="{00000000-0005-0000-0000-0000FA140000}"/>
    <cellStyle name="Comma 3 2 2 3 4 2" xfId="13566" xr:uid="{00000000-0005-0000-0000-0000FB140000}"/>
    <cellStyle name="Comma 3 2 2 3 5" xfId="7115" xr:uid="{00000000-0005-0000-0000-0000FC140000}"/>
    <cellStyle name="Comma 3 2 2 3 5 2" xfId="15708" xr:uid="{00000000-0005-0000-0000-0000FD140000}"/>
    <cellStyle name="Comma 3 2 2 3 6" xfId="9273" xr:uid="{00000000-0005-0000-0000-0000FE140000}"/>
    <cellStyle name="Comma 3 2 2 4" xfId="957" xr:uid="{00000000-0005-0000-0000-0000FF140000}"/>
    <cellStyle name="Comma 3 2 2 4 2" xfId="2034" xr:uid="{00000000-0005-0000-0000-000000150000}"/>
    <cellStyle name="Comma 3 2 2 4 2 2" xfId="4187" xr:uid="{00000000-0005-0000-0000-000001150000}"/>
    <cellStyle name="Comma 3 2 2 4 2 2 2" xfId="12781" xr:uid="{00000000-0005-0000-0000-000002150000}"/>
    <cellStyle name="Comma 3 2 2 4 2 3" xfId="6330" xr:uid="{00000000-0005-0000-0000-000003150000}"/>
    <cellStyle name="Comma 3 2 2 4 2 3 2" xfId="14923" xr:uid="{00000000-0005-0000-0000-000004150000}"/>
    <cellStyle name="Comma 3 2 2 4 2 4" xfId="8472" xr:uid="{00000000-0005-0000-0000-000005150000}"/>
    <cellStyle name="Comma 3 2 2 4 2 4 2" xfId="17065" xr:uid="{00000000-0005-0000-0000-000006150000}"/>
    <cellStyle name="Comma 3 2 2 4 2 5" xfId="10628" xr:uid="{00000000-0005-0000-0000-000007150000}"/>
    <cellStyle name="Comma 3 2 2 4 3" xfId="3120" xr:uid="{00000000-0005-0000-0000-000008150000}"/>
    <cellStyle name="Comma 3 2 2 4 3 2" xfId="11714" xr:uid="{00000000-0005-0000-0000-000009150000}"/>
    <cellStyle name="Comma 3 2 2 4 4" xfId="5263" xr:uid="{00000000-0005-0000-0000-00000A150000}"/>
    <cellStyle name="Comma 3 2 2 4 4 2" xfId="13856" xr:uid="{00000000-0005-0000-0000-00000B150000}"/>
    <cellStyle name="Comma 3 2 2 4 5" xfId="7405" xr:uid="{00000000-0005-0000-0000-00000C150000}"/>
    <cellStyle name="Comma 3 2 2 4 5 2" xfId="15998" xr:uid="{00000000-0005-0000-0000-00000D150000}"/>
    <cellStyle name="Comma 3 2 2 4 6" xfId="9561" xr:uid="{00000000-0005-0000-0000-00000E150000}"/>
    <cellStyle name="Comma 3 2 2 5" xfId="1060" xr:uid="{00000000-0005-0000-0000-00000F150000}"/>
    <cellStyle name="Comma 3 2 2 5 2" xfId="2137" xr:uid="{00000000-0005-0000-0000-000010150000}"/>
    <cellStyle name="Comma 3 2 2 5 2 2" xfId="4290" xr:uid="{00000000-0005-0000-0000-000011150000}"/>
    <cellStyle name="Comma 3 2 2 5 2 2 2" xfId="12884" xr:uid="{00000000-0005-0000-0000-000012150000}"/>
    <cellStyle name="Comma 3 2 2 5 2 3" xfId="6433" xr:uid="{00000000-0005-0000-0000-000013150000}"/>
    <cellStyle name="Comma 3 2 2 5 2 3 2" xfId="15026" xr:uid="{00000000-0005-0000-0000-000014150000}"/>
    <cellStyle name="Comma 3 2 2 5 2 4" xfId="8575" xr:uid="{00000000-0005-0000-0000-000015150000}"/>
    <cellStyle name="Comma 3 2 2 5 2 4 2" xfId="17168" xr:uid="{00000000-0005-0000-0000-000016150000}"/>
    <cellStyle name="Comma 3 2 2 5 2 5" xfId="10731" xr:uid="{00000000-0005-0000-0000-000017150000}"/>
    <cellStyle name="Comma 3 2 2 5 3" xfId="3223" xr:uid="{00000000-0005-0000-0000-000018150000}"/>
    <cellStyle name="Comma 3 2 2 5 3 2" xfId="11817" xr:uid="{00000000-0005-0000-0000-000019150000}"/>
    <cellStyle name="Comma 3 2 2 5 4" xfId="5366" xr:uid="{00000000-0005-0000-0000-00001A150000}"/>
    <cellStyle name="Comma 3 2 2 5 4 2" xfId="13959" xr:uid="{00000000-0005-0000-0000-00001B150000}"/>
    <cellStyle name="Comma 3 2 2 5 5" xfId="7508" xr:uid="{00000000-0005-0000-0000-00001C150000}"/>
    <cellStyle name="Comma 3 2 2 5 5 2" xfId="16101" xr:uid="{00000000-0005-0000-0000-00001D150000}"/>
    <cellStyle name="Comma 3 2 2 5 6" xfId="9664" xr:uid="{00000000-0005-0000-0000-00001E150000}"/>
    <cellStyle name="Comma 3 2 2 6" xfId="1392" xr:uid="{00000000-0005-0000-0000-00001F150000}"/>
    <cellStyle name="Comma 3 2 2 6 2" xfId="3545" xr:uid="{00000000-0005-0000-0000-000020150000}"/>
    <cellStyle name="Comma 3 2 2 6 2 2" xfId="12139" xr:uid="{00000000-0005-0000-0000-000021150000}"/>
    <cellStyle name="Comma 3 2 2 6 3" xfId="5688" xr:uid="{00000000-0005-0000-0000-000022150000}"/>
    <cellStyle name="Comma 3 2 2 6 3 2" xfId="14281" xr:uid="{00000000-0005-0000-0000-000023150000}"/>
    <cellStyle name="Comma 3 2 2 6 4" xfId="7830" xr:uid="{00000000-0005-0000-0000-000024150000}"/>
    <cellStyle name="Comma 3 2 2 6 4 2" xfId="16423" xr:uid="{00000000-0005-0000-0000-000025150000}"/>
    <cellStyle name="Comma 3 2 2 6 5" xfId="9986" xr:uid="{00000000-0005-0000-0000-000026150000}"/>
    <cellStyle name="Comma 3 2 2 7" xfId="2478" xr:uid="{00000000-0005-0000-0000-000027150000}"/>
    <cellStyle name="Comma 3 2 2 7 2" xfId="11072" xr:uid="{00000000-0005-0000-0000-000028150000}"/>
    <cellStyle name="Comma 3 2 2 8" xfId="4621" xr:uid="{00000000-0005-0000-0000-000029150000}"/>
    <cellStyle name="Comma 3 2 2 8 2" xfId="13214" xr:uid="{00000000-0005-0000-0000-00002A150000}"/>
    <cellStyle name="Comma 3 2 2 9" xfId="6763" xr:uid="{00000000-0005-0000-0000-00002B150000}"/>
    <cellStyle name="Comma 3 2 2 9 2" xfId="15356" xr:uid="{00000000-0005-0000-0000-00002C150000}"/>
    <cellStyle name="Comma 3 2 3" xfId="255" xr:uid="{00000000-0005-0000-0000-00002D150000}"/>
    <cellStyle name="Comma 3 2 3 2" xfId="608" xr:uid="{00000000-0005-0000-0000-00002E150000}"/>
    <cellStyle name="Comma 3 2 3 2 2" xfId="1688" xr:uid="{00000000-0005-0000-0000-00002F150000}"/>
    <cellStyle name="Comma 3 2 3 2 2 2" xfId="3841" xr:uid="{00000000-0005-0000-0000-000030150000}"/>
    <cellStyle name="Comma 3 2 3 2 2 2 2" xfId="12435" xr:uid="{00000000-0005-0000-0000-000031150000}"/>
    <cellStyle name="Comma 3 2 3 2 2 3" xfId="5984" xr:uid="{00000000-0005-0000-0000-000032150000}"/>
    <cellStyle name="Comma 3 2 3 2 2 3 2" xfId="14577" xr:uid="{00000000-0005-0000-0000-000033150000}"/>
    <cellStyle name="Comma 3 2 3 2 2 4" xfId="8126" xr:uid="{00000000-0005-0000-0000-000034150000}"/>
    <cellStyle name="Comma 3 2 3 2 2 4 2" xfId="16719" xr:uid="{00000000-0005-0000-0000-000035150000}"/>
    <cellStyle name="Comma 3 2 3 2 2 5" xfId="10282" xr:uid="{00000000-0005-0000-0000-000036150000}"/>
    <cellStyle name="Comma 3 2 3 2 3" xfId="2774" xr:uid="{00000000-0005-0000-0000-000037150000}"/>
    <cellStyle name="Comma 3 2 3 2 3 2" xfId="11368" xr:uid="{00000000-0005-0000-0000-000038150000}"/>
    <cellStyle name="Comma 3 2 3 2 4" xfId="4917" xr:uid="{00000000-0005-0000-0000-000039150000}"/>
    <cellStyle name="Comma 3 2 3 2 4 2" xfId="13510" xr:uid="{00000000-0005-0000-0000-00003A150000}"/>
    <cellStyle name="Comma 3 2 3 2 5" xfId="7059" xr:uid="{00000000-0005-0000-0000-00003B150000}"/>
    <cellStyle name="Comma 3 2 3 2 5 2" xfId="15652" xr:uid="{00000000-0005-0000-0000-00003C150000}"/>
    <cellStyle name="Comma 3 2 3 2 6" xfId="9217" xr:uid="{00000000-0005-0000-0000-00003D150000}"/>
    <cellStyle name="Comma 3 2 3 3" xfId="1336" xr:uid="{00000000-0005-0000-0000-00003E150000}"/>
    <cellStyle name="Comma 3 2 3 3 2" xfId="3489" xr:uid="{00000000-0005-0000-0000-00003F150000}"/>
    <cellStyle name="Comma 3 2 3 3 2 2" xfId="12083" xr:uid="{00000000-0005-0000-0000-000040150000}"/>
    <cellStyle name="Comma 3 2 3 3 3" xfId="5632" xr:uid="{00000000-0005-0000-0000-000041150000}"/>
    <cellStyle name="Comma 3 2 3 3 3 2" xfId="14225" xr:uid="{00000000-0005-0000-0000-000042150000}"/>
    <cellStyle name="Comma 3 2 3 3 4" xfId="7774" xr:uid="{00000000-0005-0000-0000-000043150000}"/>
    <cellStyle name="Comma 3 2 3 3 4 2" xfId="16367" xr:uid="{00000000-0005-0000-0000-000044150000}"/>
    <cellStyle name="Comma 3 2 3 3 5" xfId="9930" xr:uid="{00000000-0005-0000-0000-000045150000}"/>
    <cellStyle name="Comma 3 2 3 4" xfId="2422" xr:uid="{00000000-0005-0000-0000-000046150000}"/>
    <cellStyle name="Comma 3 2 3 4 2" xfId="11016" xr:uid="{00000000-0005-0000-0000-000047150000}"/>
    <cellStyle name="Comma 3 2 3 5" xfId="4565" xr:uid="{00000000-0005-0000-0000-000048150000}"/>
    <cellStyle name="Comma 3 2 3 5 2" xfId="13158" xr:uid="{00000000-0005-0000-0000-000049150000}"/>
    <cellStyle name="Comma 3 2 3 6" xfId="6707" xr:uid="{00000000-0005-0000-0000-00004A150000}"/>
    <cellStyle name="Comma 3 2 3 6 2" xfId="15300" xr:uid="{00000000-0005-0000-0000-00004B150000}"/>
    <cellStyle name="Comma 3 2 3 7" xfId="8876" xr:uid="{00000000-0005-0000-0000-00004C150000}"/>
    <cellStyle name="Comma 3 2 4" xfId="359" xr:uid="{00000000-0005-0000-0000-00004D150000}"/>
    <cellStyle name="Comma 3 2 4 2" xfId="712" xr:uid="{00000000-0005-0000-0000-00004E150000}"/>
    <cellStyle name="Comma 3 2 4 2 2" xfId="1792" xr:uid="{00000000-0005-0000-0000-00004F150000}"/>
    <cellStyle name="Comma 3 2 4 2 2 2" xfId="3945" xr:uid="{00000000-0005-0000-0000-000050150000}"/>
    <cellStyle name="Comma 3 2 4 2 2 2 2" xfId="12539" xr:uid="{00000000-0005-0000-0000-000051150000}"/>
    <cellStyle name="Comma 3 2 4 2 2 3" xfId="6088" xr:uid="{00000000-0005-0000-0000-000052150000}"/>
    <cellStyle name="Comma 3 2 4 2 2 3 2" xfId="14681" xr:uid="{00000000-0005-0000-0000-000053150000}"/>
    <cellStyle name="Comma 3 2 4 2 2 4" xfId="8230" xr:uid="{00000000-0005-0000-0000-000054150000}"/>
    <cellStyle name="Comma 3 2 4 2 2 4 2" xfId="16823" xr:uid="{00000000-0005-0000-0000-000055150000}"/>
    <cellStyle name="Comma 3 2 4 2 2 5" xfId="10386" xr:uid="{00000000-0005-0000-0000-000056150000}"/>
    <cellStyle name="Comma 3 2 4 2 3" xfId="2878" xr:uid="{00000000-0005-0000-0000-000057150000}"/>
    <cellStyle name="Comma 3 2 4 2 3 2" xfId="11472" xr:uid="{00000000-0005-0000-0000-000058150000}"/>
    <cellStyle name="Comma 3 2 4 2 4" xfId="5021" xr:uid="{00000000-0005-0000-0000-000059150000}"/>
    <cellStyle name="Comma 3 2 4 2 4 2" xfId="13614" xr:uid="{00000000-0005-0000-0000-00005A150000}"/>
    <cellStyle name="Comma 3 2 4 2 5" xfId="7163" xr:uid="{00000000-0005-0000-0000-00005B150000}"/>
    <cellStyle name="Comma 3 2 4 2 5 2" xfId="15756" xr:uid="{00000000-0005-0000-0000-00005C150000}"/>
    <cellStyle name="Comma 3 2 4 2 6" xfId="9321" xr:uid="{00000000-0005-0000-0000-00005D150000}"/>
    <cellStyle name="Comma 3 2 4 3" xfId="1440" xr:uid="{00000000-0005-0000-0000-00005E150000}"/>
    <cellStyle name="Comma 3 2 4 3 2" xfId="3593" xr:uid="{00000000-0005-0000-0000-00005F150000}"/>
    <cellStyle name="Comma 3 2 4 3 2 2" xfId="12187" xr:uid="{00000000-0005-0000-0000-000060150000}"/>
    <cellStyle name="Comma 3 2 4 3 3" xfId="5736" xr:uid="{00000000-0005-0000-0000-000061150000}"/>
    <cellStyle name="Comma 3 2 4 3 3 2" xfId="14329" xr:uid="{00000000-0005-0000-0000-000062150000}"/>
    <cellStyle name="Comma 3 2 4 3 4" xfId="7878" xr:uid="{00000000-0005-0000-0000-000063150000}"/>
    <cellStyle name="Comma 3 2 4 3 4 2" xfId="16471" xr:uid="{00000000-0005-0000-0000-000064150000}"/>
    <cellStyle name="Comma 3 2 4 3 5" xfId="10034" xr:uid="{00000000-0005-0000-0000-000065150000}"/>
    <cellStyle name="Comma 3 2 4 4" xfId="2526" xr:uid="{00000000-0005-0000-0000-000066150000}"/>
    <cellStyle name="Comma 3 2 4 4 2" xfId="11120" xr:uid="{00000000-0005-0000-0000-000067150000}"/>
    <cellStyle name="Comma 3 2 4 5" xfId="4669" xr:uid="{00000000-0005-0000-0000-000068150000}"/>
    <cellStyle name="Comma 3 2 4 5 2" xfId="13262" xr:uid="{00000000-0005-0000-0000-000069150000}"/>
    <cellStyle name="Comma 3 2 4 6" xfId="6811" xr:uid="{00000000-0005-0000-0000-00006A150000}"/>
    <cellStyle name="Comma 3 2 4 6 2" xfId="15404" xr:uid="{00000000-0005-0000-0000-00006B150000}"/>
    <cellStyle name="Comma 3 2 4 7" xfId="8971" xr:uid="{00000000-0005-0000-0000-00006C150000}"/>
    <cellStyle name="Comma 3 2 5" xfId="408" xr:uid="{00000000-0005-0000-0000-00006D150000}"/>
    <cellStyle name="Comma 3 2 5 2" xfId="760" xr:uid="{00000000-0005-0000-0000-00006E150000}"/>
    <cellStyle name="Comma 3 2 5 2 2" xfId="1840" xr:uid="{00000000-0005-0000-0000-00006F150000}"/>
    <cellStyle name="Comma 3 2 5 2 2 2" xfId="3993" xr:uid="{00000000-0005-0000-0000-000070150000}"/>
    <cellStyle name="Comma 3 2 5 2 2 2 2" xfId="12587" xr:uid="{00000000-0005-0000-0000-000071150000}"/>
    <cellStyle name="Comma 3 2 5 2 2 3" xfId="6136" xr:uid="{00000000-0005-0000-0000-000072150000}"/>
    <cellStyle name="Comma 3 2 5 2 2 3 2" xfId="14729" xr:uid="{00000000-0005-0000-0000-000073150000}"/>
    <cellStyle name="Comma 3 2 5 2 2 4" xfId="8278" xr:uid="{00000000-0005-0000-0000-000074150000}"/>
    <cellStyle name="Comma 3 2 5 2 2 4 2" xfId="16871" xr:uid="{00000000-0005-0000-0000-000075150000}"/>
    <cellStyle name="Comma 3 2 5 2 2 5" xfId="10434" xr:uid="{00000000-0005-0000-0000-000076150000}"/>
    <cellStyle name="Comma 3 2 5 2 3" xfId="2926" xr:uid="{00000000-0005-0000-0000-000077150000}"/>
    <cellStyle name="Comma 3 2 5 2 3 2" xfId="11520" xr:uid="{00000000-0005-0000-0000-000078150000}"/>
    <cellStyle name="Comma 3 2 5 2 4" xfId="5069" xr:uid="{00000000-0005-0000-0000-000079150000}"/>
    <cellStyle name="Comma 3 2 5 2 4 2" xfId="13662" xr:uid="{00000000-0005-0000-0000-00007A150000}"/>
    <cellStyle name="Comma 3 2 5 2 5" xfId="7211" xr:uid="{00000000-0005-0000-0000-00007B150000}"/>
    <cellStyle name="Comma 3 2 5 2 5 2" xfId="15804" xr:uid="{00000000-0005-0000-0000-00007C150000}"/>
    <cellStyle name="Comma 3 2 5 2 6" xfId="9369" xr:uid="{00000000-0005-0000-0000-00007D150000}"/>
    <cellStyle name="Comma 3 2 5 3" xfId="1488" xr:uid="{00000000-0005-0000-0000-00007E150000}"/>
    <cellStyle name="Comma 3 2 5 3 2" xfId="3641" xr:uid="{00000000-0005-0000-0000-00007F150000}"/>
    <cellStyle name="Comma 3 2 5 3 2 2" xfId="12235" xr:uid="{00000000-0005-0000-0000-000080150000}"/>
    <cellStyle name="Comma 3 2 5 3 3" xfId="5784" xr:uid="{00000000-0005-0000-0000-000081150000}"/>
    <cellStyle name="Comma 3 2 5 3 3 2" xfId="14377" xr:uid="{00000000-0005-0000-0000-000082150000}"/>
    <cellStyle name="Comma 3 2 5 3 4" xfId="7926" xr:uid="{00000000-0005-0000-0000-000083150000}"/>
    <cellStyle name="Comma 3 2 5 3 4 2" xfId="16519" xr:uid="{00000000-0005-0000-0000-000084150000}"/>
    <cellStyle name="Comma 3 2 5 3 5" xfId="10082" xr:uid="{00000000-0005-0000-0000-000085150000}"/>
    <cellStyle name="Comma 3 2 5 4" xfId="2574" xr:uid="{00000000-0005-0000-0000-000086150000}"/>
    <cellStyle name="Comma 3 2 5 4 2" xfId="11168" xr:uid="{00000000-0005-0000-0000-000087150000}"/>
    <cellStyle name="Comma 3 2 5 5" xfId="4717" xr:uid="{00000000-0005-0000-0000-000088150000}"/>
    <cellStyle name="Comma 3 2 5 5 2" xfId="13310" xr:uid="{00000000-0005-0000-0000-000089150000}"/>
    <cellStyle name="Comma 3 2 5 6" xfId="6859" xr:uid="{00000000-0005-0000-0000-00008A150000}"/>
    <cellStyle name="Comma 3 2 5 6 2" xfId="15452" xr:uid="{00000000-0005-0000-0000-00008B150000}"/>
    <cellStyle name="Comma 3 2 5 7" xfId="9019" xr:uid="{00000000-0005-0000-0000-00008C150000}"/>
    <cellStyle name="Comma 3 2 6" xfId="510" xr:uid="{00000000-0005-0000-0000-00008D150000}"/>
    <cellStyle name="Comma 3 2 6 2" xfId="1590" xr:uid="{00000000-0005-0000-0000-00008E150000}"/>
    <cellStyle name="Comma 3 2 6 2 2" xfId="3743" xr:uid="{00000000-0005-0000-0000-00008F150000}"/>
    <cellStyle name="Comma 3 2 6 2 2 2" xfId="12337" xr:uid="{00000000-0005-0000-0000-000090150000}"/>
    <cellStyle name="Comma 3 2 6 2 3" xfId="5886" xr:uid="{00000000-0005-0000-0000-000091150000}"/>
    <cellStyle name="Comma 3 2 6 2 3 2" xfId="14479" xr:uid="{00000000-0005-0000-0000-000092150000}"/>
    <cellStyle name="Comma 3 2 6 2 4" xfId="8028" xr:uid="{00000000-0005-0000-0000-000093150000}"/>
    <cellStyle name="Comma 3 2 6 2 4 2" xfId="16621" xr:uid="{00000000-0005-0000-0000-000094150000}"/>
    <cellStyle name="Comma 3 2 6 2 5" xfId="10184" xr:uid="{00000000-0005-0000-0000-000095150000}"/>
    <cellStyle name="Comma 3 2 6 3" xfId="2676" xr:uid="{00000000-0005-0000-0000-000096150000}"/>
    <cellStyle name="Comma 3 2 6 3 2" xfId="11270" xr:uid="{00000000-0005-0000-0000-000097150000}"/>
    <cellStyle name="Comma 3 2 6 4" xfId="4819" xr:uid="{00000000-0005-0000-0000-000098150000}"/>
    <cellStyle name="Comma 3 2 6 4 2" xfId="13412" xr:uid="{00000000-0005-0000-0000-000099150000}"/>
    <cellStyle name="Comma 3 2 6 5" xfId="6961" xr:uid="{00000000-0005-0000-0000-00009A150000}"/>
    <cellStyle name="Comma 3 2 6 5 2" xfId="15554" xr:uid="{00000000-0005-0000-0000-00009B150000}"/>
    <cellStyle name="Comma 3 2 6 6" xfId="9119" xr:uid="{00000000-0005-0000-0000-00009C150000}"/>
    <cellStyle name="Comma 3 2 7" xfId="551" xr:uid="{00000000-0005-0000-0000-00009D150000}"/>
    <cellStyle name="Comma 3 2 7 2" xfId="1631" xr:uid="{00000000-0005-0000-0000-00009E150000}"/>
    <cellStyle name="Comma 3 2 7 2 2" xfId="3784" xr:uid="{00000000-0005-0000-0000-00009F150000}"/>
    <cellStyle name="Comma 3 2 7 2 2 2" xfId="12378" xr:uid="{00000000-0005-0000-0000-0000A0150000}"/>
    <cellStyle name="Comma 3 2 7 2 3" xfId="5927" xr:uid="{00000000-0005-0000-0000-0000A1150000}"/>
    <cellStyle name="Comma 3 2 7 2 3 2" xfId="14520" xr:uid="{00000000-0005-0000-0000-0000A2150000}"/>
    <cellStyle name="Comma 3 2 7 2 4" xfId="8069" xr:uid="{00000000-0005-0000-0000-0000A3150000}"/>
    <cellStyle name="Comma 3 2 7 2 4 2" xfId="16662" xr:uid="{00000000-0005-0000-0000-0000A4150000}"/>
    <cellStyle name="Comma 3 2 7 2 5" xfId="10225" xr:uid="{00000000-0005-0000-0000-0000A5150000}"/>
    <cellStyle name="Comma 3 2 7 3" xfId="2717" xr:uid="{00000000-0005-0000-0000-0000A6150000}"/>
    <cellStyle name="Comma 3 2 7 3 2" xfId="11311" xr:uid="{00000000-0005-0000-0000-0000A7150000}"/>
    <cellStyle name="Comma 3 2 7 4" xfId="4860" xr:uid="{00000000-0005-0000-0000-0000A8150000}"/>
    <cellStyle name="Comma 3 2 7 4 2" xfId="13453" xr:uid="{00000000-0005-0000-0000-0000A9150000}"/>
    <cellStyle name="Comma 3 2 7 5" xfId="7002" xr:uid="{00000000-0005-0000-0000-0000AA150000}"/>
    <cellStyle name="Comma 3 2 7 5 2" xfId="15595" xr:uid="{00000000-0005-0000-0000-0000AB150000}"/>
    <cellStyle name="Comma 3 2 7 6" xfId="9160" xr:uid="{00000000-0005-0000-0000-0000AC150000}"/>
    <cellStyle name="Comma 3 2 8" xfId="903" xr:uid="{00000000-0005-0000-0000-0000AD150000}"/>
    <cellStyle name="Comma 3 2 8 2" xfId="1980" xr:uid="{00000000-0005-0000-0000-0000AE150000}"/>
    <cellStyle name="Comma 3 2 8 2 2" xfId="4133" xr:uid="{00000000-0005-0000-0000-0000AF150000}"/>
    <cellStyle name="Comma 3 2 8 2 2 2" xfId="12727" xr:uid="{00000000-0005-0000-0000-0000B0150000}"/>
    <cellStyle name="Comma 3 2 8 2 3" xfId="6276" xr:uid="{00000000-0005-0000-0000-0000B1150000}"/>
    <cellStyle name="Comma 3 2 8 2 3 2" xfId="14869" xr:uid="{00000000-0005-0000-0000-0000B2150000}"/>
    <cellStyle name="Comma 3 2 8 2 4" xfId="8418" xr:uid="{00000000-0005-0000-0000-0000B3150000}"/>
    <cellStyle name="Comma 3 2 8 2 4 2" xfId="17011" xr:uid="{00000000-0005-0000-0000-0000B4150000}"/>
    <cellStyle name="Comma 3 2 8 2 5" xfId="10574" xr:uid="{00000000-0005-0000-0000-0000B5150000}"/>
    <cellStyle name="Comma 3 2 8 3" xfId="3066" xr:uid="{00000000-0005-0000-0000-0000B6150000}"/>
    <cellStyle name="Comma 3 2 8 3 2" xfId="11660" xr:uid="{00000000-0005-0000-0000-0000B7150000}"/>
    <cellStyle name="Comma 3 2 8 4" xfId="5209" xr:uid="{00000000-0005-0000-0000-0000B8150000}"/>
    <cellStyle name="Comma 3 2 8 4 2" xfId="13802" xr:uid="{00000000-0005-0000-0000-0000B9150000}"/>
    <cellStyle name="Comma 3 2 8 5" xfId="7351" xr:uid="{00000000-0005-0000-0000-0000BA150000}"/>
    <cellStyle name="Comma 3 2 8 5 2" xfId="15944" xr:uid="{00000000-0005-0000-0000-0000BB150000}"/>
    <cellStyle name="Comma 3 2 8 6" xfId="9507" xr:uid="{00000000-0005-0000-0000-0000BC150000}"/>
    <cellStyle name="Comma 3 2 9" xfId="1006" xr:uid="{00000000-0005-0000-0000-0000BD150000}"/>
    <cellStyle name="Comma 3 2 9 2" xfId="2083" xr:uid="{00000000-0005-0000-0000-0000BE150000}"/>
    <cellStyle name="Comma 3 2 9 2 2" xfId="4236" xr:uid="{00000000-0005-0000-0000-0000BF150000}"/>
    <cellStyle name="Comma 3 2 9 2 2 2" xfId="12830" xr:uid="{00000000-0005-0000-0000-0000C0150000}"/>
    <cellStyle name="Comma 3 2 9 2 3" xfId="6379" xr:uid="{00000000-0005-0000-0000-0000C1150000}"/>
    <cellStyle name="Comma 3 2 9 2 3 2" xfId="14972" xr:uid="{00000000-0005-0000-0000-0000C2150000}"/>
    <cellStyle name="Comma 3 2 9 2 4" xfId="8521" xr:uid="{00000000-0005-0000-0000-0000C3150000}"/>
    <cellStyle name="Comma 3 2 9 2 4 2" xfId="17114" xr:uid="{00000000-0005-0000-0000-0000C4150000}"/>
    <cellStyle name="Comma 3 2 9 2 5" xfId="10677" xr:uid="{00000000-0005-0000-0000-0000C5150000}"/>
    <cellStyle name="Comma 3 2 9 3" xfId="3169" xr:uid="{00000000-0005-0000-0000-0000C6150000}"/>
    <cellStyle name="Comma 3 2 9 3 2" xfId="11763" xr:uid="{00000000-0005-0000-0000-0000C7150000}"/>
    <cellStyle name="Comma 3 2 9 4" xfId="5312" xr:uid="{00000000-0005-0000-0000-0000C8150000}"/>
    <cellStyle name="Comma 3 2 9 4 2" xfId="13905" xr:uid="{00000000-0005-0000-0000-0000C9150000}"/>
    <cellStyle name="Comma 3 2 9 5" xfId="7454" xr:uid="{00000000-0005-0000-0000-0000CA150000}"/>
    <cellStyle name="Comma 3 2 9 5 2" xfId="16047" xr:uid="{00000000-0005-0000-0000-0000CB150000}"/>
    <cellStyle name="Comma 3 2 9 6" xfId="9610" xr:uid="{00000000-0005-0000-0000-0000CC150000}"/>
    <cellStyle name="Comma 3 3" xfId="1267" xr:uid="{00000000-0005-0000-0000-0000CD150000}"/>
    <cellStyle name="Comma 3 3 2" xfId="3420" xr:uid="{00000000-0005-0000-0000-0000CE150000}"/>
    <cellStyle name="Comma 3 3 2 2" xfId="12014" xr:uid="{00000000-0005-0000-0000-0000CF150000}"/>
    <cellStyle name="Comma 3 3 3" xfId="5563" xr:uid="{00000000-0005-0000-0000-0000D0150000}"/>
    <cellStyle name="Comma 3 3 3 2" xfId="14156" xr:uid="{00000000-0005-0000-0000-0000D1150000}"/>
    <cellStyle name="Comma 3 3 4" xfId="7705" xr:uid="{00000000-0005-0000-0000-0000D2150000}"/>
    <cellStyle name="Comma 3 3 4 2" xfId="16298" xr:uid="{00000000-0005-0000-0000-0000D3150000}"/>
    <cellStyle name="Comma 3 3 5" xfId="9861" xr:uid="{00000000-0005-0000-0000-0000D4150000}"/>
    <cellStyle name="Comma 3 4" xfId="2355" xr:uid="{00000000-0005-0000-0000-0000D5150000}"/>
    <cellStyle name="Comma 3 4 2" xfId="10949" xr:uid="{00000000-0005-0000-0000-0000D6150000}"/>
    <cellStyle name="Comma 3 5" xfId="4498" xr:uid="{00000000-0005-0000-0000-0000D7150000}"/>
    <cellStyle name="Comma 3 5 2" xfId="13091" xr:uid="{00000000-0005-0000-0000-0000D8150000}"/>
    <cellStyle name="Comma 3 6" xfId="6640" xr:uid="{00000000-0005-0000-0000-0000D9150000}"/>
    <cellStyle name="Comma 3 6 2" xfId="15233" xr:uid="{00000000-0005-0000-0000-0000DA150000}"/>
    <cellStyle name="Comma 3 7" xfId="8814" xr:uid="{00000000-0005-0000-0000-0000DB150000}"/>
    <cellStyle name="Comma 4" xfId="123" xr:uid="{00000000-0005-0000-0000-0000DC150000}"/>
    <cellStyle name="Comma 4 2" xfId="156" xr:uid="{00000000-0005-0000-0000-0000DD150000}"/>
    <cellStyle name="Comma 4 2 10" xfId="1278" xr:uid="{00000000-0005-0000-0000-0000DE150000}"/>
    <cellStyle name="Comma 4 2 10 2" xfId="3431" xr:uid="{00000000-0005-0000-0000-0000DF150000}"/>
    <cellStyle name="Comma 4 2 10 2 2" xfId="12025" xr:uid="{00000000-0005-0000-0000-0000E0150000}"/>
    <cellStyle name="Comma 4 2 10 3" xfId="5574" xr:uid="{00000000-0005-0000-0000-0000E1150000}"/>
    <cellStyle name="Comma 4 2 10 3 2" xfId="14167" xr:uid="{00000000-0005-0000-0000-0000E2150000}"/>
    <cellStyle name="Comma 4 2 10 4" xfId="7716" xr:uid="{00000000-0005-0000-0000-0000E3150000}"/>
    <cellStyle name="Comma 4 2 10 4 2" xfId="16309" xr:uid="{00000000-0005-0000-0000-0000E4150000}"/>
    <cellStyle name="Comma 4 2 10 5" xfId="9872" xr:uid="{00000000-0005-0000-0000-0000E5150000}"/>
    <cellStyle name="Comma 4 2 11" xfId="2366" xr:uid="{00000000-0005-0000-0000-0000E6150000}"/>
    <cellStyle name="Comma 4 2 11 2" xfId="10960" xr:uid="{00000000-0005-0000-0000-0000E7150000}"/>
    <cellStyle name="Comma 4 2 12" xfId="4509" xr:uid="{00000000-0005-0000-0000-0000E8150000}"/>
    <cellStyle name="Comma 4 2 12 2" xfId="13102" xr:uid="{00000000-0005-0000-0000-0000E9150000}"/>
    <cellStyle name="Comma 4 2 13" xfId="6651" xr:uid="{00000000-0005-0000-0000-0000EA150000}"/>
    <cellStyle name="Comma 4 2 13 2" xfId="15244" xr:uid="{00000000-0005-0000-0000-0000EB150000}"/>
    <cellStyle name="Comma 4 2 14" xfId="8825" xr:uid="{00000000-0005-0000-0000-0000EC150000}"/>
    <cellStyle name="Comma 4 2 2" xfId="312" xr:uid="{00000000-0005-0000-0000-0000ED150000}"/>
    <cellStyle name="Comma 4 2 2 10" xfId="8925" xr:uid="{00000000-0005-0000-0000-0000EE150000}"/>
    <cellStyle name="Comma 4 2 2 2" xfId="463" xr:uid="{00000000-0005-0000-0000-0000EF150000}"/>
    <cellStyle name="Comma 4 2 2 2 2" xfId="815" xr:uid="{00000000-0005-0000-0000-0000F0150000}"/>
    <cellStyle name="Comma 4 2 2 2 2 2" xfId="1895" xr:uid="{00000000-0005-0000-0000-0000F1150000}"/>
    <cellStyle name="Comma 4 2 2 2 2 2 2" xfId="4048" xr:uid="{00000000-0005-0000-0000-0000F2150000}"/>
    <cellStyle name="Comma 4 2 2 2 2 2 2 2" xfId="12642" xr:uid="{00000000-0005-0000-0000-0000F3150000}"/>
    <cellStyle name="Comma 4 2 2 2 2 2 3" xfId="6191" xr:uid="{00000000-0005-0000-0000-0000F4150000}"/>
    <cellStyle name="Comma 4 2 2 2 2 2 3 2" xfId="14784" xr:uid="{00000000-0005-0000-0000-0000F5150000}"/>
    <cellStyle name="Comma 4 2 2 2 2 2 4" xfId="8333" xr:uid="{00000000-0005-0000-0000-0000F6150000}"/>
    <cellStyle name="Comma 4 2 2 2 2 2 4 2" xfId="16926" xr:uid="{00000000-0005-0000-0000-0000F7150000}"/>
    <cellStyle name="Comma 4 2 2 2 2 2 5" xfId="10489" xr:uid="{00000000-0005-0000-0000-0000F8150000}"/>
    <cellStyle name="Comma 4 2 2 2 2 3" xfId="2981" xr:uid="{00000000-0005-0000-0000-0000F9150000}"/>
    <cellStyle name="Comma 4 2 2 2 2 3 2" xfId="11575" xr:uid="{00000000-0005-0000-0000-0000FA150000}"/>
    <cellStyle name="Comma 4 2 2 2 2 4" xfId="5124" xr:uid="{00000000-0005-0000-0000-0000FB150000}"/>
    <cellStyle name="Comma 4 2 2 2 2 4 2" xfId="13717" xr:uid="{00000000-0005-0000-0000-0000FC150000}"/>
    <cellStyle name="Comma 4 2 2 2 2 5" xfId="7266" xr:uid="{00000000-0005-0000-0000-0000FD150000}"/>
    <cellStyle name="Comma 4 2 2 2 2 5 2" xfId="15859" xr:uid="{00000000-0005-0000-0000-0000FE150000}"/>
    <cellStyle name="Comma 4 2 2 2 2 6" xfId="9424" xr:uid="{00000000-0005-0000-0000-0000FF150000}"/>
    <cellStyle name="Comma 4 2 2 2 3" xfId="1543" xr:uid="{00000000-0005-0000-0000-000000160000}"/>
    <cellStyle name="Comma 4 2 2 2 3 2" xfId="3696" xr:uid="{00000000-0005-0000-0000-000001160000}"/>
    <cellStyle name="Comma 4 2 2 2 3 2 2" xfId="12290" xr:uid="{00000000-0005-0000-0000-000002160000}"/>
    <cellStyle name="Comma 4 2 2 2 3 3" xfId="5839" xr:uid="{00000000-0005-0000-0000-000003160000}"/>
    <cellStyle name="Comma 4 2 2 2 3 3 2" xfId="14432" xr:uid="{00000000-0005-0000-0000-000004160000}"/>
    <cellStyle name="Comma 4 2 2 2 3 4" xfId="7981" xr:uid="{00000000-0005-0000-0000-000005160000}"/>
    <cellStyle name="Comma 4 2 2 2 3 4 2" xfId="16574" xr:uid="{00000000-0005-0000-0000-000006160000}"/>
    <cellStyle name="Comma 4 2 2 2 3 5" xfId="10137" xr:uid="{00000000-0005-0000-0000-000007160000}"/>
    <cellStyle name="Comma 4 2 2 2 4" xfId="2629" xr:uid="{00000000-0005-0000-0000-000008160000}"/>
    <cellStyle name="Comma 4 2 2 2 4 2" xfId="11223" xr:uid="{00000000-0005-0000-0000-000009160000}"/>
    <cellStyle name="Comma 4 2 2 2 5" xfId="4772" xr:uid="{00000000-0005-0000-0000-00000A160000}"/>
    <cellStyle name="Comma 4 2 2 2 5 2" xfId="13365" xr:uid="{00000000-0005-0000-0000-00000B160000}"/>
    <cellStyle name="Comma 4 2 2 2 6" xfId="6914" xr:uid="{00000000-0005-0000-0000-00000C160000}"/>
    <cellStyle name="Comma 4 2 2 2 6 2" xfId="15507" xr:uid="{00000000-0005-0000-0000-00000D160000}"/>
    <cellStyle name="Comma 4 2 2 2 7" xfId="9072" xr:uid="{00000000-0005-0000-0000-00000E160000}"/>
    <cellStyle name="Comma 4 2 2 3" xfId="665" xr:uid="{00000000-0005-0000-0000-00000F160000}"/>
    <cellStyle name="Comma 4 2 2 3 2" xfId="1745" xr:uid="{00000000-0005-0000-0000-000010160000}"/>
    <cellStyle name="Comma 4 2 2 3 2 2" xfId="3898" xr:uid="{00000000-0005-0000-0000-000011160000}"/>
    <cellStyle name="Comma 4 2 2 3 2 2 2" xfId="12492" xr:uid="{00000000-0005-0000-0000-000012160000}"/>
    <cellStyle name="Comma 4 2 2 3 2 3" xfId="6041" xr:uid="{00000000-0005-0000-0000-000013160000}"/>
    <cellStyle name="Comma 4 2 2 3 2 3 2" xfId="14634" xr:uid="{00000000-0005-0000-0000-000014160000}"/>
    <cellStyle name="Comma 4 2 2 3 2 4" xfId="8183" xr:uid="{00000000-0005-0000-0000-000015160000}"/>
    <cellStyle name="Comma 4 2 2 3 2 4 2" xfId="16776" xr:uid="{00000000-0005-0000-0000-000016160000}"/>
    <cellStyle name="Comma 4 2 2 3 2 5" xfId="10339" xr:uid="{00000000-0005-0000-0000-000017160000}"/>
    <cellStyle name="Comma 4 2 2 3 3" xfId="2831" xr:uid="{00000000-0005-0000-0000-000018160000}"/>
    <cellStyle name="Comma 4 2 2 3 3 2" xfId="11425" xr:uid="{00000000-0005-0000-0000-000019160000}"/>
    <cellStyle name="Comma 4 2 2 3 4" xfId="4974" xr:uid="{00000000-0005-0000-0000-00001A160000}"/>
    <cellStyle name="Comma 4 2 2 3 4 2" xfId="13567" xr:uid="{00000000-0005-0000-0000-00001B160000}"/>
    <cellStyle name="Comma 4 2 2 3 5" xfId="7116" xr:uid="{00000000-0005-0000-0000-00001C160000}"/>
    <cellStyle name="Comma 4 2 2 3 5 2" xfId="15709" xr:uid="{00000000-0005-0000-0000-00001D160000}"/>
    <cellStyle name="Comma 4 2 2 3 6" xfId="9274" xr:uid="{00000000-0005-0000-0000-00001E160000}"/>
    <cellStyle name="Comma 4 2 2 4" xfId="958" xr:uid="{00000000-0005-0000-0000-00001F160000}"/>
    <cellStyle name="Comma 4 2 2 4 2" xfId="2035" xr:uid="{00000000-0005-0000-0000-000020160000}"/>
    <cellStyle name="Comma 4 2 2 4 2 2" xfId="4188" xr:uid="{00000000-0005-0000-0000-000021160000}"/>
    <cellStyle name="Comma 4 2 2 4 2 2 2" xfId="12782" xr:uid="{00000000-0005-0000-0000-000022160000}"/>
    <cellStyle name="Comma 4 2 2 4 2 3" xfId="6331" xr:uid="{00000000-0005-0000-0000-000023160000}"/>
    <cellStyle name="Comma 4 2 2 4 2 3 2" xfId="14924" xr:uid="{00000000-0005-0000-0000-000024160000}"/>
    <cellStyle name="Comma 4 2 2 4 2 4" xfId="8473" xr:uid="{00000000-0005-0000-0000-000025160000}"/>
    <cellStyle name="Comma 4 2 2 4 2 4 2" xfId="17066" xr:uid="{00000000-0005-0000-0000-000026160000}"/>
    <cellStyle name="Comma 4 2 2 4 2 5" xfId="10629" xr:uid="{00000000-0005-0000-0000-000027160000}"/>
    <cellStyle name="Comma 4 2 2 4 3" xfId="3121" xr:uid="{00000000-0005-0000-0000-000028160000}"/>
    <cellStyle name="Comma 4 2 2 4 3 2" xfId="11715" xr:uid="{00000000-0005-0000-0000-000029160000}"/>
    <cellStyle name="Comma 4 2 2 4 4" xfId="5264" xr:uid="{00000000-0005-0000-0000-00002A160000}"/>
    <cellStyle name="Comma 4 2 2 4 4 2" xfId="13857" xr:uid="{00000000-0005-0000-0000-00002B160000}"/>
    <cellStyle name="Comma 4 2 2 4 5" xfId="7406" xr:uid="{00000000-0005-0000-0000-00002C160000}"/>
    <cellStyle name="Comma 4 2 2 4 5 2" xfId="15999" xr:uid="{00000000-0005-0000-0000-00002D160000}"/>
    <cellStyle name="Comma 4 2 2 4 6" xfId="9562" xr:uid="{00000000-0005-0000-0000-00002E160000}"/>
    <cellStyle name="Comma 4 2 2 5" xfId="1061" xr:uid="{00000000-0005-0000-0000-00002F160000}"/>
    <cellStyle name="Comma 4 2 2 5 2" xfId="2138" xr:uid="{00000000-0005-0000-0000-000030160000}"/>
    <cellStyle name="Comma 4 2 2 5 2 2" xfId="4291" xr:uid="{00000000-0005-0000-0000-000031160000}"/>
    <cellStyle name="Comma 4 2 2 5 2 2 2" xfId="12885" xr:uid="{00000000-0005-0000-0000-000032160000}"/>
    <cellStyle name="Comma 4 2 2 5 2 3" xfId="6434" xr:uid="{00000000-0005-0000-0000-000033160000}"/>
    <cellStyle name="Comma 4 2 2 5 2 3 2" xfId="15027" xr:uid="{00000000-0005-0000-0000-000034160000}"/>
    <cellStyle name="Comma 4 2 2 5 2 4" xfId="8576" xr:uid="{00000000-0005-0000-0000-000035160000}"/>
    <cellStyle name="Comma 4 2 2 5 2 4 2" xfId="17169" xr:uid="{00000000-0005-0000-0000-000036160000}"/>
    <cellStyle name="Comma 4 2 2 5 2 5" xfId="10732" xr:uid="{00000000-0005-0000-0000-000037160000}"/>
    <cellStyle name="Comma 4 2 2 5 3" xfId="3224" xr:uid="{00000000-0005-0000-0000-000038160000}"/>
    <cellStyle name="Comma 4 2 2 5 3 2" xfId="11818" xr:uid="{00000000-0005-0000-0000-000039160000}"/>
    <cellStyle name="Comma 4 2 2 5 4" xfId="5367" xr:uid="{00000000-0005-0000-0000-00003A160000}"/>
    <cellStyle name="Comma 4 2 2 5 4 2" xfId="13960" xr:uid="{00000000-0005-0000-0000-00003B160000}"/>
    <cellStyle name="Comma 4 2 2 5 5" xfId="7509" xr:uid="{00000000-0005-0000-0000-00003C160000}"/>
    <cellStyle name="Comma 4 2 2 5 5 2" xfId="16102" xr:uid="{00000000-0005-0000-0000-00003D160000}"/>
    <cellStyle name="Comma 4 2 2 5 6" xfId="9665" xr:uid="{00000000-0005-0000-0000-00003E160000}"/>
    <cellStyle name="Comma 4 2 2 6" xfId="1393" xr:uid="{00000000-0005-0000-0000-00003F160000}"/>
    <cellStyle name="Comma 4 2 2 6 2" xfId="3546" xr:uid="{00000000-0005-0000-0000-000040160000}"/>
    <cellStyle name="Comma 4 2 2 6 2 2" xfId="12140" xr:uid="{00000000-0005-0000-0000-000041160000}"/>
    <cellStyle name="Comma 4 2 2 6 3" xfId="5689" xr:uid="{00000000-0005-0000-0000-000042160000}"/>
    <cellStyle name="Comma 4 2 2 6 3 2" xfId="14282" xr:uid="{00000000-0005-0000-0000-000043160000}"/>
    <cellStyle name="Comma 4 2 2 6 4" xfId="7831" xr:uid="{00000000-0005-0000-0000-000044160000}"/>
    <cellStyle name="Comma 4 2 2 6 4 2" xfId="16424" xr:uid="{00000000-0005-0000-0000-000045160000}"/>
    <cellStyle name="Comma 4 2 2 6 5" xfId="9987" xr:uid="{00000000-0005-0000-0000-000046160000}"/>
    <cellStyle name="Comma 4 2 2 7" xfId="2479" xr:uid="{00000000-0005-0000-0000-000047160000}"/>
    <cellStyle name="Comma 4 2 2 7 2" xfId="11073" xr:uid="{00000000-0005-0000-0000-000048160000}"/>
    <cellStyle name="Comma 4 2 2 8" xfId="4622" xr:uid="{00000000-0005-0000-0000-000049160000}"/>
    <cellStyle name="Comma 4 2 2 8 2" xfId="13215" xr:uid="{00000000-0005-0000-0000-00004A160000}"/>
    <cellStyle name="Comma 4 2 2 9" xfId="6764" xr:uid="{00000000-0005-0000-0000-00004B160000}"/>
    <cellStyle name="Comma 4 2 2 9 2" xfId="15357" xr:uid="{00000000-0005-0000-0000-00004C160000}"/>
    <cellStyle name="Comma 4 2 3" xfId="256" xr:uid="{00000000-0005-0000-0000-00004D160000}"/>
    <cellStyle name="Comma 4 2 3 2" xfId="609" xr:uid="{00000000-0005-0000-0000-00004E160000}"/>
    <cellStyle name="Comma 4 2 3 2 2" xfId="1689" xr:uid="{00000000-0005-0000-0000-00004F160000}"/>
    <cellStyle name="Comma 4 2 3 2 2 2" xfId="3842" xr:uid="{00000000-0005-0000-0000-000050160000}"/>
    <cellStyle name="Comma 4 2 3 2 2 2 2" xfId="12436" xr:uid="{00000000-0005-0000-0000-000051160000}"/>
    <cellStyle name="Comma 4 2 3 2 2 3" xfId="5985" xr:uid="{00000000-0005-0000-0000-000052160000}"/>
    <cellStyle name="Comma 4 2 3 2 2 3 2" xfId="14578" xr:uid="{00000000-0005-0000-0000-000053160000}"/>
    <cellStyle name="Comma 4 2 3 2 2 4" xfId="8127" xr:uid="{00000000-0005-0000-0000-000054160000}"/>
    <cellStyle name="Comma 4 2 3 2 2 4 2" xfId="16720" xr:uid="{00000000-0005-0000-0000-000055160000}"/>
    <cellStyle name="Comma 4 2 3 2 2 5" xfId="10283" xr:uid="{00000000-0005-0000-0000-000056160000}"/>
    <cellStyle name="Comma 4 2 3 2 3" xfId="2775" xr:uid="{00000000-0005-0000-0000-000057160000}"/>
    <cellStyle name="Comma 4 2 3 2 3 2" xfId="11369" xr:uid="{00000000-0005-0000-0000-000058160000}"/>
    <cellStyle name="Comma 4 2 3 2 4" xfId="4918" xr:uid="{00000000-0005-0000-0000-000059160000}"/>
    <cellStyle name="Comma 4 2 3 2 4 2" xfId="13511" xr:uid="{00000000-0005-0000-0000-00005A160000}"/>
    <cellStyle name="Comma 4 2 3 2 5" xfId="7060" xr:uid="{00000000-0005-0000-0000-00005B160000}"/>
    <cellStyle name="Comma 4 2 3 2 5 2" xfId="15653" xr:uid="{00000000-0005-0000-0000-00005C160000}"/>
    <cellStyle name="Comma 4 2 3 2 6" xfId="9218" xr:uid="{00000000-0005-0000-0000-00005D160000}"/>
    <cellStyle name="Comma 4 2 3 3" xfId="1337" xr:uid="{00000000-0005-0000-0000-00005E160000}"/>
    <cellStyle name="Comma 4 2 3 3 2" xfId="3490" xr:uid="{00000000-0005-0000-0000-00005F160000}"/>
    <cellStyle name="Comma 4 2 3 3 2 2" xfId="12084" xr:uid="{00000000-0005-0000-0000-000060160000}"/>
    <cellStyle name="Comma 4 2 3 3 3" xfId="5633" xr:uid="{00000000-0005-0000-0000-000061160000}"/>
    <cellStyle name="Comma 4 2 3 3 3 2" xfId="14226" xr:uid="{00000000-0005-0000-0000-000062160000}"/>
    <cellStyle name="Comma 4 2 3 3 4" xfId="7775" xr:uid="{00000000-0005-0000-0000-000063160000}"/>
    <cellStyle name="Comma 4 2 3 3 4 2" xfId="16368" xr:uid="{00000000-0005-0000-0000-000064160000}"/>
    <cellStyle name="Comma 4 2 3 3 5" xfId="9931" xr:uid="{00000000-0005-0000-0000-000065160000}"/>
    <cellStyle name="Comma 4 2 3 4" xfId="2423" xr:uid="{00000000-0005-0000-0000-000066160000}"/>
    <cellStyle name="Comma 4 2 3 4 2" xfId="11017" xr:uid="{00000000-0005-0000-0000-000067160000}"/>
    <cellStyle name="Comma 4 2 3 5" xfId="4566" xr:uid="{00000000-0005-0000-0000-000068160000}"/>
    <cellStyle name="Comma 4 2 3 5 2" xfId="13159" xr:uid="{00000000-0005-0000-0000-000069160000}"/>
    <cellStyle name="Comma 4 2 3 6" xfId="6708" xr:uid="{00000000-0005-0000-0000-00006A160000}"/>
    <cellStyle name="Comma 4 2 3 6 2" xfId="15301" xr:uid="{00000000-0005-0000-0000-00006B160000}"/>
    <cellStyle name="Comma 4 2 3 7" xfId="8877" xr:uid="{00000000-0005-0000-0000-00006C160000}"/>
    <cellStyle name="Comma 4 2 4" xfId="360" xr:uid="{00000000-0005-0000-0000-00006D160000}"/>
    <cellStyle name="Comma 4 2 4 2" xfId="713" xr:uid="{00000000-0005-0000-0000-00006E160000}"/>
    <cellStyle name="Comma 4 2 4 2 2" xfId="1793" xr:uid="{00000000-0005-0000-0000-00006F160000}"/>
    <cellStyle name="Comma 4 2 4 2 2 2" xfId="3946" xr:uid="{00000000-0005-0000-0000-000070160000}"/>
    <cellStyle name="Comma 4 2 4 2 2 2 2" xfId="12540" xr:uid="{00000000-0005-0000-0000-000071160000}"/>
    <cellStyle name="Comma 4 2 4 2 2 3" xfId="6089" xr:uid="{00000000-0005-0000-0000-000072160000}"/>
    <cellStyle name="Comma 4 2 4 2 2 3 2" xfId="14682" xr:uid="{00000000-0005-0000-0000-000073160000}"/>
    <cellStyle name="Comma 4 2 4 2 2 4" xfId="8231" xr:uid="{00000000-0005-0000-0000-000074160000}"/>
    <cellStyle name="Comma 4 2 4 2 2 4 2" xfId="16824" xr:uid="{00000000-0005-0000-0000-000075160000}"/>
    <cellStyle name="Comma 4 2 4 2 2 5" xfId="10387" xr:uid="{00000000-0005-0000-0000-000076160000}"/>
    <cellStyle name="Comma 4 2 4 2 3" xfId="2879" xr:uid="{00000000-0005-0000-0000-000077160000}"/>
    <cellStyle name="Comma 4 2 4 2 3 2" xfId="11473" xr:uid="{00000000-0005-0000-0000-000078160000}"/>
    <cellStyle name="Comma 4 2 4 2 4" xfId="5022" xr:uid="{00000000-0005-0000-0000-000079160000}"/>
    <cellStyle name="Comma 4 2 4 2 4 2" xfId="13615" xr:uid="{00000000-0005-0000-0000-00007A160000}"/>
    <cellStyle name="Comma 4 2 4 2 5" xfId="7164" xr:uid="{00000000-0005-0000-0000-00007B160000}"/>
    <cellStyle name="Comma 4 2 4 2 5 2" xfId="15757" xr:uid="{00000000-0005-0000-0000-00007C160000}"/>
    <cellStyle name="Comma 4 2 4 2 6" xfId="9322" xr:uid="{00000000-0005-0000-0000-00007D160000}"/>
    <cellStyle name="Comma 4 2 4 3" xfId="1441" xr:uid="{00000000-0005-0000-0000-00007E160000}"/>
    <cellStyle name="Comma 4 2 4 3 2" xfId="3594" xr:uid="{00000000-0005-0000-0000-00007F160000}"/>
    <cellStyle name="Comma 4 2 4 3 2 2" xfId="12188" xr:uid="{00000000-0005-0000-0000-000080160000}"/>
    <cellStyle name="Comma 4 2 4 3 3" xfId="5737" xr:uid="{00000000-0005-0000-0000-000081160000}"/>
    <cellStyle name="Comma 4 2 4 3 3 2" xfId="14330" xr:uid="{00000000-0005-0000-0000-000082160000}"/>
    <cellStyle name="Comma 4 2 4 3 4" xfId="7879" xr:uid="{00000000-0005-0000-0000-000083160000}"/>
    <cellStyle name="Comma 4 2 4 3 4 2" xfId="16472" xr:uid="{00000000-0005-0000-0000-000084160000}"/>
    <cellStyle name="Comma 4 2 4 3 5" xfId="10035" xr:uid="{00000000-0005-0000-0000-000085160000}"/>
    <cellStyle name="Comma 4 2 4 4" xfId="2527" xr:uid="{00000000-0005-0000-0000-000086160000}"/>
    <cellStyle name="Comma 4 2 4 4 2" xfId="11121" xr:uid="{00000000-0005-0000-0000-000087160000}"/>
    <cellStyle name="Comma 4 2 4 5" xfId="4670" xr:uid="{00000000-0005-0000-0000-000088160000}"/>
    <cellStyle name="Comma 4 2 4 5 2" xfId="13263" xr:uid="{00000000-0005-0000-0000-000089160000}"/>
    <cellStyle name="Comma 4 2 4 6" xfId="6812" xr:uid="{00000000-0005-0000-0000-00008A160000}"/>
    <cellStyle name="Comma 4 2 4 6 2" xfId="15405" xr:uid="{00000000-0005-0000-0000-00008B160000}"/>
    <cellStyle name="Comma 4 2 4 7" xfId="8972" xr:uid="{00000000-0005-0000-0000-00008C160000}"/>
    <cellStyle name="Comma 4 2 5" xfId="409" xr:uid="{00000000-0005-0000-0000-00008D160000}"/>
    <cellStyle name="Comma 4 2 5 2" xfId="761" xr:uid="{00000000-0005-0000-0000-00008E160000}"/>
    <cellStyle name="Comma 4 2 5 2 2" xfId="1841" xr:uid="{00000000-0005-0000-0000-00008F160000}"/>
    <cellStyle name="Comma 4 2 5 2 2 2" xfId="3994" xr:uid="{00000000-0005-0000-0000-000090160000}"/>
    <cellStyle name="Comma 4 2 5 2 2 2 2" xfId="12588" xr:uid="{00000000-0005-0000-0000-000091160000}"/>
    <cellStyle name="Comma 4 2 5 2 2 3" xfId="6137" xr:uid="{00000000-0005-0000-0000-000092160000}"/>
    <cellStyle name="Comma 4 2 5 2 2 3 2" xfId="14730" xr:uid="{00000000-0005-0000-0000-000093160000}"/>
    <cellStyle name="Comma 4 2 5 2 2 4" xfId="8279" xr:uid="{00000000-0005-0000-0000-000094160000}"/>
    <cellStyle name="Comma 4 2 5 2 2 4 2" xfId="16872" xr:uid="{00000000-0005-0000-0000-000095160000}"/>
    <cellStyle name="Comma 4 2 5 2 2 5" xfId="10435" xr:uid="{00000000-0005-0000-0000-000096160000}"/>
    <cellStyle name="Comma 4 2 5 2 3" xfId="2927" xr:uid="{00000000-0005-0000-0000-000097160000}"/>
    <cellStyle name="Comma 4 2 5 2 3 2" xfId="11521" xr:uid="{00000000-0005-0000-0000-000098160000}"/>
    <cellStyle name="Comma 4 2 5 2 4" xfId="5070" xr:uid="{00000000-0005-0000-0000-000099160000}"/>
    <cellStyle name="Comma 4 2 5 2 4 2" xfId="13663" xr:uid="{00000000-0005-0000-0000-00009A160000}"/>
    <cellStyle name="Comma 4 2 5 2 5" xfId="7212" xr:uid="{00000000-0005-0000-0000-00009B160000}"/>
    <cellStyle name="Comma 4 2 5 2 5 2" xfId="15805" xr:uid="{00000000-0005-0000-0000-00009C160000}"/>
    <cellStyle name="Comma 4 2 5 2 6" xfId="9370" xr:uid="{00000000-0005-0000-0000-00009D160000}"/>
    <cellStyle name="Comma 4 2 5 3" xfId="1489" xr:uid="{00000000-0005-0000-0000-00009E160000}"/>
    <cellStyle name="Comma 4 2 5 3 2" xfId="3642" xr:uid="{00000000-0005-0000-0000-00009F160000}"/>
    <cellStyle name="Comma 4 2 5 3 2 2" xfId="12236" xr:uid="{00000000-0005-0000-0000-0000A0160000}"/>
    <cellStyle name="Comma 4 2 5 3 3" xfId="5785" xr:uid="{00000000-0005-0000-0000-0000A1160000}"/>
    <cellStyle name="Comma 4 2 5 3 3 2" xfId="14378" xr:uid="{00000000-0005-0000-0000-0000A2160000}"/>
    <cellStyle name="Comma 4 2 5 3 4" xfId="7927" xr:uid="{00000000-0005-0000-0000-0000A3160000}"/>
    <cellStyle name="Comma 4 2 5 3 4 2" xfId="16520" xr:uid="{00000000-0005-0000-0000-0000A4160000}"/>
    <cellStyle name="Comma 4 2 5 3 5" xfId="10083" xr:uid="{00000000-0005-0000-0000-0000A5160000}"/>
    <cellStyle name="Comma 4 2 5 4" xfId="2575" xr:uid="{00000000-0005-0000-0000-0000A6160000}"/>
    <cellStyle name="Comma 4 2 5 4 2" xfId="11169" xr:uid="{00000000-0005-0000-0000-0000A7160000}"/>
    <cellStyle name="Comma 4 2 5 5" xfId="4718" xr:uid="{00000000-0005-0000-0000-0000A8160000}"/>
    <cellStyle name="Comma 4 2 5 5 2" xfId="13311" xr:uid="{00000000-0005-0000-0000-0000A9160000}"/>
    <cellStyle name="Comma 4 2 5 6" xfId="6860" xr:uid="{00000000-0005-0000-0000-0000AA160000}"/>
    <cellStyle name="Comma 4 2 5 6 2" xfId="15453" xr:uid="{00000000-0005-0000-0000-0000AB160000}"/>
    <cellStyle name="Comma 4 2 5 7" xfId="9020" xr:uid="{00000000-0005-0000-0000-0000AC160000}"/>
    <cellStyle name="Comma 4 2 6" xfId="511" xr:uid="{00000000-0005-0000-0000-0000AD160000}"/>
    <cellStyle name="Comma 4 2 6 2" xfId="1591" xr:uid="{00000000-0005-0000-0000-0000AE160000}"/>
    <cellStyle name="Comma 4 2 6 2 2" xfId="3744" xr:uid="{00000000-0005-0000-0000-0000AF160000}"/>
    <cellStyle name="Comma 4 2 6 2 2 2" xfId="12338" xr:uid="{00000000-0005-0000-0000-0000B0160000}"/>
    <cellStyle name="Comma 4 2 6 2 3" xfId="5887" xr:uid="{00000000-0005-0000-0000-0000B1160000}"/>
    <cellStyle name="Comma 4 2 6 2 3 2" xfId="14480" xr:uid="{00000000-0005-0000-0000-0000B2160000}"/>
    <cellStyle name="Comma 4 2 6 2 4" xfId="8029" xr:uid="{00000000-0005-0000-0000-0000B3160000}"/>
    <cellStyle name="Comma 4 2 6 2 4 2" xfId="16622" xr:uid="{00000000-0005-0000-0000-0000B4160000}"/>
    <cellStyle name="Comma 4 2 6 2 5" xfId="10185" xr:uid="{00000000-0005-0000-0000-0000B5160000}"/>
    <cellStyle name="Comma 4 2 6 3" xfId="2677" xr:uid="{00000000-0005-0000-0000-0000B6160000}"/>
    <cellStyle name="Comma 4 2 6 3 2" xfId="11271" xr:uid="{00000000-0005-0000-0000-0000B7160000}"/>
    <cellStyle name="Comma 4 2 6 4" xfId="4820" xr:uid="{00000000-0005-0000-0000-0000B8160000}"/>
    <cellStyle name="Comma 4 2 6 4 2" xfId="13413" xr:uid="{00000000-0005-0000-0000-0000B9160000}"/>
    <cellStyle name="Comma 4 2 6 5" xfId="6962" xr:uid="{00000000-0005-0000-0000-0000BA160000}"/>
    <cellStyle name="Comma 4 2 6 5 2" xfId="15555" xr:uid="{00000000-0005-0000-0000-0000BB160000}"/>
    <cellStyle name="Comma 4 2 6 6" xfId="9120" xr:uid="{00000000-0005-0000-0000-0000BC160000}"/>
    <cellStyle name="Comma 4 2 7" xfId="552" xr:uid="{00000000-0005-0000-0000-0000BD160000}"/>
    <cellStyle name="Comma 4 2 7 2" xfId="1632" xr:uid="{00000000-0005-0000-0000-0000BE160000}"/>
    <cellStyle name="Comma 4 2 7 2 2" xfId="3785" xr:uid="{00000000-0005-0000-0000-0000BF160000}"/>
    <cellStyle name="Comma 4 2 7 2 2 2" xfId="12379" xr:uid="{00000000-0005-0000-0000-0000C0160000}"/>
    <cellStyle name="Comma 4 2 7 2 3" xfId="5928" xr:uid="{00000000-0005-0000-0000-0000C1160000}"/>
    <cellStyle name="Comma 4 2 7 2 3 2" xfId="14521" xr:uid="{00000000-0005-0000-0000-0000C2160000}"/>
    <cellStyle name="Comma 4 2 7 2 4" xfId="8070" xr:uid="{00000000-0005-0000-0000-0000C3160000}"/>
    <cellStyle name="Comma 4 2 7 2 4 2" xfId="16663" xr:uid="{00000000-0005-0000-0000-0000C4160000}"/>
    <cellStyle name="Comma 4 2 7 2 5" xfId="10226" xr:uid="{00000000-0005-0000-0000-0000C5160000}"/>
    <cellStyle name="Comma 4 2 7 3" xfId="2718" xr:uid="{00000000-0005-0000-0000-0000C6160000}"/>
    <cellStyle name="Comma 4 2 7 3 2" xfId="11312" xr:uid="{00000000-0005-0000-0000-0000C7160000}"/>
    <cellStyle name="Comma 4 2 7 4" xfId="4861" xr:uid="{00000000-0005-0000-0000-0000C8160000}"/>
    <cellStyle name="Comma 4 2 7 4 2" xfId="13454" xr:uid="{00000000-0005-0000-0000-0000C9160000}"/>
    <cellStyle name="Comma 4 2 7 5" xfId="7003" xr:uid="{00000000-0005-0000-0000-0000CA160000}"/>
    <cellStyle name="Comma 4 2 7 5 2" xfId="15596" xr:uid="{00000000-0005-0000-0000-0000CB160000}"/>
    <cellStyle name="Comma 4 2 7 6" xfId="9161" xr:uid="{00000000-0005-0000-0000-0000CC160000}"/>
    <cellStyle name="Comma 4 2 8" xfId="904" xr:uid="{00000000-0005-0000-0000-0000CD160000}"/>
    <cellStyle name="Comma 4 2 8 2" xfId="1981" xr:uid="{00000000-0005-0000-0000-0000CE160000}"/>
    <cellStyle name="Comma 4 2 8 2 2" xfId="4134" xr:uid="{00000000-0005-0000-0000-0000CF160000}"/>
    <cellStyle name="Comma 4 2 8 2 2 2" xfId="12728" xr:uid="{00000000-0005-0000-0000-0000D0160000}"/>
    <cellStyle name="Comma 4 2 8 2 3" xfId="6277" xr:uid="{00000000-0005-0000-0000-0000D1160000}"/>
    <cellStyle name="Comma 4 2 8 2 3 2" xfId="14870" xr:uid="{00000000-0005-0000-0000-0000D2160000}"/>
    <cellStyle name="Comma 4 2 8 2 4" xfId="8419" xr:uid="{00000000-0005-0000-0000-0000D3160000}"/>
    <cellStyle name="Comma 4 2 8 2 4 2" xfId="17012" xr:uid="{00000000-0005-0000-0000-0000D4160000}"/>
    <cellStyle name="Comma 4 2 8 2 5" xfId="10575" xr:uid="{00000000-0005-0000-0000-0000D5160000}"/>
    <cellStyle name="Comma 4 2 8 3" xfId="3067" xr:uid="{00000000-0005-0000-0000-0000D6160000}"/>
    <cellStyle name="Comma 4 2 8 3 2" xfId="11661" xr:uid="{00000000-0005-0000-0000-0000D7160000}"/>
    <cellStyle name="Comma 4 2 8 4" xfId="5210" xr:uid="{00000000-0005-0000-0000-0000D8160000}"/>
    <cellStyle name="Comma 4 2 8 4 2" xfId="13803" xr:uid="{00000000-0005-0000-0000-0000D9160000}"/>
    <cellStyle name="Comma 4 2 8 5" xfId="7352" xr:uid="{00000000-0005-0000-0000-0000DA160000}"/>
    <cellStyle name="Comma 4 2 8 5 2" xfId="15945" xr:uid="{00000000-0005-0000-0000-0000DB160000}"/>
    <cellStyle name="Comma 4 2 8 6" xfId="9508" xr:uid="{00000000-0005-0000-0000-0000DC160000}"/>
    <cellStyle name="Comma 4 2 9" xfId="1007" xr:uid="{00000000-0005-0000-0000-0000DD160000}"/>
    <cellStyle name="Comma 4 2 9 2" xfId="2084" xr:uid="{00000000-0005-0000-0000-0000DE160000}"/>
    <cellStyle name="Comma 4 2 9 2 2" xfId="4237" xr:uid="{00000000-0005-0000-0000-0000DF160000}"/>
    <cellStyle name="Comma 4 2 9 2 2 2" xfId="12831" xr:uid="{00000000-0005-0000-0000-0000E0160000}"/>
    <cellStyle name="Comma 4 2 9 2 3" xfId="6380" xr:uid="{00000000-0005-0000-0000-0000E1160000}"/>
    <cellStyle name="Comma 4 2 9 2 3 2" xfId="14973" xr:uid="{00000000-0005-0000-0000-0000E2160000}"/>
    <cellStyle name="Comma 4 2 9 2 4" xfId="8522" xr:uid="{00000000-0005-0000-0000-0000E3160000}"/>
    <cellStyle name="Comma 4 2 9 2 4 2" xfId="17115" xr:uid="{00000000-0005-0000-0000-0000E4160000}"/>
    <cellStyle name="Comma 4 2 9 2 5" xfId="10678" xr:uid="{00000000-0005-0000-0000-0000E5160000}"/>
    <cellStyle name="Comma 4 2 9 3" xfId="3170" xr:uid="{00000000-0005-0000-0000-0000E6160000}"/>
    <cellStyle name="Comma 4 2 9 3 2" xfId="11764" xr:uid="{00000000-0005-0000-0000-0000E7160000}"/>
    <cellStyle name="Comma 4 2 9 4" xfId="5313" xr:uid="{00000000-0005-0000-0000-0000E8160000}"/>
    <cellStyle name="Comma 4 2 9 4 2" xfId="13906" xr:uid="{00000000-0005-0000-0000-0000E9160000}"/>
    <cellStyle name="Comma 4 2 9 5" xfId="7455" xr:uid="{00000000-0005-0000-0000-0000EA160000}"/>
    <cellStyle name="Comma 4 2 9 5 2" xfId="16048" xr:uid="{00000000-0005-0000-0000-0000EB160000}"/>
    <cellStyle name="Comma 4 2 9 6" xfId="9611" xr:uid="{00000000-0005-0000-0000-0000EC160000}"/>
    <cellStyle name="Comma 4 3" xfId="1268" xr:uid="{00000000-0005-0000-0000-0000ED160000}"/>
    <cellStyle name="Comma 4 3 2" xfId="3421" xr:uid="{00000000-0005-0000-0000-0000EE160000}"/>
    <cellStyle name="Comma 4 3 2 2" xfId="12015" xr:uid="{00000000-0005-0000-0000-0000EF160000}"/>
    <cellStyle name="Comma 4 3 3" xfId="5564" xr:uid="{00000000-0005-0000-0000-0000F0160000}"/>
    <cellStyle name="Comma 4 3 3 2" xfId="14157" xr:uid="{00000000-0005-0000-0000-0000F1160000}"/>
    <cellStyle name="Comma 4 3 4" xfId="7706" xr:uid="{00000000-0005-0000-0000-0000F2160000}"/>
    <cellStyle name="Comma 4 3 4 2" xfId="16299" xr:uid="{00000000-0005-0000-0000-0000F3160000}"/>
    <cellStyle name="Comma 4 3 5" xfId="9862" xr:uid="{00000000-0005-0000-0000-0000F4160000}"/>
    <cellStyle name="Comma 4 4" xfId="2356" xr:uid="{00000000-0005-0000-0000-0000F5160000}"/>
    <cellStyle name="Comma 4 4 2" xfId="10950" xr:uid="{00000000-0005-0000-0000-0000F6160000}"/>
    <cellStyle name="Comma 4 5" xfId="4499" xr:uid="{00000000-0005-0000-0000-0000F7160000}"/>
    <cellStyle name="Comma 4 5 2" xfId="13092" xr:uid="{00000000-0005-0000-0000-0000F8160000}"/>
    <cellStyle name="Comma 4 6" xfId="6641" xr:uid="{00000000-0005-0000-0000-0000F9160000}"/>
    <cellStyle name="Comma 4 6 2" xfId="15234" xr:uid="{00000000-0005-0000-0000-0000FA160000}"/>
    <cellStyle name="Comma 4 7" xfId="8815" xr:uid="{00000000-0005-0000-0000-0000FB160000}"/>
    <cellStyle name="Comma 5" xfId="124" xr:uid="{00000000-0005-0000-0000-0000FC160000}"/>
    <cellStyle name="Comma 5 2" xfId="157" xr:uid="{00000000-0005-0000-0000-0000FD160000}"/>
    <cellStyle name="Comma 5 2 10" xfId="1279" xr:uid="{00000000-0005-0000-0000-0000FE160000}"/>
    <cellStyle name="Comma 5 2 10 2" xfId="3432" xr:uid="{00000000-0005-0000-0000-0000FF160000}"/>
    <cellStyle name="Comma 5 2 10 2 2" xfId="12026" xr:uid="{00000000-0005-0000-0000-000000170000}"/>
    <cellStyle name="Comma 5 2 10 3" xfId="5575" xr:uid="{00000000-0005-0000-0000-000001170000}"/>
    <cellStyle name="Comma 5 2 10 3 2" xfId="14168" xr:uid="{00000000-0005-0000-0000-000002170000}"/>
    <cellStyle name="Comma 5 2 10 4" xfId="7717" xr:uid="{00000000-0005-0000-0000-000003170000}"/>
    <cellStyle name="Comma 5 2 10 4 2" xfId="16310" xr:uid="{00000000-0005-0000-0000-000004170000}"/>
    <cellStyle name="Comma 5 2 10 5" xfId="9873" xr:uid="{00000000-0005-0000-0000-000005170000}"/>
    <cellStyle name="Comma 5 2 11" xfId="2367" xr:uid="{00000000-0005-0000-0000-000006170000}"/>
    <cellStyle name="Comma 5 2 11 2" xfId="10961" xr:uid="{00000000-0005-0000-0000-000007170000}"/>
    <cellStyle name="Comma 5 2 12" xfId="4510" xr:uid="{00000000-0005-0000-0000-000008170000}"/>
    <cellStyle name="Comma 5 2 12 2" xfId="13103" xr:uid="{00000000-0005-0000-0000-000009170000}"/>
    <cellStyle name="Comma 5 2 13" xfId="6652" xr:uid="{00000000-0005-0000-0000-00000A170000}"/>
    <cellStyle name="Comma 5 2 13 2" xfId="15245" xr:uid="{00000000-0005-0000-0000-00000B170000}"/>
    <cellStyle name="Comma 5 2 14" xfId="8826" xr:uid="{00000000-0005-0000-0000-00000C170000}"/>
    <cellStyle name="Comma 5 2 2" xfId="313" xr:uid="{00000000-0005-0000-0000-00000D170000}"/>
    <cellStyle name="Comma 5 2 2 10" xfId="8926" xr:uid="{00000000-0005-0000-0000-00000E170000}"/>
    <cellStyle name="Comma 5 2 2 2" xfId="464" xr:uid="{00000000-0005-0000-0000-00000F170000}"/>
    <cellStyle name="Comma 5 2 2 2 2" xfId="816" xr:uid="{00000000-0005-0000-0000-000010170000}"/>
    <cellStyle name="Comma 5 2 2 2 2 2" xfId="1896" xr:uid="{00000000-0005-0000-0000-000011170000}"/>
    <cellStyle name="Comma 5 2 2 2 2 2 2" xfId="4049" xr:uid="{00000000-0005-0000-0000-000012170000}"/>
    <cellStyle name="Comma 5 2 2 2 2 2 2 2" xfId="12643" xr:uid="{00000000-0005-0000-0000-000013170000}"/>
    <cellStyle name="Comma 5 2 2 2 2 2 3" xfId="6192" xr:uid="{00000000-0005-0000-0000-000014170000}"/>
    <cellStyle name="Comma 5 2 2 2 2 2 3 2" xfId="14785" xr:uid="{00000000-0005-0000-0000-000015170000}"/>
    <cellStyle name="Comma 5 2 2 2 2 2 4" xfId="8334" xr:uid="{00000000-0005-0000-0000-000016170000}"/>
    <cellStyle name="Comma 5 2 2 2 2 2 4 2" xfId="16927" xr:uid="{00000000-0005-0000-0000-000017170000}"/>
    <cellStyle name="Comma 5 2 2 2 2 2 5" xfId="10490" xr:uid="{00000000-0005-0000-0000-000018170000}"/>
    <cellStyle name="Comma 5 2 2 2 2 3" xfId="2982" xr:uid="{00000000-0005-0000-0000-000019170000}"/>
    <cellStyle name="Comma 5 2 2 2 2 3 2" xfId="11576" xr:uid="{00000000-0005-0000-0000-00001A170000}"/>
    <cellStyle name="Comma 5 2 2 2 2 4" xfId="5125" xr:uid="{00000000-0005-0000-0000-00001B170000}"/>
    <cellStyle name="Comma 5 2 2 2 2 4 2" xfId="13718" xr:uid="{00000000-0005-0000-0000-00001C170000}"/>
    <cellStyle name="Comma 5 2 2 2 2 5" xfId="7267" xr:uid="{00000000-0005-0000-0000-00001D170000}"/>
    <cellStyle name="Comma 5 2 2 2 2 5 2" xfId="15860" xr:uid="{00000000-0005-0000-0000-00001E170000}"/>
    <cellStyle name="Comma 5 2 2 2 2 6" xfId="9425" xr:uid="{00000000-0005-0000-0000-00001F170000}"/>
    <cellStyle name="Comma 5 2 2 2 3" xfId="1544" xr:uid="{00000000-0005-0000-0000-000020170000}"/>
    <cellStyle name="Comma 5 2 2 2 3 2" xfId="3697" xr:uid="{00000000-0005-0000-0000-000021170000}"/>
    <cellStyle name="Comma 5 2 2 2 3 2 2" xfId="12291" xr:uid="{00000000-0005-0000-0000-000022170000}"/>
    <cellStyle name="Comma 5 2 2 2 3 3" xfId="5840" xr:uid="{00000000-0005-0000-0000-000023170000}"/>
    <cellStyle name="Comma 5 2 2 2 3 3 2" xfId="14433" xr:uid="{00000000-0005-0000-0000-000024170000}"/>
    <cellStyle name="Comma 5 2 2 2 3 4" xfId="7982" xr:uid="{00000000-0005-0000-0000-000025170000}"/>
    <cellStyle name="Comma 5 2 2 2 3 4 2" xfId="16575" xr:uid="{00000000-0005-0000-0000-000026170000}"/>
    <cellStyle name="Comma 5 2 2 2 3 5" xfId="10138" xr:uid="{00000000-0005-0000-0000-000027170000}"/>
    <cellStyle name="Comma 5 2 2 2 4" xfId="2630" xr:uid="{00000000-0005-0000-0000-000028170000}"/>
    <cellStyle name="Comma 5 2 2 2 4 2" xfId="11224" xr:uid="{00000000-0005-0000-0000-000029170000}"/>
    <cellStyle name="Comma 5 2 2 2 5" xfId="4773" xr:uid="{00000000-0005-0000-0000-00002A170000}"/>
    <cellStyle name="Comma 5 2 2 2 5 2" xfId="13366" xr:uid="{00000000-0005-0000-0000-00002B170000}"/>
    <cellStyle name="Comma 5 2 2 2 6" xfId="6915" xr:uid="{00000000-0005-0000-0000-00002C170000}"/>
    <cellStyle name="Comma 5 2 2 2 6 2" xfId="15508" xr:uid="{00000000-0005-0000-0000-00002D170000}"/>
    <cellStyle name="Comma 5 2 2 2 7" xfId="9073" xr:uid="{00000000-0005-0000-0000-00002E170000}"/>
    <cellStyle name="Comma 5 2 2 3" xfId="666" xr:uid="{00000000-0005-0000-0000-00002F170000}"/>
    <cellStyle name="Comma 5 2 2 3 2" xfId="1746" xr:uid="{00000000-0005-0000-0000-000030170000}"/>
    <cellStyle name="Comma 5 2 2 3 2 2" xfId="3899" xr:uid="{00000000-0005-0000-0000-000031170000}"/>
    <cellStyle name="Comma 5 2 2 3 2 2 2" xfId="12493" xr:uid="{00000000-0005-0000-0000-000032170000}"/>
    <cellStyle name="Comma 5 2 2 3 2 3" xfId="6042" xr:uid="{00000000-0005-0000-0000-000033170000}"/>
    <cellStyle name="Comma 5 2 2 3 2 3 2" xfId="14635" xr:uid="{00000000-0005-0000-0000-000034170000}"/>
    <cellStyle name="Comma 5 2 2 3 2 4" xfId="8184" xr:uid="{00000000-0005-0000-0000-000035170000}"/>
    <cellStyle name="Comma 5 2 2 3 2 4 2" xfId="16777" xr:uid="{00000000-0005-0000-0000-000036170000}"/>
    <cellStyle name="Comma 5 2 2 3 2 5" xfId="10340" xr:uid="{00000000-0005-0000-0000-000037170000}"/>
    <cellStyle name="Comma 5 2 2 3 3" xfId="2832" xr:uid="{00000000-0005-0000-0000-000038170000}"/>
    <cellStyle name="Comma 5 2 2 3 3 2" xfId="11426" xr:uid="{00000000-0005-0000-0000-000039170000}"/>
    <cellStyle name="Comma 5 2 2 3 4" xfId="4975" xr:uid="{00000000-0005-0000-0000-00003A170000}"/>
    <cellStyle name="Comma 5 2 2 3 4 2" xfId="13568" xr:uid="{00000000-0005-0000-0000-00003B170000}"/>
    <cellStyle name="Comma 5 2 2 3 5" xfId="7117" xr:uid="{00000000-0005-0000-0000-00003C170000}"/>
    <cellStyle name="Comma 5 2 2 3 5 2" xfId="15710" xr:uid="{00000000-0005-0000-0000-00003D170000}"/>
    <cellStyle name="Comma 5 2 2 3 6" xfId="9275" xr:uid="{00000000-0005-0000-0000-00003E170000}"/>
    <cellStyle name="Comma 5 2 2 4" xfId="959" xr:uid="{00000000-0005-0000-0000-00003F170000}"/>
    <cellStyle name="Comma 5 2 2 4 2" xfId="2036" xr:uid="{00000000-0005-0000-0000-000040170000}"/>
    <cellStyle name="Comma 5 2 2 4 2 2" xfId="4189" xr:uid="{00000000-0005-0000-0000-000041170000}"/>
    <cellStyle name="Comma 5 2 2 4 2 2 2" xfId="12783" xr:uid="{00000000-0005-0000-0000-000042170000}"/>
    <cellStyle name="Comma 5 2 2 4 2 3" xfId="6332" xr:uid="{00000000-0005-0000-0000-000043170000}"/>
    <cellStyle name="Comma 5 2 2 4 2 3 2" xfId="14925" xr:uid="{00000000-0005-0000-0000-000044170000}"/>
    <cellStyle name="Comma 5 2 2 4 2 4" xfId="8474" xr:uid="{00000000-0005-0000-0000-000045170000}"/>
    <cellStyle name="Comma 5 2 2 4 2 4 2" xfId="17067" xr:uid="{00000000-0005-0000-0000-000046170000}"/>
    <cellStyle name="Comma 5 2 2 4 2 5" xfId="10630" xr:uid="{00000000-0005-0000-0000-000047170000}"/>
    <cellStyle name="Comma 5 2 2 4 3" xfId="3122" xr:uid="{00000000-0005-0000-0000-000048170000}"/>
    <cellStyle name="Comma 5 2 2 4 3 2" xfId="11716" xr:uid="{00000000-0005-0000-0000-000049170000}"/>
    <cellStyle name="Comma 5 2 2 4 4" xfId="5265" xr:uid="{00000000-0005-0000-0000-00004A170000}"/>
    <cellStyle name="Comma 5 2 2 4 4 2" xfId="13858" xr:uid="{00000000-0005-0000-0000-00004B170000}"/>
    <cellStyle name="Comma 5 2 2 4 5" xfId="7407" xr:uid="{00000000-0005-0000-0000-00004C170000}"/>
    <cellStyle name="Comma 5 2 2 4 5 2" xfId="16000" xr:uid="{00000000-0005-0000-0000-00004D170000}"/>
    <cellStyle name="Comma 5 2 2 4 6" xfId="9563" xr:uid="{00000000-0005-0000-0000-00004E170000}"/>
    <cellStyle name="Comma 5 2 2 5" xfId="1062" xr:uid="{00000000-0005-0000-0000-00004F170000}"/>
    <cellStyle name="Comma 5 2 2 5 2" xfId="2139" xr:uid="{00000000-0005-0000-0000-000050170000}"/>
    <cellStyle name="Comma 5 2 2 5 2 2" xfId="4292" xr:uid="{00000000-0005-0000-0000-000051170000}"/>
    <cellStyle name="Comma 5 2 2 5 2 2 2" xfId="12886" xr:uid="{00000000-0005-0000-0000-000052170000}"/>
    <cellStyle name="Comma 5 2 2 5 2 3" xfId="6435" xr:uid="{00000000-0005-0000-0000-000053170000}"/>
    <cellStyle name="Comma 5 2 2 5 2 3 2" xfId="15028" xr:uid="{00000000-0005-0000-0000-000054170000}"/>
    <cellStyle name="Comma 5 2 2 5 2 4" xfId="8577" xr:uid="{00000000-0005-0000-0000-000055170000}"/>
    <cellStyle name="Comma 5 2 2 5 2 4 2" xfId="17170" xr:uid="{00000000-0005-0000-0000-000056170000}"/>
    <cellStyle name="Comma 5 2 2 5 2 5" xfId="10733" xr:uid="{00000000-0005-0000-0000-000057170000}"/>
    <cellStyle name="Comma 5 2 2 5 3" xfId="3225" xr:uid="{00000000-0005-0000-0000-000058170000}"/>
    <cellStyle name="Comma 5 2 2 5 3 2" xfId="11819" xr:uid="{00000000-0005-0000-0000-000059170000}"/>
    <cellStyle name="Comma 5 2 2 5 4" xfId="5368" xr:uid="{00000000-0005-0000-0000-00005A170000}"/>
    <cellStyle name="Comma 5 2 2 5 4 2" xfId="13961" xr:uid="{00000000-0005-0000-0000-00005B170000}"/>
    <cellStyle name="Comma 5 2 2 5 5" xfId="7510" xr:uid="{00000000-0005-0000-0000-00005C170000}"/>
    <cellStyle name="Comma 5 2 2 5 5 2" xfId="16103" xr:uid="{00000000-0005-0000-0000-00005D170000}"/>
    <cellStyle name="Comma 5 2 2 5 6" xfId="9666" xr:uid="{00000000-0005-0000-0000-00005E170000}"/>
    <cellStyle name="Comma 5 2 2 6" xfId="1394" xr:uid="{00000000-0005-0000-0000-00005F170000}"/>
    <cellStyle name="Comma 5 2 2 6 2" xfId="3547" xr:uid="{00000000-0005-0000-0000-000060170000}"/>
    <cellStyle name="Comma 5 2 2 6 2 2" xfId="12141" xr:uid="{00000000-0005-0000-0000-000061170000}"/>
    <cellStyle name="Comma 5 2 2 6 3" xfId="5690" xr:uid="{00000000-0005-0000-0000-000062170000}"/>
    <cellStyle name="Comma 5 2 2 6 3 2" xfId="14283" xr:uid="{00000000-0005-0000-0000-000063170000}"/>
    <cellStyle name="Comma 5 2 2 6 4" xfId="7832" xr:uid="{00000000-0005-0000-0000-000064170000}"/>
    <cellStyle name="Comma 5 2 2 6 4 2" xfId="16425" xr:uid="{00000000-0005-0000-0000-000065170000}"/>
    <cellStyle name="Comma 5 2 2 6 5" xfId="9988" xr:uid="{00000000-0005-0000-0000-000066170000}"/>
    <cellStyle name="Comma 5 2 2 7" xfId="2480" xr:uid="{00000000-0005-0000-0000-000067170000}"/>
    <cellStyle name="Comma 5 2 2 7 2" xfId="11074" xr:uid="{00000000-0005-0000-0000-000068170000}"/>
    <cellStyle name="Comma 5 2 2 8" xfId="4623" xr:uid="{00000000-0005-0000-0000-000069170000}"/>
    <cellStyle name="Comma 5 2 2 8 2" xfId="13216" xr:uid="{00000000-0005-0000-0000-00006A170000}"/>
    <cellStyle name="Comma 5 2 2 9" xfId="6765" xr:uid="{00000000-0005-0000-0000-00006B170000}"/>
    <cellStyle name="Comma 5 2 2 9 2" xfId="15358" xr:uid="{00000000-0005-0000-0000-00006C170000}"/>
    <cellStyle name="Comma 5 2 3" xfId="257" xr:uid="{00000000-0005-0000-0000-00006D170000}"/>
    <cellStyle name="Comma 5 2 3 2" xfId="610" xr:uid="{00000000-0005-0000-0000-00006E170000}"/>
    <cellStyle name="Comma 5 2 3 2 2" xfId="1690" xr:uid="{00000000-0005-0000-0000-00006F170000}"/>
    <cellStyle name="Comma 5 2 3 2 2 2" xfId="3843" xr:uid="{00000000-0005-0000-0000-000070170000}"/>
    <cellStyle name="Comma 5 2 3 2 2 2 2" xfId="12437" xr:uid="{00000000-0005-0000-0000-000071170000}"/>
    <cellStyle name="Comma 5 2 3 2 2 3" xfId="5986" xr:uid="{00000000-0005-0000-0000-000072170000}"/>
    <cellStyle name="Comma 5 2 3 2 2 3 2" xfId="14579" xr:uid="{00000000-0005-0000-0000-000073170000}"/>
    <cellStyle name="Comma 5 2 3 2 2 4" xfId="8128" xr:uid="{00000000-0005-0000-0000-000074170000}"/>
    <cellStyle name="Comma 5 2 3 2 2 4 2" xfId="16721" xr:uid="{00000000-0005-0000-0000-000075170000}"/>
    <cellStyle name="Comma 5 2 3 2 2 5" xfId="10284" xr:uid="{00000000-0005-0000-0000-000076170000}"/>
    <cellStyle name="Comma 5 2 3 2 3" xfId="2776" xr:uid="{00000000-0005-0000-0000-000077170000}"/>
    <cellStyle name="Comma 5 2 3 2 3 2" xfId="11370" xr:uid="{00000000-0005-0000-0000-000078170000}"/>
    <cellStyle name="Comma 5 2 3 2 4" xfId="4919" xr:uid="{00000000-0005-0000-0000-000079170000}"/>
    <cellStyle name="Comma 5 2 3 2 4 2" xfId="13512" xr:uid="{00000000-0005-0000-0000-00007A170000}"/>
    <cellStyle name="Comma 5 2 3 2 5" xfId="7061" xr:uid="{00000000-0005-0000-0000-00007B170000}"/>
    <cellStyle name="Comma 5 2 3 2 5 2" xfId="15654" xr:uid="{00000000-0005-0000-0000-00007C170000}"/>
    <cellStyle name="Comma 5 2 3 2 6" xfId="9219" xr:uid="{00000000-0005-0000-0000-00007D170000}"/>
    <cellStyle name="Comma 5 2 3 3" xfId="1338" xr:uid="{00000000-0005-0000-0000-00007E170000}"/>
    <cellStyle name="Comma 5 2 3 3 2" xfId="3491" xr:uid="{00000000-0005-0000-0000-00007F170000}"/>
    <cellStyle name="Comma 5 2 3 3 2 2" xfId="12085" xr:uid="{00000000-0005-0000-0000-000080170000}"/>
    <cellStyle name="Comma 5 2 3 3 3" xfId="5634" xr:uid="{00000000-0005-0000-0000-000081170000}"/>
    <cellStyle name="Comma 5 2 3 3 3 2" xfId="14227" xr:uid="{00000000-0005-0000-0000-000082170000}"/>
    <cellStyle name="Comma 5 2 3 3 4" xfId="7776" xr:uid="{00000000-0005-0000-0000-000083170000}"/>
    <cellStyle name="Comma 5 2 3 3 4 2" xfId="16369" xr:uid="{00000000-0005-0000-0000-000084170000}"/>
    <cellStyle name="Comma 5 2 3 3 5" xfId="9932" xr:uid="{00000000-0005-0000-0000-000085170000}"/>
    <cellStyle name="Comma 5 2 3 4" xfId="2424" xr:uid="{00000000-0005-0000-0000-000086170000}"/>
    <cellStyle name="Comma 5 2 3 4 2" xfId="11018" xr:uid="{00000000-0005-0000-0000-000087170000}"/>
    <cellStyle name="Comma 5 2 3 5" xfId="4567" xr:uid="{00000000-0005-0000-0000-000088170000}"/>
    <cellStyle name="Comma 5 2 3 5 2" xfId="13160" xr:uid="{00000000-0005-0000-0000-000089170000}"/>
    <cellStyle name="Comma 5 2 3 6" xfId="6709" xr:uid="{00000000-0005-0000-0000-00008A170000}"/>
    <cellStyle name="Comma 5 2 3 6 2" xfId="15302" xr:uid="{00000000-0005-0000-0000-00008B170000}"/>
    <cellStyle name="Comma 5 2 3 7" xfId="8878" xr:uid="{00000000-0005-0000-0000-00008C170000}"/>
    <cellStyle name="Comma 5 2 4" xfId="361" xr:uid="{00000000-0005-0000-0000-00008D170000}"/>
    <cellStyle name="Comma 5 2 4 2" xfId="714" xr:uid="{00000000-0005-0000-0000-00008E170000}"/>
    <cellStyle name="Comma 5 2 4 2 2" xfId="1794" xr:uid="{00000000-0005-0000-0000-00008F170000}"/>
    <cellStyle name="Comma 5 2 4 2 2 2" xfId="3947" xr:uid="{00000000-0005-0000-0000-000090170000}"/>
    <cellStyle name="Comma 5 2 4 2 2 2 2" xfId="12541" xr:uid="{00000000-0005-0000-0000-000091170000}"/>
    <cellStyle name="Comma 5 2 4 2 2 3" xfId="6090" xr:uid="{00000000-0005-0000-0000-000092170000}"/>
    <cellStyle name="Comma 5 2 4 2 2 3 2" xfId="14683" xr:uid="{00000000-0005-0000-0000-000093170000}"/>
    <cellStyle name="Comma 5 2 4 2 2 4" xfId="8232" xr:uid="{00000000-0005-0000-0000-000094170000}"/>
    <cellStyle name="Comma 5 2 4 2 2 4 2" xfId="16825" xr:uid="{00000000-0005-0000-0000-000095170000}"/>
    <cellStyle name="Comma 5 2 4 2 2 5" xfId="10388" xr:uid="{00000000-0005-0000-0000-000096170000}"/>
    <cellStyle name="Comma 5 2 4 2 3" xfId="2880" xr:uid="{00000000-0005-0000-0000-000097170000}"/>
    <cellStyle name="Comma 5 2 4 2 3 2" xfId="11474" xr:uid="{00000000-0005-0000-0000-000098170000}"/>
    <cellStyle name="Comma 5 2 4 2 4" xfId="5023" xr:uid="{00000000-0005-0000-0000-000099170000}"/>
    <cellStyle name="Comma 5 2 4 2 4 2" xfId="13616" xr:uid="{00000000-0005-0000-0000-00009A170000}"/>
    <cellStyle name="Comma 5 2 4 2 5" xfId="7165" xr:uid="{00000000-0005-0000-0000-00009B170000}"/>
    <cellStyle name="Comma 5 2 4 2 5 2" xfId="15758" xr:uid="{00000000-0005-0000-0000-00009C170000}"/>
    <cellStyle name="Comma 5 2 4 2 6" xfId="9323" xr:uid="{00000000-0005-0000-0000-00009D170000}"/>
    <cellStyle name="Comma 5 2 4 3" xfId="1442" xr:uid="{00000000-0005-0000-0000-00009E170000}"/>
    <cellStyle name="Comma 5 2 4 3 2" xfId="3595" xr:uid="{00000000-0005-0000-0000-00009F170000}"/>
    <cellStyle name="Comma 5 2 4 3 2 2" xfId="12189" xr:uid="{00000000-0005-0000-0000-0000A0170000}"/>
    <cellStyle name="Comma 5 2 4 3 3" xfId="5738" xr:uid="{00000000-0005-0000-0000-0000A1170000}"/>
    <cellStyle name="Comma 5 2 4 3 3 2" xfId="14331" xr:uid="{00000000-0005-0000-0000-0000A2170000}"/>
    <cellStyle name="Comma 5 2 4 3 4" xfId="7880" xr:uid="{00000000-0005-0000-0000-0000A3170000}"/>
    <cellStyle name="Comma 5 2 4 3 4 2" xfId="16473" xr:uid="{00000000-0005-0000-0000-0000A4170000}"/>
    <cellStyle name="Comma 5 2 4 3 5" xfId="10036" xr:uid="{00000000-0005-0000-0000-0000A5170000}"/>
    <cellStyle name="Comma 5 2 4 4" xfId="2528" xr:uid="{00000000-0005-0000-0000-0000A6170000}"/>
    <cellStyle name="Comma 5 2 4 4 2" xfId="11122" xr:uid="{00000000-0005-0000-0000-0000A7170000}"/>
    <cellStyle name="Comma 5 2 4 5" xfId="4671" xr:uid="{00000000-0005-0000-0000-0000A8170000}"/>
    <cellStyle name="Comma 5 2 4 5 2" xfId="13264" xr:uid="{00000000-0005-0000-0000-0000A9170000}"/>
    <cellStyle name="Comma 5 2 4 6" xfId="6813" xr:uid="{00000000-0005-0000-0000-0000AA170000}"/>
    <cellStyle name="Comma 5 2 4 6 2" xfId="15406" xr:uid="{00000000-0005-0000-0000-0000AB170000}"/>
    <cellStyle name="Comma 5 2 4 7" xfId="8973" xr:uid="{00000000-0005-0000-0000-0000AC170000}"/>
    <cellStyle name="Comma 5 2 5" xfId="410" xr:uid="{00000000-0005-0000-0000-0000AD170000}"/>
    <cellStyle name="Comma 5 2 5 2" xfId="762" xr:uid="{00000000-0005-0000-0000-0000AE170000}"/>
    <cellStyle name="Comma 5 2 5 2 2" xfId="1842" xr:uid="{00000000-0005-0000-0000-0000AF170000}"/>
    <cellStyle name="Comma 5 2 5 2 2 2" xfId="3995" xr:uid="{00000000-0005-0000-0000-0000B0170000}"/>
    <cellStyle name="Comma 5 2 5 2 2 2 2" xfId="12589" xr:uid="{00000000-0005-0000-0000-0000B1170000}"/>
    <cellStyle name="Comma 5 2 5 2 2 3" xfId="6138" xr:uid="{00000000-0005-0000-0000-0000B2170000}"/>
    <cellStyle name="Comma 5 2 5 2 2 3 2" xfId="14731" xr:uid="{00000000-0005-0000-0000-0000B3170000}"/>
    <cellStyle name="Comma 5 2 5 2 2 4" xfId="8280" xr:uid="{00000000-0005-0000-0000-0000B4170000}"/>
    <cellStyle name="Comma 5 2 5 2 2 4 2" xfId="16873" xr:uid="{00000000-0005-0000-0000-0000B5170000}"/>
    <cellStyle name="Comma 5 2 5 2 2 5" xfId="10436" xr:uid="{00000000-0005-0000-0000-0000B6170000}"/>
    <cellStyle name="Comma 5 2 5 2 3" xfId="2928" xr:uid="{00000000-0005-0000-0000-0000B7170000}"/>
    <cellStyle name="Comma 5 2 5 2 3 2" xfId="11522" xr:uid="{00000000-0005-0000-0000-0000B8170000}"/>
    <cellStyle name="Comma 5 2 5 2 4" xfId="5071" xr:uid="{00000000-0005-0000-0000-0000B9170000}"/>
    <cellStyle name="Comma 5 2 5 2 4 2" xfId="13664" xr:uid="{00000000-0005-0000-0000-0000BA170000}"/>
    <cellStyle name="Comma 5 2 5 2 5" xfId="7213" xr:uid="{00000000-0005-0000-0000-0000BB170000}"/>
    <cellStyle name="Comma 5 2 5 2 5 2" xfId="15806" xr:uid="{00000000-0005-0000-0000-0000BC170000}"/>
    <cellStyle name="Comma 5 2 5 2 6" xfId="9371" xr:uid="{00000000-0005-0000-0000-0000BD170000}"/>
    <cellStyle name="Comma 5 2 5 3" xfId="1490" xr:uid="{00000000-0005-0000-0000-0000BE170000}"/>
    <cellStyle name="Comma 5 2 5 3 2" xfId="3643" xr:uid="{00000000-0005-0000-0000-0000BF170000}"/>
    <cellStyle name="Comma 5 2 5 3 2 2" xfId="12237" xr:uid="{00000000-0005-0000-0000-0000C0170000}"/>
    <cellStyle name="Comma 5 2 5 3 3" xfId="5786" xr:uid="{00000000-0005-0000-0000-0000C1170000}"/>
    <cellStyle name="Comma 5 2 5 3 3 2" xfId="14379" xr:uid="{00000000-0005-0000-0000-0000C2170000}"/>
    <cellStyle name="Comma 5 2 5 3 4" xfId="7928" xr:uid="{00000000-0005-0000-0000-0000C3170000}"/>
    <cellStyle name="Comma 5 2 5 3 4 2" xfId="16521" xr:uid="{00000000-0005-0000-0000-0000C4170000}"/>
    <cellStyle name="Comma 5 2 5 3 5" xfId="10084" xr:uid="{00000000-0005-0000-0000-0000C5170000}"/>
    <cellStyle name="Comma 5 2 5 4" xfId="2576" xr:uid="{00000000-0005-0000-0000-0000C6170000}"/>
    <cellStyle name="Comma 5 2 5 4 2" xfId="11170" xr:uid="{00000000-0005-0000-0000-0000C7170000}"/>
    <cellStyle name="Comma 5 2 5 5" xfId="4719" xr:uid="{00000000-0005-0000-0000-0000C8170000}"/>
    <cellStyle name="Comma 5 2 5 5 2" xfId="13312" xr:uid="{00000000-0005-0000-0000-0000C9170000}"/>
    <cellStyle name="Comma 5 2 5 6" xfId="6861" xr:uid="{00000000-0005-0000-0000-0000CA170000}"/>
    <cellStyle name="Comma 5 2 5 6 2" xfId="15454" xr:uid="{00000000-0005-0000-0000-0000CB170000}"/>
    <cellStyle name="Comma 5 2 5 7" xfId="9021" xr:uid="{00000000-0005-0000-0000-0000CC170000}"/>
    <cellStyle name="Comma 5 2 6" xfId="512" xr:uid="{00000000-0005-0000-0000-0000CD170000}"/>
    <cellStyle name="Comma 5 2 6 2" xfId="1592" xr:uid="{00000000-0005-0000-0000-0000CE170000}"/>
    <cellStyle name="Comma 5 2 6 2 2" xfId="3745" xr:uid="{00000000-0005-0000-0000-0000CF170000}"/>
    <cellStyle name="Comma 5 2 6 2 2 2" xfId="12339" xr:uid="{00000000-0005-0000-0000-0000D0170000}"/>
    <cellStyle name="Comma 5 2 6 2 3" xfId="5888" xr:uid="{00000000-0005-0000-0000-0000D1170000}"/>
    <cellStyle name="Comma 5 2 6 2 3 2" xfId="14481" xr:uid="{00000000-0005-0000-0000-0000D2170000}"/>
    <cellStyle name="Comma 5 2 6 2 4" xfId="8030" xr:uid="{00000000-0005-0000-0000-0000D3170000}"/>
    <cellStyle name="Comma 5 2 6 2 4 2" xfId="16623" xr:uid="{00000000-0005-0000-0000-0000D4170000}"/>
    <cellStyle name="Comma 5 2 6 2 5" xfId="10186" xr:uid="{00000000-0005-0000-0000-0000D5170000}"/>
    <cellStyle name="Comma 5 2 6 3" xfId="2678" xr:uid="{00000000-0005-0000-0000-0000D6170000}"/>
    <cellStyle name="Comma 5 2 6 3 2" xfId="11272" xr:uid="{00000000-0005-0000-0000-0000D7170000}"/>
    <cellStyle name="Comma 5 2 6 4" xfId="4821" xr:uid="{00000000-0005-0000-0000-0000D8170000}"/>
    <cellStyle name="Comma 5 2 6 4 2" xfId="13414" xr:uid="{00000000-0005-0000-0000-0000D9170000}"/>
    <cellStyle name="Comma 5 2 6 5" xfId="6963" xr:uid="{00000000-0005-0000-0000-0000DA170000}"/>
    <cellStyle name="Comma 5 2 6 5 2" xfId="15556" xr:uid="{00000000-0005-0000-0000-0000DB170000}"/>
    <cellStyle name="Comma 5 2 6 6" xfId="9121" xr:uid="{00000000-0005-0000-0000-0000DC170000}"/>
    <cellStyle name="Comma 5 2 7" xfId="553" xr:uid="{00000000-0005-0000-0000-0000DD170000}"/>
    <cellStyle name="Comma 5 2 7 2" xfId="1633" xr:uid="{00000000-0005-0000-0000-0000DE170000}"/>
    <cellStyle name="Comma 5 2 7 2 2" xfId="3786" xr:uid="{00000000-0005-0000-0000-0000DF170000}"/>
    <cellStyle name="Comma 5 2 7 2 2 2" xfId="12380" xr:uid="{00000000-0005-0000-0000-0000E0170000}"/>
    <cellStyle name="Comma 5 2 7 2 3" xfId="5929" xr:uid="{00000000-0005-0000-0000-0000E1170000}"/>
    <cellStyle name="Comma 5 2 7 2 3 2" xfId="14522" xr:uid="{00000000-0005-0000-0000-0000E2170000}"/>
    <cellStyle name="Comma 5 2 7 2 4" xfId="8071" xr:uid="{00000000-0005-0000-0000-0000E3170000}"/>
    <cellStyle name="Comma 5 2 7 2 4 2" xfId="16664" xr:uid="{00000000-0005-0000-0000-0000E4170000}"/>
    <cellStyle name="Comma 5 2 7 2 5" xfId="10227" xr:uid="{00000000-0005-0000-0000-0000E5170000}"/>
    <cellStyle name="Comma 5 2 7 3" xfId="2719" xr:uid="{00000000-0005-0000-0000-0000E6170000}"/>
    <cellStyle name="Comma 5 2 7 3 2" xfId="11313" xr:uid="{00000000-0005-0000-0000-0000E7170000}"/>
    <cellStyle name="Comma 5 2 7 4" xfId="4862" xr:uid="{00000000-0005-0000-0000-0000E8170000}"/>
    <cellStyle name="Comma 5 2 7 4 2" xfId="13455" xr:uid="{00000000-0005-0000-0000-0000E9170000}"/>
    <cellStyle name="Comma 5 2 7 5" xfId="7004" xr:uid="{00000000-0005-0000-0000-0000EA170000}"/>
    <cellStyle name="Comma 5 2 7 5 2" xfId="15597" xr:uid="{00000000-0005-0000-0000-0000EB170000}"/>
    <cellStyle name="Comma 5 2 7 6" xfId="9162" xr:uid="{00000000-0005-0000-0000-0000EC170000}"/>
    <cellStyle name="Comma 5 2 8" xfId="905" xr:uid="{00000000-0005-0000-0000-0000ED170000}"/>
    <cellStyle name="Comma 5 2 8 2" xfId="1982" xr:uid="{00000000-0005-0000-0000-0000EE170000}"/>
    <cellStyle name="Comma 5 2 8 2 2" xfId="4135" xr:uid="{00000000-0005-0000-0000-0000EF170000}"/>
    <cellStyle name="Comma 5 2 8 2 2 2" xfId="12729" xr:uid="{00000000-0005-0000-0000-0000F0170000}"/>
    <cellStyle name="Comma 5 2 8 2 3" xfId="6278" xr:uid="{00000000-0005-0000-0000-0000F1170000}"/>
    <cellStyle name="Comma 5 2 8 2 3 2" xfId="14871" xr:uid="{00000000-0005-0000-0000-0000F2170000}"/>
    <cellStyle name="Comma 5 2 8 2 4" xfId="8420" xr:uid="{00000000-0005-0000-0000-0000F3170000}"/>
    <cellStyle name="Comma 5 2 8 2 4 2" xfId="17013" xr:uid="{00000000-0005-0000-0000-0000F4170000}"/>
    <cellStyle name="Comma 5 2 8 2 5" xfId="10576" xr:uid="{00000000-0005-0000-0000-0000F5170000}"/>
    <cellStyle name="Comma 5 2 8 3" xfId="3068" xr:uid="{00000000-0005-0000-0000-0000F6170000}"/>
    <cellStyle name="Comma 5 2 8 3 2" xfId="11662" xr:uid="{00000000-0005-0000-0000-0000F7170000}"/>
    <cellStyle name="Comma 5 2 8 4" xfId="5211" xr:uid="{00000000-0005-0000-0000-0000F8170000}"/>
    <cellStyle name="Comma 5 2 8 4 2" xfId="13804" xr:uid="{00000000-0005-0000-0000-0000F9170000}"/>
    <cellStyle name="Comma 5 2 8 5" xfId="7353" xr:uid="{00000000-0005-0000-0000-0000FA170000}"/>
    <cellStyle name="Comma 5 2 8 5 2" xfId="15946" xr:uid="{00000000-0005-0000-0000-0000FB170000}"/>
    <cellStyle name="Comma 5 2 8 6" xfId="9509" xr:uid="{00000000-0005-0000-0000-0000FC170000}"/>
    <cellStyle name="Comma 5 2 9" xfId="1008" xr:uid="{00000000-0005-0000-0000-0000FD170000}"/>
    <cellStyle name="Comma 5 2 9 2" xfId="2085" xr:uid="{00000000-0005-0000-0000-0000FE170000}"/>
    <cellStyle name="Comma 5 2 9 2 2" xfId="4238" xr:uid="{00000000-0005-0000-0000-0000FF170000}"/>
    <cellStyle name="Comma 5 2 9 2 2 2" xfId="12832" xr:uid="{00000000-0005-0000-0000-000000180000}"/>
    <cellStyle name="Comma 5 2 9 2 3" xfId="6381" xr:uid="{00000000-0005-0000-0000-000001180000}"/>
    <cellStyle name="Comma 5 2 9 2 3 2" xfId="14974" xr:uid="{00000000-0005-0000-0000-000002180000}"/>
    <cellStyle name="Comma 5 2 9 2 4" xfId="8523" xr:uid="{00000000-0005-0000-0000-000003180000}"/>
    <cellStyle name="Comma 5 2 9 2 4 2" xfId="17116" xr:uid="{00000000-0005-0000-0000-000004180000}"/>
    <cellStyle name="Comma 5 2 9 2 5" xfId="10679" xr:uid="{00000000-0005-0000-0000-000005180000}"/>
    <cellStyle name="Comma 5 2 9 3" xfId="3171" xr:uid="{00000000-0005-0000-0000-000006180000}"/>
    <cellStyle name="Comma 5 2 9 3 2" xfId="11765" xr:uid="{00000000-0005-0000-0000-000007180000}"/>
    <cellStyle name="Comma 5 2 9 4" xfId="5314" xr:uid="{00000000-0005-0000-0000-000008180000}"/>
    <cellStyle name="Comma 5 2 9 4 2" xfId="13907" xr:uid="{00000000-0005-0000-0000-000009180000}"/>
    <cellStyle name="Comma 5 2 9 5" xfId="7456" xr:uid="{00000000-0005-0000-0000-00000A180000}"/>
    <cellStyle name="Comma 5 2 9 5 2" xfId="16049" xr:uid="{00000000-0005-0000-0000-00000B180000}"/>
    <cellStyle name="Comma 5 2 9 6" xfId="9612" xr:uid="{00000000-0005-0000-0000-00000C180000}"/>
    <cellStyle name="Comma 5 3" xfId="1269" xr:uid="{00000000-0005-0000-0000-00000D180000}"/>
    <cellStyle name="Comma 5 3 2" xfId="3422" xr:uid="{00000000-0005-0000-0000-00000E180000}"/>
    <cellStyle name="Comma 5 3 2 2" xfId="12016" xr:uid="{00000000-0005-0000-0000-00000F180000}"/>
    <cellStyle name="Comma 5 3 3" xfId="5565" xr:uid="{00000000-0005-0000-0000-000010180000}"/>
    <cellStyle name="Comma 5 3 3 2" xfId="14158" xr:uid="{00000000-0005-0000-0000-000011180000}"/>
    <cellStyle name="Comma 5 3 4" xfId="7707" xr:uid="{00000000-0005-0000-0000-000012180000}"/>
    <cellStyle name="Comma 5 3 4 2" xfId="16300" xr:uid="{00000000-0005-0000-0000-000013180000}"/>
    <cellStyle name="Comma 5 3 5" xfId="9863" xr:uid="{00000000-0005-0000-0000-000014180000}"/>
    <cellStyle name="Comma 5 4" xfId="2357" xr:uid="{00000000-0005-0000-0000-000015180000}"/>
    <cellStyle name="Comma 5 4 2" xfId="10951" xr:uid="{00000000-0005-0000-0000-000016180000}"/>
    <cellStyle name="Comma 5 5" xfId="4500" xr:uid="{00000000-0005-0000-0000-000017180000}"/>
    <cellStyle name="Comma 5 5 2" xfId="13093" xr:uid="{00000000-0005-0000-0000-000018180000}"/>
    <cellStyle name="Comma 5 6" xfId="6642" xr:uid="{00000000-0005-0000-0000-000019180000}"/>
    <cellStyle name="Comma 5 6 2" xfId="15235" xr:uid="{00000000-0005-0000-0000-00001A180000}"/>
    <cellStyle name="Comma 5 7" xfId="8816" xr:uid="{00000000-0005-0000-0000-00001B180000}"/>
    <cellStyle name="Comma 6" xfId="125" xr:uid="{00000000-0005-0000-0000-00001C180000}"/>
    <cellStyle name="Comma 6 2" xfId="158" xr:uid="{00000000-0005-0000-0000-00001D180000}"/>
    <cellStyle name="Comma 6 2 10" xfId="1280" xr:uid="{00000000-0005-0000-0000-00001E180000}"/>
    <cellStyle name="Comma 6 2 10 2" xfId="3433" xr:uid="{00000000-0005-0000-0000-00001F180000}"/>
    <cellStyle name="Comma 6 2 10 2 2" xfId="12027" xr:uid="{00000000-0005-0000-0000-000020180000}"/>
    <cellStyle name="Comma 6 2 10 3" xfId="5576" xr:uid="{00000000-0005-0000-0000-000021180000}"/>
    <cellStyle name="Comma 6 2 10 3 2" xfId="14169" xr:uid="{00000000-0005-0000-0000-000022180000}"/>
    <cellStyle name="Comma 6 2 10 4" xfId="7718" xr:uid="{00000000-0005-0000-0000-000023180000}"/>
    <cellStyle name="Comma 6 2 10 4 2" xfId="16311" xr:uid="{00000000-0005-0000-0000-000024180000}"/>
    <cellStyle name="Comma 6 2 10 5" xfId="9874" xr:uid="{00000000-0005-0000-0000-000025180000}"/>
    <cellStyle name="Comma 6 2 11" xfId="2368" xr:uid="{00000000-0005-0000-0000-000026180000}"/>
    <cellStyle name="Comma 6 2 11 2" xfId="10962" xr:uid="{00000000-0005-0000-0000-000027180000}"/>
    <cellStyle name="Comma 6 2 12" xfId="4511" xr:uid="{00000000-0005-0000-0000-000028180000}"/>
    <cellStyle name="Comma 6 2 12 2" xfId="13104" xr:uid="{00000000-0005-0000-0000-000029180000}"/>
    <cellStyle name="Comma 6 2 13" xfId="6653" xr:uid="{00000000-0005-0000-0000-00002A180000}"/>
    <cellStyle name="Comma 6 2 13 2" xfId="15246" xr:uid="{00000000-0005-0000-0000-00002B180000}"/>
    <cellStyle name="Comma 6 2 14" xfId="8827" xr:uid="{00000000-0005-0000-0000-00002C180000}"/>
    <cellStyle name="Comma 6 2 2" xfId="314" xr:uid="{00000000-0005-0000-0000-00002D180000}"/>
    <cellStyle name="Comma 6 2 2 10" xfId="8927" xr:uid="{00000000-0005-0000-0000-00002E180000}"/>
    <cellStyle name="Comma 6 2 2 2" xfId="465" xr:uid="{00000000-0005-0000-0000-00002F180000}"/>
    <cellStyle name="Comma 6 2 2 2 2" xfId="817" xr:uid="{00000000-0005-0000-0000-000030180000}"/>
    <cellStyle name="Comma 6 2 2 2 2 2" xfId="1897" xr:uid="{00000000-0005-0000-0000-000031180000}"/>
    <cellStyle name="Comma 6 2 2 2 2 2 2" xfId="4050" xr:uid="{00000000-0005-0000-0000-000032180000}"/>
    <cellStyle name="Comma 6 2 2 2 2 2 2 2" xfId="12644" xr:uid="{00000000-0005-0000-0000-000033180000}"/>
    <cellStyle name="Comma 6 2 2 2 2 2 3" xfId="6193" xr:uid="{00000000-0005-0000-0000-000034180000}"/>
    <cellStyle name="Comma 6 2 2 2 2 2 3 2" xfId="14786" xr:uid="{00000000-0005-0000-0000-000035180000}"/>
    <cellStyle name="Comma 6 2 2 2 2 2 4" xfId="8335" xr:uid="{00000000-0005-0000-0000-000036180000}"/>
    <cellStyle name="Comma 6 2 2 2 2 2 4 2" xfId="16928" xr:uid="{00000000-0005-0000-0000-000037180000}"/>
    <cellStyle name="Comma 6 2 2 2 2 2 5" xfId="10491" xr:uid="{00000000-0005-0000-0000-000038180000}"/>
    <cellStyle name="Comma 6 2 2 2 2 3" xfId="2983" xr:uid="{00000000-0005-0000-0000-000039180000}"/>
    <cellStyle name="Comma 6 2 2 2 2 3 2" xfId="11577" xr:uid="{00000000-0005-0000-0000-00003A180000}"/>
    <cellStyle name="Comma 6 2 2 2 2 4" xfId="5126" xr:uid="{00000000-0005-0000-0000-00003B180000}"/>
    <cellStyle name="Comma 6 2 2 2 2 4 2" xfId="13719" xr:uid="{00000000-0005-0000-0000-00003C180000}"/>
    <cellStyle name="Comma 6 2 2 2 2 5" xfId="7268" xr:uid="{00000000-0005-0000-0000-00003D180000}"/>
    <cellStyle name="Comma 6 2 2 2 2 5 2" xfId="15861" xr:uid="{00000000-0005-0000-0000-00003E180000}"/>
    <cellStyle name="Comma 6 2 2 2 2 6" xfId="9426" xr:uid="{00000000-0005-0000-0000-00003F180000}"/>
    <cellStyle name="Comma 6 2 2 2 3" xfId="1545" xr:uid="{00000000-0005-0000-0000-000040180000}"/>
    <cellStyle name="Comma 6 2 2 2 3 2" xfId="3698" xr:uid="{00000000-0005-0000-0000-000041180000}"/>
    <cellStyle name="Comma 6 2 2 2 3 2 2" xfId="12292" xr:uid="{00000000-0005-0000-0000-000042180000}"/>
    <cellStyle name="Comma 6 2 2 2 3 3" xfId="5841" xr:uid="{00000000-0005-0000-0000-000043180000}"/>
    <cellStyle name="Comma 6 2 2 2 3 3 2" xfId="14434" xr:uid="{00000000-0005-0000-0000-000044180000}"/>
    <cellStyle name="Comma 6 2 2 2 3 4" xfId="7983" xr:uid="{00000000-0005-0000-0000-000045180000}"/>
    <cellStyle name="Comma 6 2 2 2 3 4 2" xfId="16576" xr:uid="{00000000-0005-0000-0000-000046180000}"/>
    <cellStyle name="Comma 6 2 2 2 3 5" xfId="10139" xr:uid="{00000000-0005-0000-0000-000047180000}"/>
    <cellStyle name="Comma 6 2 2 2 4" xfId="2631" xr:uid="{00000000-0005-0000-0000-000048180000}"/>
    <cellStyle name="Comma 6 2 2 2 4 2" xfId="11225" xr:uid="{00000000-0005-0000-0000-000049180000}"/>
    <cellStyle name="Comma 6 2 2 2 5" xfId="4774" xr:uid="{00000000-0005-0000-0000-00004A180000}"/>
    <cellStyle name="Comma 6 2 2 2 5 2" xfId="13367" xr:uid="{00000000-0005-0000-0000-00004B180000}"/>
    <cellStyle name="Comma 6 2 2 2 6" xfId="6916" xr:uid="{00000000-0005-0000-0000-00004C180000}"/>
    <cellStyle name="Comma 6 2 2 2 6 2" xfId="15509" xr:uid="{00000000-0005-0000-0000-00004D180000}"/>
    <cellStyle name="Comma 6 2 2 2 7" xfId="9074" xr:uid="{00000000-0005-0000-0000-00004E180000}"/>
    <cellStyle name="Comma 6 2 2 3" xfId="667" xr:uid="{00000000-0005-0000-0000-00004F180000}"/>
    <cellStyle name="Comma 6 2 2 3 2" xfId="1747" xr:uid="{00000000-0005-0000-0000-000050180000}"/>
    <cellStyle name="Comma 6 2 2 3 2 2" xfId="3900" xr:uid="{00000000-0005-0000-0000-000051180000}"/>
    <cellStyle name="Comma 6 2 2 3 2 2 2" xfId="12494" xr:uid="{00000000-0005-0000-0000-000052180000}"/>
    <cellStyle name="Comma 6 2 2 3 2 3" xfId="6043" xr:uid="{00000000-0005-0000-0000-000053180000}"/>
    <cellStyle name="Comma 6 2 2 3 2 3 2" xfId="14636" xr:uid="{00000000-0005-0000-0000-000054180000}"/>
    <cellStyle name="Comma 6 2 2 3 2 4" xfId="8185" xr:uid="{00000000-0005-0000-0000-000055180000}"/>
    <cellStyle name="Comma 6 2 2 3 2 4 2" xfId="16778" xr:uid="{00000000-0005-0000-0000-000056180000}"/>
    <cellStyle name="Comma 6 2 2 3 2 5" xfId="10341" xr:uid="{00000000-0005-0000-0000-000057180000}"/>
    <cellStyle name="Comma 6 2 2 3 3" xfId="2833" xr:uid="{00000000-0005-0000-0000-000058180000}"/>
    <cellStyle name="Comma 6 2 2 3 3 2" xfId="11427" xr:uid="{00000000-0005-0000-0000-000059180000}"/>
    <cellStyle name="Comma 6 2 2 3 4" xfId="4976" xr:uid="{00000000-0005-0000-0000-00005A180000}"/>
    <cellStyle name="Comma 6 2 2 3 4 2" xfId="13569" xr:uid="{00000000-0005-0000-0000-00005B180000}"/>
    <cellStyle name="Comma 6 2 2 3 5" xfId="7118" xr:uid="{00000000-0005-0000-0000-00005C180000}"/>
    <cellStyle name="Comma 6 2 2 3 5 2" xfId="15711" xr:uid="{00000000-0005-0000-0000-00005D180000}"/>
    <cellStyle name="Comma 6 2 2 3 6" xfId="9276" xr:uid="{00000000-0005-0000-0000-00005E180000}"/>
    <cellStyle name="Comma 6 2 2 4" xfId="960" xr:uid="{00000000-0005-0000-0000-00005F180000}"/>
    <cellStyle name="Comma 6 2 2 4 2" xfId="2037" xr:uid="{00000000-0005-0000-0000-000060180000}"/>
    <cellStyle name="Comma 6 2 2 4 2 2" xfId="4190" xr:uid="{00000000-0005-0000-0000-000061180000}"/>
    <cellStyle name="Comma 6 2 2 4 2 2 2" xfId="12784" xr:uid="{00000000-0005-0000-0000-000062180000}"/>
    <cellStyle name="Comma 6 2 2 4 2 3" xfId="6333" xr:uid="{00000000-0005-0000-0000-000063180000}"/>
    <cellStyle name="Comma 6 2 2 4 2 3 2" xfId="14926" xr:uid="{00000000-0005-0000-0000-000064180000}"/>
    <cellStyle name="Comma 6 2 2 4 2 4" xfId="8475" xr:uid="{00000000-0005-0000-0000-000065180000}"/>
    <cellStyle name="Comma 6 2 2 4 2 4 2" xfId="17068" xr:uid="{00000000-0005-0000-0000-000066180000}"/>
    <cellStyle name="Comma 6 2 2 4 2 5" xfId="10631" xr:uid="{00000000-0005-0000-0000-000067180000}"/>
    <cellStyle name="Comma 6 2 2 4 3" xfId="3123" xr:uid="{00000000-0005-0000-0000-000068180000}"/>
    <cellStyle name="Comma 6 2 2 4 3 2" xfId="11717" xr:uid="{00000000-0005-0000-0000-000069180000}"/>
    <cellStyle name="Comma 6 2 2 4 4" xfId="5266" xr:uid="{00000000-0005-0000-0000-00006A180000}"/>
    <cellStyle name="Comma 6 2 2 4 4 2" xfId="13859" xr:uid="{00000000-0005-0000-0000-00006B180000}"/>
    <cellStyle name="Comma 6 2 2 4 5" xfId="7408" xr:uid="{00000000-0005-0000-0000-00006C180000}"/>
    <cellStyle name="Comma 6 2 2 4 5 2" xfId="16001" xr:uid="{00000000-0005-0000-0000-00006D180000}"/>
    <cellStyle name="Comma 6 2 2 4 6" xfId="9564" xr:uid="{00000000-0005-0000-0000-00006E180000}"/>
    <cellStyle name="Comma 6 2 2 5" xfId="1063" xr:uid="{00000000-0005-0000-0000-00006F180000}"/>
    <cellStyle name="Comma 6 2 2 5 2" xfId="2140" xr:uid="{00000000-0005-0000-0000-000070180000}"/>
    <cellStyle name="Comma 6 2 2 5 2 2" xfId="4293" xr:uid="{00000000-0005-0000-0000-000071180000}"/>
    <cellStyle name="Comma 6 2 2 5 2 2 2" xfId="12887" xr:uid="{00000000-0005-0000-0000-000072180000}"/>
    <cellStyle name="Comma 6 2 2 5 2 3" xfId="6436" xr:uid="{00000000-0005-0000-0000-000073180000}"/>
    <cellStyle name="Comma 6 2 2 5 2 3 2" xfId="15029" xr:uid="{00000000-0005-0000-0000-000074180000}"/>
    <cellStyle name="Comma 6 2 2 5 2 4" xfId="8578" xr:uid="{00000000-0005-0000-0000-000075180000}"/>
    <cellStyle name="Comma 6 2 2 5 2 4 2" xfId="17171" xr:uid="{00000000-0005-0000-0000-000076180000}"/>
    <cellStyle name="Comma 6 2 2 5 2 5" xfId="10734" xr:uid="{00000000-0005-0000-0000-000077180000}"/>
    <cellStyle name="Comma 6 2 2 5 3" xfId="3226" xr:uid="{00000000-0005-0000-0000-000078180000}"/>
    <cellStyle name="Comma 6 2 2 5 3 2" xfId="11820" xr:uid="{00000000-0005-0000-0000-000079180000}"/>
    <cellStyle name="Comma 6 2 2 5 4" xfId="5369" xr:uid="{00000000-0005-0000-0000-00007A180000}"/>
    <cellStyle name="Comma 6 2 2 5 4 2" xfId="13962" xr:uid="{00000000-0005-0000-0000-00007B180000}"/>
    <cellStyle name="Comma 6 2 2 5 5" xfId="7511" xr:uid="{00000000-0005-0000-0000-00007C180000}"/>
    <cellStyle name="Comma 6 2 2 5 5 2" xfId="16104" xr:uid="{00000000-0005-0000-0000-00007D180000}"/>
    <cellStyle name="Comma 6 2 2 5 6" xfId="9667" xr:uid="{00000000-0005-0000-0000-00007E180000}"/>
    <cellStyle name="Comma 6 2 2 6" xfId="1395" xr:uid="{00000000-0005-0000-0000-00007F180000}"/>
    <cellStyle name="Comma 6 2 2 6 2" xfId="3548" xr:uid="{00000000-0005-0000-0000-000080180000}"/>
    <cellStyle name="Comma 6 2 2 6 2 2" xfId="12142" xr:uid="{00000000-0005-0000-0000-000081180000}"/>
    <cellStyle name="Comma 6 2 2 6 3" xfId="5691" xr:uid="{00000000-0005-0000-0000-000082180000}"/>
    <cellStyle name="Comma 6 2 2 6 3 2" xfId="14284" xr:uid="{00000000-0005-0000-0000-000083180000}"/>
    <cellStyle name="Comma 6 2 2 6 4" xfId="7833" xr:uid="{00000000-0005-0000-0000-000084180000}"/>
    <cellStyle name="Comma 6 2 2 6 4 2" xfId="16426" xr:uid="{00000000-0005-0000-0000-000085180000}"/>
    <cellStyle name="Comma 6 2 2 6 5" xfId="9989" xr:uid="{00000000-0005-0000-0000-000086180000}"/>
    <cellStyle name="Comma 6 2 2 7" xfId="2481" xr:uid="{00000000-0005-0000-0000-000087180000}"/>
    <cellStyle name="Comma 6 2 2 7 2" xfId="11075" xr:uid="{00000000-0005-0000-0000-000088180000}"/>
    <cellStyle name="Comma 6 2 2 8" xfId="4624" xr:uid="{00000000-0005-0000-0000-000089180000}"/>
    <cellStyle name="Comma 6 2 2 8 2" xfId="13217" xr:uid="{00000000-0005-0000-0000-00008A180000}"/>
    <cellStyle name="Comma 6 2 2 9" xfId="6766" xr:uid="{00000000-0005-0000-0000-00008B180000}"/>
    <cellStyle name="Comma 6 2 2 9 2" xfId="15359" xr:uid="{00000000-0005-0000-0000-00008C180000}"/>
    <cellStyle name="Comma 6 2 3" xfId="258" xr:uid="{00000000-0005-0000-0000-00008D180000}"/>
    <cellStyle name="Comma 6 2 3 2" xfId="611" xr:uid="{00000000-0005-0000-0000-00008E180000}"/>
    <cellStyle name="Comma 6 2 3 2 2" xfId="1691" xr:uid="{00000000-0005-0000-0000-00008F180000}"/>
    <cellStyle name="Comma 6 2 3 2 2 2" xfId="3844" xr:uid="{00000000-0005-0000-0000-000090180000}"/>
    <cellStyle name="Comma 6 2 3 2 2 2 2" xfId="12438" xr:uid="{00000000-0005-0000-0000-000091180000}"/>
    <cellStyle name="Comma 6 2 3 2 2 3" xfId="5987" xr:uid="{00000000-0005-0000-0000-000092180000}"/>
    <cellStyle name="Comma 6 2 3 2 2 3 2" xfId="14580" xr:uid="{00000000-0005-0000-0000-000093180000}"/>
    <cellStyle name="Comma 6 2 3 2 2 4" xfId="8129" xr:uid="{00000000-0005-0000-0000-000094180000}"/>
    <cellStyle name="Comma 6 2 3 2 2 4 2" xfId="16722" xr:uid="{00000000-0005-0000-0000-000095180000}"/>
    <cellStyle name="Comma 6 2 3 2 2 5" xfId="10285" xr:uid="{00000000-0005-0000-0000-000096180000}"/>
    <cellStyle name="Comma 6 2 3 2 3" xfId="2777" xr:uid="{00000000-0005-0000-0000-000097180000}"/>
    <cellStyle name="Comma 6 2 3 2 3 2" xfId="11371" xr:uid="{00000000-0005-0000-0000-000098180000}"/>
    <cellStyle name="Comma 6 2 3 2 4" xfId="4920" xr:uid="{00000000-0005-0000-0000-000099180000}"/>
    <cellStyle name="Comma 6 2 3 2 4 2" xfId="13513" xr:uid="{00000000-0005-0000-0000-00009A180000}"/>
    <cellStyle name="Comma 6 2 3 2 5" xfId="7062" xr:uid="{00000000-0005-0000-0000-00009B180000}"/>
    <cellStyle name="Comma 6 2 3 2 5 2" xfId="15655" xr:uid="{00000000-0005-0000-0000-00009C180000}"/>
    <cellStyle name="Comma 6 2 3 2 6" xfId="9220" xr:uid="{00000000-0005-0000-0000-00009D180000}"/>
    <cellStyle name="Comma 6 2 3 3" xfId="1339" xr:uid="{00000000-0005-0000-0000-00009E180000}"/>
    <cellStyle name="Comma 6 2 3 3 2" xfId="3492" xr:uid="{00000000-0005-0000-0000-00009F180000}"/>
    <cellStyle name="Comma 6 2 3 3 2 2" xfId="12086" xr:uid="{00000000-0005-0000-0000-0000A0180000}"/>
    <cellStyle name="Comma 6 2 3 3 3" xfId="5635" xr:uid="{00000000-0005-0000-0000-0000A1180000}"/>
    <cellStyle name="Comma 6 2 3 3 3 2" xfId="14228" xr:uid="{00000000-0005-0000-0000-0000A2180000}"/>
    <cellStyle name="Comma 6 2 3 3 4" xfId="7777" xr:uid="{00000000-0005-0000-0000-0000A3180000}"/>
    <cellStyle name="Comma 6 2 3 3 4 2" xfId="16370" xr:uid="{00000000-0005-0000-0000-0000A4180000}"/>
    <cellStyle name="Comma 6 2 3 3 5" xfId="9933" xr:uid="{00000000-0005-0000-0000-0000A5180000}"/>
    <cellStyle name="Comma 6 2 3 4" xfId="2425" xr:uid="{00000000-0005-0000-0000-0000A6180000}"/>
    <cellStyle name="Comma 6 2 3 4 2" xfId="11019" xr:uid="{00000000-0005-0000-0000-0000A7180000}"/>
    <cellStyle name="Comma 6 2 3 5" xfId="4568" xr:uid="{00000000-0005-0000-0000-0000A8180000}"/>
    <cellStyle name="Comma 6 2 3 5 2" xfId="13161" xr:uid="{00000000-0005-0000-0000-0000A9180000}"/>
    <cellStyle name="Comma 6 2 3 6" xfId="6710" xr:uid="{00000000-0005-0000-0000-0000AA180000}"/>
    <cellStyle name="Comma 6 2 3 6 2" xfId="15303" xr:uid="{00000000-0005-0000-0000-0000AB180000}"/>
    <cellStyle name="Comma 6 2 3 7" xfId="8879" xr:uid="{00000000-0005-0000-0000-0000AC180000}"/>
    <cellStyle name="Comma 6 2 4" xfId="362" xr:uid="{00000000-0005-0000-0000-0000AD180000}"/>
    <cellStyle name="Comma 6 2 4 2" xfId="715" xr:uid="{00000000-0005-0000-0000-0000AE180000}"/>
    <cellStyle name="Comma 6 2 4 2 2" xfId="1795" xr:uid="{00000000-0005-0000-0000-0000AF180000}"/>
    <cellStyle name="Comma 6 2 4 2 2 2" xfId="3948" xr:uid="{00000000-0005-0000-0000-0000B0180000}"/>
    <cellStyle name="Comma 6 2 4 2 2 2 2" xfId="12542" xr:uid="{00000000-0005-0000-0000-0000B1180000}"/>
    <cellStyle name="Comma 6 2 4 2 2 3" xfId="6091" xr:uid="{00000000-0005-0000-0000-0000B2180000}"/>
    <cellStyle name="Comma 6 2 4 2 2 3 2" xfId="14684" xr:uid="{00000000-0005-0000-0000-0000B3180000}"/>
    <cellStyle name="Comma 6 2 4 2 2 4" xfId="8233" xr:uid="{00000000-0005-0000-0000-0000B4180000}"/>
    <cellStyle name="Comma 6 2 4 2 2 4 2" xfId="16826" xr:uid="{00000000-0005-0000-0000-0000B5180000}"/>
    <cellStyle name="Comma 6 2 4 2 2 5" xfId="10389" xr:uid="{00000000-0005-0000-0000-0000B6180000}"/>
    <cellStyle name="Comma 6 2 4 2 3" xfId="2881" xr:uid="{00000000-0005-0000-0000-0000B7180000}"/>
    <cellStyle name="Comma 6 2 4 2 3 2" xfId="11475" xr:uid="{00000000-0005-0000-0000-0000B8180000}"/>
    <cellStyle name="Comma 6 2 4 2 4" xfId="5024" xr:uid="{00000000-0005-0000-0000-0000B9180000}"/>
    <cellStyle name="Comma 6 2 4 2 4 2" xfId="13617" xr:uid="{00000000-0005-0000-0000-0000BA180000}"/>
    <cellStyle name="Comma 6 2 4 2 5" xfId="7166" xr:uid="{00000000-0005-0000-0000-0000BB180000}"/>
    <cellStyle name="Comma 6 2 4 2 5 2" xfId="15759" xr:uid="{00000000-0005-0000-0000-0000BC180000}"/>
    <cellStyle name="Comma 6 2 4 2 6" xfId="9324" xr:uid="{00000000-0005-0000-0000-0000BD180000}"/>
    <cellStyle name="Comma 6 2 4 3" xfId="1443" xr:uid="{00000000-0005-0000-0000-0000BE180000}"/>
    <cellStyle name="Comma 6 2 4 3 2" xfId="3596" xr:uid="{00000000-0005-0000-0000-0000BF180000}"/>
    <cellStyle name="Comma 6 2 4 3 2 2" xfId="12190" xr:uid="{00000000-0005-0000-0000-0000C0180000}"/>
    <cellStyle name="Comma 6 2 4 3 3" xfId="5739" xr:uid="{00000000-0005-0000-0000-0000C1180000}"/>
    <cellStyle name="Comma 6 2 4 3 3 2" xfId="14332" xr:uid="{00000000-0005-0000-0000-0000C2180000}"/>
    <cellStyle name="Comma 6 2 4 3 4" xfId="7881" xr:uid="{00000000-0005-0000-0000-0000C3180000}"/>
    <cellStyle name="Comma 6 2 4 3 4 2" xfId="16474" xr:uid="{00000000-0005-0000-0000-0000C4180000}"/>
    <cellStyle name="Comma 6 2 4 3 5" xfId="10037" xr:uid="{00000000-0005-0000-0000-0000C5180000}"/>
    <cellStyle name="Comma 6 2 4 4" xfId="2529" xr:uid="{00000000-0005-0000-0000-0000C6180000}"/>
    <cellStyle name="Comma 6 2 4 4 2" xfId="11123" xr:uid="{00000000-0005-0000-0000-0000C7180000}"/>
    <cellStyle name="Comma 6 2 4 5" xfId="4672" xr:uid="{00000000-0005-0000-0000-0000C8180000}"/>
    <cellStyle name="Comma 6 2 4 5 2" xfId="13265" xr:uid="{00000000-0005-0000-0000-0000C9180000}"/>
    <cellStyle name="Comma 6 2 4 6" xfId="6814" xr:uid="{00000000-0005-0000-0000-0000CA180000}"/>
    <cellStyle name="Comma 6 2 4 6 2" xfId="15407" xr:uid="{00000000-0005-0000-0000-0000CB180000}"/>
    <cellStyle name="Comma 6 2 4 7" xfId="8974" xr:uid="{00000000-0005-0000-0000-0000CC180000}"/>
    <cellStyle name="Comma 6 2 5" xfId="411" xr:uid="{00000000-0005-0000-0000-0000CD180000}"/>
    <cellStyle name="Comma 6 2 5 2" xfId="763" xr:uid="{00000000-0005-0000-0000-0000CE180000}"/>
    <cellStyle name="Comma 6 2 5 2 2" xfId="1843" xr:uid="{00000000-0005-0000-0000-0000CF180000}"/>
    <cellStyle name="Comma 6 2 5 2 2 2" xfId="3996" xr:uid="{00000000-0005-0000-0000-0000D0180000}"/>
    <cellStyle name="Comma 6 2 5 2 2 2 2" xfId="12590" xr:uid="{00000000-0005-0000-0000-0000D1180000}"/>
    <cellStyle name="Comma 6 2 5 2 2 3" xfId="6139" xr:uid="{00000000-0005-0000-0000-0000D2180000}"/>
    <cellStyle name="Comma 6 2 5 2 2 3 2" xfId="14732" xr:uid="{00000000-0005-0000-0000-0000D3180000}"/>
    <cellStyle name="Comma 6 2 5 2 2 4" xfId="8281" xr:uid="{00000000-0005-0000-0000-0000D4180000}"/>
    <cellStyle name="Comma 6 2 5 2 2 4 2" xfId="16874" xr:uid="{00000000-0005-0000-0000-0000D5180000}"/>
    <cellStyle name="Comma 6 2 5 2 2 5" xfId="10437" xr:uid="{00000000-0005-0000-0000-0000D6180000}"/>
    <cellStyle name="Comma 6 2 5 2 3" xfId="2929" xr:uid="{00000000-0005-0000-0000-0000D7180000}"/>
    <cellStyle name="Comma 6 2 5 2 3 2" xfId="11523" xr:uid="{00000000-0005-0000-0000-0000D8180000}"/>
    <cellStyle name="Comma 6 2 5 2 4" xfId="5072" xr:uid="{00000000-0005-0000-0000-0000D9180000}"/>
    <cellStyle name="Comma 6 2 5 2 4 2" xfId="13665" xr:uid="{00000000-0005-0000-0000-0000DA180000}"/>
    <cellStyle name="Comma 6 2 5 2 5" xfId="7214" xr:uid="{00000000-0005-0000-0000-0000DB180000}"/>
    <cellStyle name="Comma 6 2 5 2 5 2" xfId="15807" xr:uid="{00000000-0005-0000-0000-0000DC180000}"/>
    <cellStyle name="Comma 6 2 5 2 6" xfId="9372" xr:uid="{00000000-0005-0000-0000-0000DD180000}"/>
    <cellStyle name="Comma 6 2 5 3" xfId="1491" xr:uid="{00000000-0005-0000-0000-0000DE180000}"/>
    <cellStyle name="Comma 6 2 5 3 2" xfId="3644" xr:uid="{00000000-0005-0000-0000-0000DF180000}"/>
    <cellStyle name="Comma 6 2 5 3 2 2" xfId="12238" xr:uid="{00000000-0005-0000-0000-0000E0180000}"/>
    <cellStyle name="Comma 6 2 5 3 3" xfId="5787" xr:uid="{00000000-0005-0000-0000-0000E1180000}"/>
    <cellStyle name="Comma 6 2 5 3 3 2" xfId="14380" xr:uid="{00000000-0005-0000-0000-0000E2180000}"/>
    <cellStyle name="Comma 6 2 5 3 4" xfId="7929" xr:uid="{00000000-0005-0000-0000-0000E3180000}"/>
    <cellStyle name="Comma 6 2 5 3 4 2" xfId="16522" xr:uid="{00000000-0005-0000-0000-0000E4180000}"/>
    <cellStyle name="Comma 6 2 5 3 5" xfId="10085" xr:uid="{00000000-0005-0000-0000-0000E5180000}"/>
    <cellStyle name="Comma 6 2 5 4" xfId="2577" xr:uid="{00000000-0005-0000-0000-0000E6180000}"/>
    <cellStyle name="Comma 6 2 5 4 2" xfId="11171" xr:uid="{00000000-0005-0000-0000-0000E7180000}"/>
    <cellStyle name="Comma 6 2 5 5" xfId="4720" xr:uid="{00000000-0005-0000-0000-0000E8180000}"/>
    <cellStyle name="Comma 6 2 5 5 2" xfId="13313" xr:uid="{00000000-0005-0000-0000-0000E9180000}"/>
    <cellStyle name="Comma 6 2 5 6" xfId="6862" xr:uid="{00000000-0005-0000-0000-0000EA180000}"/>
    <cellStyle name="Comma 6 2 5 6 2" xfId="15455" xr:uid="{00000000-0005-0000-0000-0000EB180000}"/>
    <cellStyle name="Comma 6 2 5 7" xfId="9022" xr:uid="{00000000-0005-0000-0000-0000EC180000}"/>
    <cellStyle name="Comma 6 2 6" xfId="513" xr:uid="{00000000-0005-0000-0000-0000ED180000}"/>
    <cellStyle name="Comma 6 2 6 2" xfId="1593" xr:uid="{00000000-0005-0000-0000-0000EE180000}"/>
    <cellStyle name="Comma 6 2 6 2 2" xfId="3746" xr:uid="{00000000-0005-0000-0000-0000EF180000}"/>
    <cellStyle name="Comma 6 2 6 2 2 2" xfId="12340" xr:uid="{00000000-0005-0000-0000-0000F0180000}"/>
    <cellStyle name="Comma 6 2 6 2 3" xfId="5889" xr:uid="{00000000-0005-0000-0000-0000F1180000}"/>
    <cellStyle name="Comma 6 2 6 2 3 2" xfId="14482" xr:uid="{00000000-0005-0000-0000-0000F2180000}"/>
    <cellStyle name="Comma 6 2 6 2 4" xfId="8031" xr:uid="{00000000-0005-0000-0000-0000F3180000}"/>
    <cellStyle name="Comma 6 2 6 2 4 2" xfId="16624" xr:uid="{00000000-0005-0000-0000-0000F4180000}"/>
    <cellStyle name="Comma 6 2 6 2 5" xfId="10187" xr:uid="{00000000-0005-0000-0000-0000F5180000}"/>
    <cellStyle name="Comma 6 2 6 3" xfId="2679" xr:uid="{00000000-0005-0000-0000-0000F6180000}"/>
    <cellStyle name="Comma 6 2 6 3 2" xfId="11273" xr:uid="{00000000-0005-0000-0000-0000F7180000}"/>
    <cellStyle name="Comma 6 2 6 4" xfId="4822" xr:uid="{00000000-0005-0000-0000-0000F8180000}"/>
    <cellStyle name="Comma 6 2 6 4 2" xfId="13415" xr:uid="{00000000-0005-0000-0000-0000F9180000}"/>
    <cellStyle name="Comma 6 2 6 5" xfId="6964" xr:uid="{00000000-0005-0000-0000-0000FA180000}"/>
    <cellStyle name="Comma 6 2 6 5 2" xfId="15557" xr:uid="{00000000-0005-0000-0000-0000FB180000}"/>
    <cellStyle name="Comma 6 2 6 6" xfId="9122" xr:uid="{00000000-0005-0000-0000-0000FC180000}"/>
    <cellStyle name="Comma 6 2 7" xfId="554" xr:uid="{00000000-0005-0000-0000-0000FD180000}"/>
    <cellStyle name="Comma 6 2 7 2" xfId="1634" xr:uid="{00000000-0005-0000-0000-0000FE180000}"/>
    <cellStyle name="Comma 6 2 7 2 2" xfId="3787" xr:uid="{00000000-0005-0000-0000-0000FF180000}"/>
    <cellStyle name="Comma 6 2 7 2 2 2" xfId="12381" xr:uid="{00000000-0005-0000-0000-000000190000}"/>
    <cellStyle name="Comma 6 2 7 2 3" xfId="5930" xr:uid="{00000000-0005-0000-0000-000001190000}"/>
    <cellStyle name="Comma 6 2 7 2 3 2" xfId="14523" xr:uid="{00000000-0005-0000-0000-000002190000}"/>
    <cellStyle name="Comma 6 2 7 2 4" xfId="8072" xr:uid="{00000000-0005-0000-0000-000003190000}"/>
    <cellStyle name="Comma 6 2 7 2 4 2" xfId="16665" xr:uid="{00000000-0005-0000-0000-000004190000}"/>
    <cellStyle name="Comma 6 2 7 2 5" xfId="10228" xr:uid="{00000000-0005-0000-0000-000005190000}"/>
    <cellStyle name="Comma 6 2 7 3" xfId="2720" xr:uid="{00000000-0005-0000-0000-000006190000}"/>
    <cellStyle name="Comma 6 2 7 3 2" xfId="11314" xr:uid="{00000000-0005-0000-0000-000007190000}"/>
    <cellStyle name="Comma 6 2 7 4" xfId="4863" xr:uid="{00000000-0005-0000-0000-000008190000}"/>
    <cellStyle name="Comma 6 2 7 4 2" xfId="13456" xr:uid="{00000000-0005-0000-0000-000009190000}"/>
    <cellStyle name="Comma 6 2 7 5" xfId="7005" xr:uid="{00000000-0005-0000-0000-00000A190000}"/>
    <cellStyle name="Comma 6 2 7 5 2" xfId="15598" xr:uid="{00000000-0005-0000-0000-00000B190000}"/>
    <cellStyle name="Comma 6 2 7 6" xfId="9163" xr:uid="{00000000-0005-0000-0000-00000C190000}"/>
    <cellStyle name="Comma 6 2 8" xfId="906" xr:uid="{00000000-0005-0000-0000-00000D190000}"/>
    <cellStyle name="Comma 6 2 8 2" xfId="1983" xr:uid="{00000000-0005-0000-0000-00000E190000}"/>
    <cellStyle name="Comma 6 2 8 2 2" xfId="4136" xr:uid="{00000000-0005-0000-0000-00000F190000}"/>
    <cellStyle name="Comma 6 2 8 2 2 2" xfId="12730" xr:uid="{00000000-0005-0000-0000-000010190000}"/>
    <cellStyle name="Comma 6 2 8 2 3" xfId="6279" xr:uid="{00000000-0005-0000-0000-000011190000}"/>
    <cellStyle name="Comma 6 2 8 2 3 2" xfId="14872" xr:uid="{00000000-0005-0000-0000-000012190000}"/>
    <cellStyle name="Comma 6 2 8 2 4" xfId="8421" xr:uid="{00000000-0005-0000-0000-000013190000}"/>
    <cellStyle name="Comma 6 2 8 2 4 2" xfId="17014" xr:uid="{00000000-0005-0000-0000-000014190000}"/>
    <cellStyle name="Comma 6 2 8 2 5" xfId="10577" xr:uid="{00000000-0005-0000-0000-000015190000}"/>
    <cellStyle name="Comma 6 2 8 3" xfId="3069" xr:uid="{00000000-0005-0000-0000-000016190000}"/>
    <cellStyle name="Comma 6 2 8 3 2" xfId="11663" xr:uid="{00000000-0005-0000-0000-000017190000}"/>
    <cellStyle name="Comma 6 2 8 4" xfId="5212" xr:uid="{00000000-0005-0000-0000-000018190000}"/>
    <cellStyle name="Comma 6 2 8 4 2" xfId="13805" xr:uid="{00000000-0005-0000-0000-000019190000}"/>
    <cellStyle name="Comma 6 2 8 5" xfId="7354" xr:uid="{00000000-0005-0000-0000-00001A190000}"/>
    <cellStyle name="Comma 6 2 8 5 2" xfId="15947" xr:uid="{00000000-0005-0000-0000-00001B190000}"/>
    <cellStyle name="Comma 6 2 8 6" xfId="9510" xr:uid="{00000000-0005-0000-0000-00001C190000}"/>
    <cellStyle name="Comma 6 2 9" xfId="1009" xr:uid="{00000000-0005-0000-0000-00001D190000}"/>
    <cellStyle name="Comma 6 2 9 2" xfId="2086" xr:uid="{00000000-0005-0000-0000-00001E190000}"/>
    <cellStyle name="Comma 6 2 9 2 2" xfId="4239" xr:uid="{00000000-0005-0000-0000-00001F190000}"/>
    <cellStyle name="Comma 6 2 9 2 2 2" xfId="12833" xr:uid="{00000000-0005-0000-0000-000020190000}"/>
    <cellStyle name="Comma 6 2 9 2 3" xfId="6382" xr:uid="{00000000-0005-0000-0000-000021190000}"/>
    <cellStyle name="Comma 6 2 9 2 3 2" xfId="14975" xr:uid="{00000000-0005-0000-0000-000022190000}"/>
    <cellStyle name="Comma 6 2 9 2 4" xfId="8524" xr:uid="{00000000-0005-0000-0000-000023190000}"/>
    <cellStyle name="Comma 6 2 9 2 4 2" xfId="17117" xr:uid="{00000000-0005-0000-0000-000024190000}"/>
    <cellStyle name="Comma 6 2 9 2 5" xfId="10680" xr:uid="{00000000-0005-0000-0000-000025190000}"/>
    <cellStyle name="Comma 6 2 9 3" xfId="3172" xr:uid="{00000000-0005-0000-0000-000026190000}"/>
    <cellStyle name="Comma 6 2 9 3 2" xfId="11766" xr:uid="{00000000-0005-0000-0000-000027190000}"/>
    <cellStyle name="Comma 6 2 9 4" xfId="5315" xr:uid="{00000000-0005-0000-0000-000028190000}"/>
    <cellStyle name="Comma 6 2 9 4 2" xfId="13908" xr:uid="{00000000-0005-0000-0000-000029190000}"/>
    <cellStyle name="Comma 6 2 9 5" xfId="7457" xr:uid="{00000000-0005-0000-0000-00002A190000}"/>
    <cellStyle name="Comma 6 2 9 5 2" xfId="16050" xr:uid="{00000000-0005-0000-0000-00002B190000}"/>
    <cellStyle name="Comma 6 2 9 6" xfId="9613" xr:uid="{00000000-0005-0000-0000-00002C190000}"/>
    <cellStyle name="Comma 6 3" xfId="179" xr:uid="{00000000-0005-0000-0000-00002D190000}"/>
    <cellStyle name="Comma 6 3 2" xfId="322" xr:uid="{00000000-0005-0000-0000-00002E190000}"/>
    <cellStyle name="Comma 6 3 2 10" xfId="8935" xr:uid="{00000000-0005-0000-0000-00002F190000}"/>
    <cellStyle name="Comma 6 3 2 2" xfId="473" xr:uid="{00000000-0005-0000-0000-000030190000}"/>
    <cellStyle name="Comma 6 3 2 2 2" xfId="825" xr:uid="{00000000-0005-0000-0000-000031190000}"/>
    <cellStyle name="Comma 6 3 2 2 2 2" xfId="1905" xr:uid="{00000000-0005-0000-0000-000032190000}"/>
    <cellStyle name="Comma 6 3 2 2 2 2 2" xfId="4058" xr:uid="{00000000-0005-0000-0000-000033190000}"/>
    <cellStyle name="Comma 6 3 2 2 2 2 2 2" xfId="12652" xr:uid="{00000000-0005-0000-0000-000034190000}"/>
    <cellStyle name="Comma 6 3 2 2 2 2 3" xfId="6201" xr:uid="{00000000-0005-0000-0000-000035190000}"/>
    <cellStyle name="Comma 6 3 2 2 2 2 3 2" xfId="14794" xr:uid="{00000000-0005-0000-0000-000036190000}"/>
    <cellStyle name="Comma 6 3 2 2 2 2 4" xfId="8343" xr:uid="{00000000-0005-0000-0000-000037190000}"/>
    <cellStyle name="Comma 6 3 2 2 2 2 4 2" xfId="16936" xr:uid="{00000000-0005-0000-0000-000038190000}"/>
    <cellStyle name="Comma 6 3 2 2 2 2 5" xfId="10499" xr:uid="{00000000-0005-0000-0000-000039190000}"/>
    <cellStyle name="Comma 6 3 2 2 2 3" xfId="2991" xr:uid="{00000000-0005-0000-0000-00003A190000}"/>
    <cellStyle name="Comma 6 3 2 2 2 3 2" xfId="11585" xr:uid="{00000000-0005-0000-0000-00003B190000}"/>
    <cellStyle name="Comma 6 3 2 2 2 4" xfId="5134" xr:uid="{00000000-0005-0000-0000-00003C190000}"/>
    <cellStyle name="Comma 6 3 2 2 2 4 2" xfId="13727" xr:uid="{00000000-0005-0000-0000-00003D190000}"/>
    <cellStyle name="Comma 6 3 2 2 2 5" xfId="7276" xr:uid="{00000000-0005-0000-0000-00003E190000}"/>
    <cellStyle name="Comma 6 3 2 2 2 5 2" xfId="15869" xr:uid="{00000000-0005-0000-0000-00003F190000}"/>
    <cellStyle name="Comma 6 3 2 2 2 6" xfId="9434" xr:uid="{00000000-0005-0000-0000-000040190000}"/>
    <cellStyle name="Comma 6 3 2 2 3" xfId="1553" xr:uid="{00000000-0005-0000-0000-000041190000}"/>
    <cellStyle name="Comma 6 3 2 2 3 2" xfId="3706" xr:uid="{00000000-0005-0000-0000-000042190000}"/>
    <cellStyle name="Comma 6 3 2 2 3 2 2" xfId="12300" xr:uid="{00000000-0005-0000-0000-000043190000}"/>
    <cellStyle name="Comma 6 3 2 2 3 3" xfId="5849" xr:uid="{00000000-0005-0000-0000-000044190000}"/>
    <cellStyle name="Comma 6 3 2 2 3 3 2" xfId="14442" xr:uid="{00000000-0005-0000-0000-000045190000}"/>
    <cellStyle name="Comma 6 3 2 2 3 4" xfId="7991" xr:uid="{00000000-0005-0000-0000-000046190000}"/>
    <cellStyle name="Comma 6 3 2 2 3 4 2" xfId="16584" xr:uid="{00000000-0005-0000-0000-000047190000}"/>
    <cellStyle name="Comma 6 3 2 2 3 5" xfId="10147" xr:uid="{00000000-0005-0000-0000-000048190000}"/>
    <cellStyle name="Comma 6 3 2 2 4" xfId="2639" xr:uid="{00000000-0005-0000-0000-000049190000}"/>
    <cellStyle name="Comma 6 3 2 2 4 2" xfId="11233" xr:uid="{00000000-0005-0000-0000-00004A190000}"/>
    <cellStyle name="Comma 6 3 2 2 5" xfId="4782" xr:uid="{00000000-0005-0000-0000-00004B190000}"/>
    <cellStyle name="Comma 6 3 2 2 5 2" xfId="13375" xr:uid="{00000000-0005-0000-0000-00004C190000}"/>
    <cellStyle name="Comma 6 3 2 2 6" xfId="6924" xr:uid="{00000000-0005-0000-0000-00004D190000}"/>
    <cellStyle name="Comma 6 3 2 2 6 2" xfId="15517" xr:uid="{00000000-0005-0000-0000-00004E190000}"/>
    <cellStyle name="Comma 6 3 2 2 7" xfId="9082" xr:uid="{00000000-0005-0000-0000-00004F190000}"/>
    <cellStyle name="Comma 6 3 2 3" xfId="675" xr:uid="{00000000-0005-0000-0000-000050190000}"/>
    <cellStyle name="Comma 6 3 2 3 2" xfId="1755" xr:uid="{00000000-0005-0000-0000-000051190000}"/>
    <cellStyle name="Comma 6 3 2 3 2 2" xfId="3908" xr:uid="{00000000-0005-0000-0000-000052190000}"/>
    <cellStyle name="Comma 6 3 2 3 2 2 2" xfId="12502" xr:uid="{00000000-0005-0000-0000-000053190000}"/>
    <cellStyle name="Comma 6 3 2 3 2 3" xfId="6051" xr:uid="{00000000-0005-0000-0000-000054190000}"/>
    <cellStyle name="Comma 6 3 2 3 2 3 2" xfId="14644" xr:uid="{00000000-0005-0000-0000-000055190000}"/>
    <cellStyle name="Comma 6 3 2 3 2 4" xfId="8193" xr:uid="{00000000-0005-0000-0000-000056190000}"/>
    <cellStyle name="Comma 6 3 2 3 2 4 2" xfId="16786" xr:uid="{00000000-0005-0000-0000-000057190000}"/>
    <cellStyle name="Comma 6 3 2 3 2 5" xfId="10349" xr:uid="{00000000-0005-0000-0000-000058190000}"/>
    <cellStyle name="Comma 6 3 2 3 3" xfId="2841" xr:uid="{00000000-0005-0000-0000-000059190000}"/>
    <cellStyle name="Comma 6 3 2 3 3 2" xfId="11435" xr:uid="{00000000-0005-0000-0000-00005A190000}"/>
    <cellStyle name="Comma 6 3 2 3 4" xfId="4984" xr:uid="{00000000-0005-0000-0000-00005B190000}"/>
    <cellStyle name="Comma 6 3 2 3 4 2" xfId="13577" xr:uid="{00000000-0005-0000-0000-00005C190000}"/>
    <cellStyle name="Comma 6 3 2 3 5" xfId="7126" xr:uid="{00000000-0005-0000-0000-00005D190000}"/>
    <cellStyle name="Comma 6 3 2 3 5 2" xfId="15719" xr:uid="{00000000-0005-0000-0000-00005E190000}"/>
    <cellStyle name="Comma 6 3 2 3 6" xfId="9284" xr:uid="{00000000-0005-0000-0000-00005F190000}"/>
    <cellStyle name="Comma 6 3 2 4" xfId="968" xr:uid="{00000000-0005-0000-0000-000060190000}"/>
    <cellStyle name="Comma 6 3 2 4 2" xfId="2045" xr:uid="{00000000-0005-0000-0000-000061190000}"/>
    <cellStyle name="Comma 6 3 2 4 2 2" xfId="4198" xr:uid="{00000000-0005-0000-0000-000062190000}"/>
    <cellStyle name="Comma 6 3 2 4 2 2 2" xfId="12792" xr:uid="{00000000-0005-0000-0000-000063190000}"/>
    <cellStyle name="Comma 6 3 2 4 2 3" xfId="6341" xr:uid="{00000000-0005-0000-0000-000064190000}"/>
    <cellStyle name="Comma 6 3 2 4 2 3 2" xfId="14934" xr:uid="{00000000-0005-0000-0000-000065190000}"/>
    <cellStyle name="Comma 6 3 2 4 2 4" xfId="8483" xr:uid="{00000000-0005-0000-0000-000066190000}"/>
    <cellStyle name="Comma 6 3 2 4 2 4 2" xfId="17076" xr:uid="{00000000-0005-0000-0000-000067190000}"/>
    <cellStyle name="Comma 6 3 2 4 2 5" xfId="10639" xr:uid="{00000000-0005-0000-0000-000068190000}"/>
    <cellStyle name="Comma 6 3 2 4 3" xfId="3131" xr:uid="{00000000-0005-0000-0000-000069190000}"/>
    <cellStyle name="Comma 6 3 2 4 3 2" xfId="11725" xr:uid="{00000000-0005-0000-0000-00006A190000}"/>
    <cellStyle name="Comma 6 3 2 4 4" xfId="5274" xr:uid="{00000000-0005-0000-0000-00006B190000}"/>
    <cellStyle name="Comma 6 3 2 4 4 2" xfId="13867" xr:uid="{00000000-0005-0000-0000-00006C190000}"/>
    <cellStyle name="Comma 6 3 2 4 5" xfId="7416" xr:uid="{00000000-0005-0000-0000-00006D190000}"/>
    <cellStyle name="Comma 6 3 2 4 5 2" xfId="16009" xr:uid="{00000000-0005-0000-0000-00006E190000}"/>
    <cellStyle name="Comma 6 3 2 4 6" xfId="9572" xr:uid="{00000000-0005-0000-0000-00006F190000}"/>
    <cellStyle name="Comma 6 3 2 5" xfId="1071" xr:uid="{00000000-0005-0000-0000-000070190000}"/>
    <cellStyle name="Comma 6 3 2 5 2" xfId="2148" xr:uid="{00000000-0005-0000-0000-000071190000}"/>
    <cellStyle name="Comma 6 3 2 5 2 2" xfId="4301" xr:uid="{00000000-0005-0000-0000-000072190000}"/>
    <cellStyle name="Comma 6 3 2 5 2 2 2" xfId="12895" xr:uid="{00000000-0005-0000-0000-000073190000}"/>
    <cellStyle name="Comma 6 3 2 5 2 3" xfId="6444" xr:uid="{00000000-0005-0000-0000-000074190000}"/>
    <cellStyle name="Comma 6 3 2 5 2 3 2" xfId="15037" xr:uid="{00000000-0005-0000-0000-000075190000}"/>
    <cellStyle name="Comma 6 3 2 5 2 4" xfId="8586" xr:uid="{00000000-0005-0000-0000-000076190000}"/>
    <cellStyle name="Comma 6 3 2 5 2 4 2" xfId="17179" xr:uid="{00000000-0005-0000-0000-000077190000}"/>
    <cellStyle name="Comma 6 3 2 5 2 5" xfId="10742" xr:uid="{00000000-0005-0000-0000-000078190000}"/>
    <cellStyle name="Comma 6 3 2 5 3" xfId="3234" xr:uid="{00000000-0005-0000-0000-000079190000}"/>
    <cellStyle name="Comma 6 3 2 5 3 2" xfId="11828" xr:uid="{00000000-0005-0000-0000-00007A190000}"/>
    <cellStyle name="Comma 6 3 2 5 4" xfId="5377" xr:uid="{00000000-0005-0000-0000-00007B190000}"/>
    <cellStyle name="Comma 6 3 2 5 4 2" xfId="13970" xr:uid="{00000000-0005-0000-0000-00007C190000}"/>
    <cellStyle name="Comma 6 3 2 5 5" xfId="7519" xr:uid="{00000000-0005-0000-0000-00007D190000}"/>
    <cellStyle name="Comma 6 3 2 5 5 2" xfId="16112" xr:uid="{00000000-0005-0000-0000-00007E190000}"/>
    <cellStyle name="Comma 6 3 2 5 6" xfId="9675" xr:uid="{00000000-0005-0000-0000-00007F190000}"/>
    <cellStyle name="Comma 6 3 2 6" xfId="1403" xr:uid="{00000000-0005-0000-0000-000080190000}"/>
    <cellStyle name="Comma 6 3 2 6 2" xfId="3556" xr:uid="{00000000-0005-0000-0000-000081190000}"/>
    <cellStyle name="Comma 6 3 2 6 2 2" xfId="12150" xr:uid="{00000000-0005-0000-0000-000082190000}"/>
    <cellStyle name="Comma 6 3 2 6 3" xfId="5699" xr:uid="{00000000-0005-0000-0000-000083190000}"/>
    <cellStyle name="Comma 6 3 2 6 3 2" xfId="14292" xr:uid="{00000000-0005-0000-0000-000084190000}"/>
    <cellStyle name="Comma 6 3 2 6 4" xfId="7841" xr:uid="{00000000-0005-0000-0000-000085190000}"/>
    <cellStyle name="Comma 6 3 2 6 4 2" xfId="16434" xr:uid="{00000000-0005-0000-0000-000086190000}"/>
    <cellStyle name="Comma 6 3 2 6 5" xfId="9997" xr:uid="{00000000-0005-0000-0000-000087190000}"/>
    <cellStyle name="Comma 6 3 2 7" xfId="2489" xr:uid="{00000000-0005-0000-0000-000088190000}"/>
    <cellStyle name="Comma 6 3 2 7 2" xfId="11083" xr:uid="{00000000-0005-0000-0000-000089190000}"/>
    <cellStyle name="Comma 6 3 2 8" xfId="4632" xr:uid="{00000000-0005-0000-0000-00008A190000}"/>
    <cellStyle name="Comma 6 3 2 8 2" xfId="13225" xr:uid="{00000000-0005-0000-0000-00008B190000}"/>
    <cellStyle name="Comma 6 3 2 9" xfId="6774" xr:uid="{00000000-0005-0000-0000-00008C190000}"/>
    <cellStyle name="Comma 6 3 2 9 2" xfId="15367" xr:uid="{00000000-0005-0000-0000-00008D190000}"/>
    <cellStyle name="Comma 6 3 3" xfId="266" xr:uid="{00000000-0005-0000-0000-00008E190000}"/>
    <cellStyle name="Comma 6 3 3 2" xfId="619" xr:uid="{00000000-0005-0000-0000-00008F190000}"/>
    <cellStyle name="Comma 6 3 3 2 2" xfId="1699" xr:uid="{00000000-0005-0000-0000-000090190000}"/>
    <cellStyle name="Comma 6 3 3 2 2 2" xfId="3852" xr:uid="{00000000-0005-0000-0000-000091190000}"/>
    <cellStyle name="Comma 6 3 3 2 2 2 2" xfId="12446" xr:uid="{00000000-0005-0000-0000-000092190000}"/>
    <cellStyle name="Comma 6 3 3 2 2 3" xfId="5995" xr:uid="{00000000-0005-0000-0000-000093190000}"/>
    <cellStyle name="Comma 6 3 3 2 2 3 2" xfId="14588" xr:uid="{00000000-0005-0000-0000-000094190000}"/>
    <cellStyle name="Comma 6 3 3 2 2 4" xfId="8137" xr:uid="{00000000-0005-0000-0000-000095190000}"/>
    <cellStyle name="Comma 6 3 3 2 2 4 2" xfId="16730" xr:uid="{00000000-0005-0000-0000-000096190000}"/>
    <cellStyle name="Comma 6 3 3 2 2 5" xfId="10293" xr:uid="{00000000-0005-0000-0000-000097190000}"/>
    <cellStyle name="Comma 6 3 3 2 3" xfId="2785" xr:uid="{00000000-0005-0000-0000-000098190000}"/>
    <cellStyle name="Comma 6 3 3 2 3 2" xfId="11379" xr:uid="{00000000-0005-0000-0000-000099190000}"/>
    <cellStyle name="Comma 6 3 3 2 4" xfId="4928" xr:uid="{00000000-0005-0000-0000-00009A190000}"/>
    <cellStyle name="Comma 6 3 3 2 4 2" xfId="13521" xr:uid="{00000000-0005-0000-0000-00009B190000}"/>
    <cellStyle name="Comma 6 3 3 2 5" xfId="7070" xr:uid="{00000000-0005-0000-0000-00009C190000}"/>
    <cellStyle name="Comma 6 3 3 2 5 2" xfId="15663" xr:uid="{00000000-0005-0000-0000-00009D190000}"/>
    <cellStyle name="Comma 6 3 3 2 6" xfId="9228" xr:uid="{00000000-0005-0000-0000-00009E190000}"/>
    <cellStyle name="Comma 6 3 3 3" xfId="1347" xr:uid="{00000000-0005-0000-0000-00009F190000}"/>
    <cellStyle name="Comma 6 3 3 3 2" xfId="3500" xr:uid="{00000000-0005-0000-0000-0000A0190000}"/>
    <cellStyle name="Comma 6 3 3 3 2 2" xfId="12094" xr:uid="{00000000-0005-0000-0000-0000A1190000}"/>
    <cellStyle name="Comma 6 3 3 3 3" xfId="5643" xr:uid="{00000000-0005-0000-0000-0000A2190000}"/>
    <cellStyle name="Comma 6 3 3 3 3 2" xfId="14236" xr:uid="{00000000-0005-0000-0000-0000A3190000}"/>
    <cellStyle name="Comma 6 3 3 3 4" xfId="7785" xr:uid="{00000000-0005-0000-0000-0000A4190000}"/>
    <cellStyle name="Comma 6 3 3 3 4 2" xfId="16378" xr:uid="{00000000-0005-0000-0000-0000A5190000}"/>
    <cellStyle name="Comma 6 3 3 3 5" xfId="9941" xr:uid="{00000000-0005-0000-0000-0000A6190000}"/>
    <cellStyle name="Comma 6 3 3 4" xfId="2433" xr:uid="{00000000-0005-0000-0000-0000A7190000}"/>
    <cellStyle name="Comma 6 3 3 4 2" xfId="11027" xr:uid="{00000000-0005-0000-0000-0000A8190000}"/>
    <cellStyle name="Comma 6 3 3 5" xfId="4576" xr:uid="{00000000-0005-0000-0000-0000A9190000}"/>
    <cellStyle name="Comma 6 3 3 5 2" xfId="13169" xr:uid="{00000000-0005-0000-0000-0000AA190000}"/>
    <cellStyle name="Comma 6 3 3 6" xfId="6718" xr:uid="{00000000-0005-0000-0000-0000AB190000}"/>
    <cellStyle name="Comma 6 3 3 6 2" xfId="15311" xr:uid="{00000000-0005-0000-0000-0000AC190000}"/>
    <cellStyle name="Comma 6 3 3 7" xfId="8887" xr:uid="{00000000-0005-0000-0000-0000AD190000}"/>
    <cellStyle name="Comma 6 3 4" xfId="1288" xr:uid="{00000000-0005-0000-0000-0000AE190000}"/>
    <cellStyle name="Comma 6 3 4 2" xfId="3441" xr:uid="{00000000-0005-0000-0000-0000AF190000}"/>
    <cellStyle name="Comma 6 3 4 2 2" xfId="12035" xr:uid="{00000000-0005-0000-0000-0000B0190000}"/>
    <cellStyle name="Comma 6 3 4 3" xfId="5584" xr:uid="{00000000-0005-0000-0000-0000B1190000}"/>
    <cellStyle name="Comma 6 3 4 3 2" xfId="14177" xr:uid="{00000000-0005-0000-0000-0000B2190000}"/>
    <cellStyle name="Comma 6 3 4 4" xfId="7726" xr:uid="{00000000-0005-0000-0000-0000B3190000}"/>
    <cellStyle name="Comma 6 3 4 4 2" xfId="16319" xr:uid="{00000000-0005-0000-0000-0000B4190000}"/>
    <cellStyle name="Comma 6 3 4 5" xfId="9882" xr:uid="{00000000-0005-0000-0000-0000B5190000}"/>
    <cellStyle name="Comma 6 3 5" xfId="2376" xr:uid="{00000000-0005-0000-0000-0000B6190000}"/>
    <cellStyle name="Comma 6 3 5 2" xfId="10970" xr:uid="{00000000-0005-0000-0000-0000B7190000}"/>
    <cellStyle name="Comma 6 3 6" xfId="4519" xr:uid="{00000000-0005-0000-0000-0000B8190000}"/>
    <cellStyle name="Comma 6 3 6 2" xfId="13112" xr:uid="{00000000-0005-0000-0000-0000B9190000}"/>
    <cellStyle name="Comma 6 3 7" xfId="6661" xr:uid="{00000000-0005-0000-0000-0000BA190000}"/>
    <cellStyle name="Comma 6 3 7 2" xfId="15254" xr:uid="{00000000-0005-0000-0000-0000BB190000}"/>
    <cellStyle name="Comma 6 3 8" xfId="8835" xr:uid="{00000000-0005-0000-0000-0000BC190000}"/>
    <cellStyle name="Comma 6 4" xfId="144" xr:uid="{00000000-0005-0000-0000-0000BD190000}"/>
    <cellStyle name="Comma 6 4 2" xfId="308" xr:uid="{00000000-0005-0000-0000-0000BE190000}"/>
    <cellStyle name="Comma 6 4 2 10" xfId="8921" xr:uid="{00000000-0005-0000-0000-0000BF190000}"/>
    <cellStyle name="Comma 6 4 2 2" xfId="459" xr:uid="{00000000-0005-0000-0000-0000C0190000}"/>
    <cellStyle name="Comma 6 4 2 2 2" xfId="811" xr:uid="{00000000-0005-0000-0000-0000C1190000}"/>
    <cellStyle name="Comma 6 4 2 2 2 2" xfId="1891" xr:uid="{00000000-0005-0000-0000-0000C2190000}"/>
    <cellStyle name="Comma 6 4 2 2 2 2 2" xfId="4044" xr:uid="{00000000-0005-0000-0000-0000C3190000}"/>
    <cellStyle name="Comma 6 4 2 2 2 2 2 2" xfId="12638" xr:uid="{00000000-0005-0000-0000-0000C4190000}"/>
    <cellStyle name="Comma 6 4 2 2 2 2 3" xfId="6187" xr:uid="{00000000-0005-0000-0000-0000C5190000}"/>
    <cellStyle name="Comma 6 4 2 2 2 2 3 2" xfId="14780" xr:uid="{00000000-0005-0000-0000-0000C6190000}"/>
    <cellStyle name="Comma 6 4 2 2 2 2 4" xfId="8329" xr:uid="{00000000-0005-0000-0000-0000C7190000}"/>
    <cellStyle name="Comma 6 4 2 2 2 2 4 2" xfId="16922" xr:uid="{00000000-0005-0000-0000-0000C8190000}"/>
    <cellStyle name="Comma 6 4 2 2 2 2 5" xfId="10485" xr:uid="{00000000-0005-0000-0000-0000C9190000}"/>
    <cellStyle name="Comma 6 4 2 2 2 3" xfId="2977" xr:uid="{00000000-0005-0000-0000-0000CA190000}"/>
    <cellStyle name="Comma 6 4 2 2 2 3 2" xfId="11571" xr:uid="{00000000-0005-0000-0000-0000CB190000}"/>
    <cellStyle name="Comma 6 4 2 2 2 4" xfId="5120" xr:uid="{00000000-0005-0000-0000-0000CC190000}"/>
    <cellStyle name="Comma 6 4 2 2 2 4 2" xfId="13713" xr:uid="{00000000-0005-0000-0000-0000CD190000}"/>
    <cellStyle name="Comma 6 4 2 2 2 5" xfId="7262" xr:uid="{00000000-0005-0000-0000-0000CE190000}"/>
    <cellStyle name="Comma 6 4 2 2 2 5 2" xfId="15855" xr:uid="{00000000-0005-0000-0000-0000CF190000}"/>
    <cellStyle name="Comma 6 4 2 2 2 6" xfId="9420" xr:uid="{00000000-0005-0000-0000-0000D0190000}"/>
    <cellStyle name="Comma 6 4 2 2 3" xfId="1539" xr:uid="{00000000-0005-0000-0000-0000D1190000}"/>
    <cellStyle name="Comma 6 4 2 2 3 2" xfId="3692" xr:uid="{00000000-0005-0000-0000-0000D2190000}"/>
    <cellStyle name="Comma 6 4 2 2 3 2 2" xfId="12286" xr:uid="{00000000-0005-0000-0000-0000D3190000}"/>
    <cellStyle name="Comma 6 4 2 2 3 3" xfId="5835" xr:uid="{00000000-0005-0000-0000-0000D4190000}"/>
    <cellStyle name="Comma 6 4 2 2 3 3 2" xfId="14428" xr:uid="{00000000-0005-0000-0000-0000D5190000}"/>
    <cellStyle name="Comma 6 4 2 2 3 4" xfId="7977" xr:uid="{00000000-0005-0000-0000-0000D6190000}"/>
    <cellStyle name="Comma 6 4 2 2 3 4 2" xfId="16570" xr:uid="{00000000-0005-0000-0000-0000D7190000}"/>
    <cellStyle name="Comma 6 4 2 2 3 5" xfId="10133" xr:uid="{00000000-0005-0000-0000-0000D8190000}"/>
    <cellStyle name="Comma 6 4 2 2 4" xfId="2625" xr:uid="{00000000-0005-0000-0000-0000D9190000}"/>
    <cellStyle name="Comma 6 4 2 2 4 2" xfId="11219" xr:uid="{00000000-0005-0000-0000-0000DA190000}"/>
    <cellStyle name="Comma 6 4 2 2 5" xfId="4768" xr:uid="{00000000-0005-0000-0000-0000DB190000}"/>
    <cellStyle name="Comma 6 4 2 2 5 2" xfId="13361" xr:uid="{00000000-0005-0000-0000-0000DC190000}"/>
    <cellStyle name="Comma 6 4 2 2 6" xfId="6910" xr:uid="{00000000-0005-0000-0000-0000DD190000}"/>
    <cellStyle name="Comma 6 4 2 2 6 2" xfId="15503" xr:uid="{00000000-0005-0000-0000-0000DE190000}"/>
    <cellStyle name="Comma 6 4 2 2 7" xfId="9068" xr:uid="{00000000-0005-0000-0000-0000DF190000}"/>
    <cellStyle name="Comma 6 4 2 3" xfId="661" xr:uid="{00000000-0005-0000-0000-0000E0190000}"/>
    <cellStyle name="Comma 6 4 2 3 2" xfId="1741" xr:uid="{00000000-0005-0000-0000-0000E1190000}"/>
    <cellStyle name="Comma 6 4 2 3 2 2" xfId="3894" xr:uid="{00000000-0005-0000-0000-0000E2190000}"/>
    <cellStyle name="Comma 6 4 2 3 2 2 2" xfId="12488" xr:uid="{00000000-0005-0000-0000-0000E3190000}"/>
    <cellStyle name="Comma 6 4 2 3 2 3" xfId="6037" xr:uid="{00000000-0005-0000-0000-0000E4190000}"/>
    <cellStyle name="Comma 6 4 2 3 2 3 2" xfId="14630" xr:uid="{00000000-0005-0000-0000-0000E5190000}"/>
    <cellStyle name="Comma 6 4 2 3 2 4" xfId="8179" xr:uid="{00000000-0005-0000-0000-0000E6190000}"/>
    <cellStyle name="Comma 6 4 2 3 2 4 2" xfId="16772" xr:uid="{00000000-0005-0000-0000-0000E7190000}"/>
    <cellStyle name="Comma 6 4 2 3 2 5" xfId="10335" xr:uid="{00000000-0005-0000-0000-0000E8190000}"/>
    <cellStyle name="Comma 6 4 2 3 3" xfId="2827" xr:uid="{00000000-0005-0000-0000-0000E9190000}"/>
    <cellStyle name="Comma 6 4 2 3 3 2" xfId="11421" xr:uid="{00000000-0005-0000-0000-0000EA190000}"/>
    <cellStyle name="Comma 6 4 2 3 4" xfId="4970" xr:uid="{00000000-0005-0000-0000-0000EB190000}"/>
    <cellStyle name="Comma 6 4 2 3 4 2" xfId="13563" xr:uid="{00000000-0005-0000-0000-0000EC190000}"/>
    <cellStyle name="Comma 6 4 2 3 5" xfId="7112" xr:uid="{00000000-0005-0000-0000-0000ED190000}"/>
    <cellStyle name="Comma 6 4 2 3 5 2" xfId="15705" xr:uid="{00000000-0005-0000-0000-0000EE190000}"/>
    <cellStyle name="Comma 6 4 2 3 6" xfId="9270" xr:uid="{00000000-0005-0000-0000-0000EF190000}"/>
    <cellStyle name="Comma 6 4 2 4" xfId="954" xr:uid="{00000000-0005-0000-0000-0000F0190000}"/>
    <cellStyle name="Comma 6 4 2 4 2" xfId="2031" xr:uid="{00000000-0005-0000-0000-0000F1190000}"/>
    <cellStyle name="Comma 6 4 2 4 2 2" xfId="4184" xr:uid="{00000000-0005-0000-0000-0000F2190000}"/>
    <cellStyle name="Comma 6 4 2 4 2 2 2" xfId="12778" xr:uid="{00000000-0005-0000-0000-0000F3190000}"/>
    <cellStyle name="Comma 6 4 2 4 2 3" xfId="6327" xr:uid="{00000000-0005-0000-0000-0000F4190000}"/>
    <cellStyle name="Comma 6 4 2 4 2 3 2" xfId="14920" xr:uid="{00000000-0005-0000-0000-0000F5190000}"/>
    <cellStyle name="Comma 6 4 2 4 2 4" xfId="8469" xr:uid="{00000000-0005-0000-0000-0000F6190000}"/>
    <cellStyle name="Comma 6 4 2 4 2 4 2" xfId="17062" xr:uid="{00000000-0005-0000-0000-0000F7190000}"/>
    <cellStyle name="Comma 6 4 2 4 2 5" xfId="10625" xr:uid="{00000000-0005-0000-0000-0000F8190000}"/>
    <cellStyle name="Comma 6 4 2 4 3" xfId="3117" xr:uid="{00000000-0005-0000-0000-0000F9190000}"/>
    <cellStyle name="Comma 6 4 2 4 3 2" xfId="11711" xr:uid="{00000000-0005-0000-0000-0000FA190000}"/>
    <cellStyle name="Comma 6 4 2 4 4" xfId="5260" xr:uid="{00000000-0005-0000-0000-0000FB190000}"/>
    <cellStyle name="Comma 6 4 2 4 4 2" xfId="13853" xr:uid="{00000000-0005-0000-0000-0000FC190000}"/>
    <cellStyle name="Comma 6 4 2 4 5" xfId="7402" xr:uid="{00000000-0005-0000-0000-0000FD190000}"/>
    <cellStyle name="Comma 6 4 2 4 5 2" xfId="15995" xr:uid="{00000000-0005-0000-0000-0000FE190000}"/>
    <cellStyle name="Comma 6 4 2 4 6" xfId="9558" xr:uid="{00000000-0005-0000-0000-0000FF190000}"/>
    <cellStyle name="Comma 6 4 2 5" xfId="1057" xr:uid="{00000000-0005-0000-0000-0000001A0000}"/>
    <cellStyle name="Comma 6 4 2 5 2" xfId="2134" xr:uid="{00000000-0005-0000-0000-0000011A0000}"/>
    <cellStyle name="Comma 6 4 2 5 2 2" xfId="4287" xr:uid="{00000000-0005-0000-0000-0000021A0000}"/>
    <cellStyle name="Comma 6 4 2 5 2 2 2" xfId="12881" xr:uid="{00000000-0005-0000-0000-0000031A0000}"/>
    <cellStyle name="Comma 6 4 2 5 2 3" xfId="6430" xr:uid="{00000000-0005-0000-0000-0000041A0000}"/>
    <cellStyle name="Comma 6 4 2 5 2 3 2" xfId="15023" xr:uid="{00000000-0005-0000-0000-0000051A0000}"/>
    <cellStyle name="Comma 6 4 2 5 2 4" xfId="8572" xr:uid="{00000000-0005-0000-0000-0000061A0000}"/>
    <cellStyle name="Comma 6 4 2 5 2 4 2" xfId="17165" xr:uid="{00000000-0005-0000-0000-0000071A0000}"/>
    <cellStyle name="Comma 6 4 2 5 2 5" xfId="10728" xr:uid="{00000000-0005-0000-0000-0000081A0000}"/>
    <cellStyle name="Comma 6 4 2 5 3" xfId="3220" xr:uid="{00000000-0005-0000-0000-0000091A0000}"/>
    <cellStyle name="Comma 6 4 2 5 3 2" xfId="11814" xr:uid="{00000000-0005-0000-0000-00000A1A0000}"/>
    <cellStyle name="Comma 6 4 2 5 4" xfId="5363" xr:uid="{00000000-0005-0000-0000-00000B1A0000}"/>
    <cellStyle name="Comma 6 4 2 5 4 2" xfId="13956" xr:uid="{00000000-0005-0000-0000-00000C1A0000}"/>
    <cellStyle name="Comma 6 4 2 5 5" xfId="7505" xr:uid="{00000000-0005-0000-0000-00000D1A0000}"/>
    <cellStyle name="Comma 6 4 2 5 5 2" xfId="16098" xr:uid="{00000000-0005-0000-0000-00000E1A0000}"/>
    <cellStyle name="Comma 6 4 2 5 6" xfId="9661" xr:uid="{00000000-0005-0000-0000-00000F1A0000}"/>
    <cellStyle name="Comma 6 4 2 6" xfId="1389" xr:uid="{00000000-0005-0000-0000-0000101A0000}"/>
    <cellStyle name="Comma 6 4 2 6 2" xfId="3542" xr:uid="{00000000-0005-0000-0000-0000111A0000}"/>
    <cellStyle name="Comma 6 4 2 6 2 2" xfId="12136" xr:uid="{00000000-0005-0000-0000-0000121A0000}"/>
    <cellStyle name="Comma 6 4 2 6 3" xfId="5685" xr:uid="{00000000-0005-0000-0000-0000131A0000}"/>
    <cellStyle name="Comma 6 4 2 6 3 2" xfId="14278" xr:uid="{00000000-0005-0000-0000-0000141A0000}"/>
    <cellStyle name="Comma 6 4 2 6 4" xfId="7827" xr:uid="{00000000-0005-0000-0000-0000151A0000}"/>
    <cellStyle name="Comma 6 4 2 6 4 2" xfId="16420" xr:uid="{00000000-0005-0000-0000-0000161A0000}"/>
    <cellStyle name="Comma 6 4 2 6 5" xfId="9983" xr:uid="{00000000-0005-0000-0000-0000171A0000}"/>
    <cellStyle name="Comma 6 4 2 7" xfId="2475" xr:uid="{00000000-0005-0000-0000-0000181A0000}"/>
    <cellStyle name="Comma 6 4 2 7 2" xfId="11069" xr:uid="{00000000-0005-0000-0000-0000191A0000}"/>
    <cellStyle name="Comma 6 4 2 8" xfId="4618" xr:uid="{00000000-0005-0000-0000-00001A1A0000}"/>
    <cellStyle name="Comma 6 4 2 8 2" xfId="13211" xr:uid="{00000000-0005-0000-0000-00001B1A0000}"/>
    <cellStyle name="Comma 6 4 2 9" xfId="6760" xr:uid="{00000000-0005-0000-0000-00001C1A0000}"/>
    <cellStyle name="Comma 6 4 2 9 2" xfId="15353" xr:uid="{00000000-0005-0000-0000-00001D1A0000}"/>
    <cellStyle name="Comma 6 4 3" xfId="252" xr:uid="{00000000-0005-0000-0000-00001E1A0000}"/>
    <cellStyle name="Comma 6 4 3 2" xfId="605" xr:uid="{00000000-0005-0000-0000-00001F1A0000}"/>
    <cellStyle name="Comma 6 4 3 2 2" xfId="1685" xr:uid="{00000000-0005-0000-0000-0000201A0000}"/>
    <cellStyle name="Comma 6 4 3 2 2 2" xfId="3838" xr:uid="{00000000-0005-0000-0000-0000211A0000}"/>
    <cellStyle name="Comma 6 4 3 2 2 2 2" xfId="12432" xr:uid="{00000000-0005-0000-0000-0000221A0000}"/>
    <cellStyle name="Comma 6 4 3 2 2 3" xfId="5981" xr:uid="{00000000-0005-0000-0000-0000231A0000}"/>
    <cellStyle name="Comma 6 4 3 2 2 3 2" xfId="14574" xr:uid="{00000000-0005-0000-0000-0000241A0000}"/>
    <cellStyle name="Comma 6 4 3 2 2 4" xfId="8123" xr:uid="{00000000-0005-0000-0000-0000251A0000}"/>
    <cellStyle name="Comma 6 4 3 2 2 4 2" xfId="16716" xr:uid="{00000000-0005-0000-0000-0000261A0000}"/>
    <cellStyle name="Comma 6 4 3 2 2 5" xfId="10279" xr:uid="{00000000-0005-0000-0000-0000271A0000}"/>
    <cellStyle name="Comma 6 4 3 2 3" xfId="2771" xr:uid="{00000000-0005-0000-0000-0000281A0000}"/>
    <cellStyle name="Comma 6 4 3 2 3 2" xfId="11365" xr:uid="{00000000-0005-0000-0000-0000291A0000}"/>
    <cellStyle name="Comma 6 4 3 2 4" xfId="4914" xr:uid="{00000000-0005-0000-0000-00002A1A0000}"/>
    <cellStyle name="Comma 6 4 3 2 4 2" xfId="13507" xr:uid="{00000000-0005-0000-0000-00002B1A0000}"/>
    <cellStyle name="Comma 6 4 3 2 5" xfId="7056" xr:uid="{00000000-0005-0000-0000-00002C1A0000}"/>
    <cellStyle name="Comma 6 4 3 2 5 2" xfId="15649" xr:uid="{00000000-0005-0000-0000-00002D1A0000}"/>
    <cellStyle name="Comma 6 4 3 2 6" xfId="9214" xr:uid="{00000000-0005-0000-0000-00002E1A0000}"/>
    <cellStyle name="Comma 6 4 3 3" xfId="1333" xr:uid="{00000000-0005-0000-0000-00002F1A0000}"/>
    <cellStyle name="Comma 6 4 3 3 2" xfId="3486" xr:uid="{00000000-0005-0000-0000-0000301A0000}"/>
    <cellStyle name="Comma 6 4 3 3 2 2" xfId="12080" xr:uid="{00000000-0005-0000-0000-0000311A0000}"/>
    <cellStyle name="Comma 6 4 3 3 3" xfId="5629" xr:uid="{00000000-0005-0000-0000-0000321A0000}"/>
    <cellStyle name="Comma 6 4 3 3 3 2" xfId="14222" xr:uid="{00000000-0005-0000-0000-0000331A0000}"/>
    <cellStyle name="Comma 6 4 3 3 4" xfId="7771" xr:uid="{00000000-0005-0000-0000-0000341A0000}"/>
    <cellStyle name="Comma 6 4 3 3 4 2" xfId="16364" xr:uid="{00000000-0005-0000-0000-0000351A0000}"/>
    <cellStyle name="Comma 6 4 3 3 5" xfId="9927" xr:uid="{00000000-0005-0000-0000-0000361A0000}"/>
    <cellStyle name="Comma 6 4 3 4" xfId="2419" xr:uid="{00000000-0005-0000-0000-0000371A0000}"/>
    <cellStyle name="Comma 6 4 3 4 2" xfId="11013" xr:uid="{00000000-0005-0000-0000-0000381A0000}"/>
    <cellStyle name="Comma 6 4 3 5" xfId="4562" xr:uid="{00000000-0005-0000-0000-0000391A0000}"/>
    <cellStyle name="Comma 6 4 3 5 2" xfId="13155" xr:uid="{00000000-0005-0000-0000-00003A1A0000}"/>
    <cellStyle name="Comma 6 4 3 6" xfId="6704" xr:uid="{00000000-0005-0000-0000-00003B1A0000}"/>
    <cellStyle name="Comma 6 4 3 6 2" xfId="15297" xr:uid="{00000000-0005-0000-0000-00003C1A0000}"/>
    <cellStyle name="Comma 6 4 3 7" xfId="8873" xr:uid="{00000000-0005-0000-0000-00003D1A0000}"/>
    <cellStyle name="Comma 6 4 4" xfId="1274" xr:uid="{00000000-0005-0000-0000-00003E1A0000}"/>
    <cellStyle name="Comma 6 4 4 2" xfId="3427" xr:uid="{00000000-0005-0000-0000-00003F1A0000}"/>
    <cellStyle name="Comma 6 4 4 2 2" xfId="12021" xr:uid="{00000000-0005-0000-0000-0000401A0000}"/>
    <cellStyle name="Comma 6 4 4 3" xfId="5570" xr:uid="{00000000-0005-0000-0000-0000411A0000}"/>
    <cellStyle name="Comma 6 4 4 3 2" xfId="14163" xr:uid="{00000000-0005-0000-0000-0000421A0000}"/>
    <cellStyle name="Comma 6 4 4 4" xfId="7712" xr:uid="{00000000-0005-0000-0000-0000431A0000}"/>
    <cellStyle name="Comma 6 4 4 4 2" xfId="16305" xr:uid="{00000000-0005-0000-0000-0000441A0000}"/>
    <cellStyle name="Comma 6 4 4 5" xfId="9868" xr:uid="{00000000-0005-0000-0000-0000451A0000}"/>
    <cellStyle name="Comma 6 4 5" xfId="2362" xr:uid="{00000000-0005-0000-0000-0000461A0000}"/>
    <cellStyle name="Comma 6 4 5 2" xfId="10956" xr:uid="{00000000-0005-0000-0000-0000471A0000}"/>
    <cellStyle name="Comma 6 4 6" xfId="4505" xr:uid="{00000000-0005-0000-0000-0000481A0000}"/>
    <cellStyle name="Comma 6 4 6 2" xfId="13098" xr:uid="{00000000-0005-0000-0000-0000491A0000}"/>
    <cellStyle name="Comma 6 4 7" xfId="6647" xr:uid="{00000000-0005-0000-0000-00004A1A0000}"/>
    <cellStyle name="Comma 6 4 7 2" xfId="15240" xr:uid="{00000000-0005-0000-0000-00004B1A0000}"/>
    <cellStyle name="Comma 6 4 8" xfId="8821" xr:uid="{00000000-0005-0000-0000-00004C1A0000}"/>
    <cellStyle name="Comma 6 5" xfId="1270" xr:uid="{00000000-0005-0000-0000-00004D1A0000}"/>
    <cellStyle name="Comma 6 5 2" xfId="3423" xr:uid="{00000000-0005-0000-0000-00004E1A0000}"/>
    <cellStyle name="Comma 6 5 2 2" xfId="12017" xr:uid="{00000000-0005-0000-0000-00004F1A0000}"/>
    <cellStyle name="Comma 6 5 3" xfId="5566" xr:uid="{00000000-0005-0000-0000-0000501A0000}"/>
    <cellStyle name="Comma 6 5 3 2" xfId="14159" xr:uid="{00000000-0005-0000-0000-0000511A0000}"/>
    <cellStyle name="Comma 6 5 4" xfId="7708" xr:uid="{00000000-0005-0000-0000-0000521A0000}"/>
    <cellStyle name="Comma 6 5 4 2" xfId="16301" xr:uid="{00000000-0005-0000-0000-0000531A0000}"/>
    <cellStyle name="Comma 6 5 5" xfId="9864" xr:uid="{00000000-0005-0000-0000-0000541A0000}"/>
    <cellStyle name="Comma 6 6" xfId="2358" xr:uid="{00000000-0005-0000-0000-0000551A0000}"/>
    <cellStyle name="Comma 6 6 2" xfId="10952" xr:uid="{00000000-0005-0000-0000-0000561A0000}"/>
    <cellStyle name="Comma 6 7" xfId="4501" xr:uid="{00000000-0005-0000-0000-0000571A0000}"/>
    <cellStyle name="Comma 6 7 2" xfId="13094" xr:uid="{00000000-0005-0000-0000-0000581A0000}"/>
    <cellStyle name="Comma 6 8" xfId="6643" xr:uid="{00000000-0005-0000-0000-0000591A0000}"/>
    <cellStyle name="Comma 6 8 2" xfId="15236" xr:uid="{00000000-0005-0000-0000-00005A1A0000}"/>
    <cellStyle name="Comma 6 9" xfId="8817" xr:uid="{00000000-0005-0000-0000-00005B1A0000}"/>
    <cellStyle name="Comma 7" xfId="126" xr:uid="{00000000-0005-0000-0000-00005C1A0000}"/>
    <cellStyle name="Comma 7 2" xfId="159" xr:uid="{00000000-0005-0000-0000-00005D1A0000}"/>
    <cellStyle name="Comma 7 2 10" xfId="1281" xr:uid="{00000000-0005-0000-0000-00005E1A0000}"/>
    <cellStyle name="Comma 7 2 10 2" xfId="3434" xr:uid="{00000000-0005-0000-0000-00005F1A0000}"/>
    <cellStyle name="Comma 7 2 10 2 2" xfId="12028" xr:uid="{00000000-0005-0000-0000-0000601A0000}"/>
    <cellStyle name="Comma 7 2 10 3" xfId="5577" xr:uid="{00000000-0005-0000-0000-0000611A0000}"/>
    <cellStyle name="Comma 7 2 10 3 2" xfId="14170" xr:uid="{00000000-0005-0000-0000-0000621A0000}"/>
    <cellStyle name="Comma 7 2 10 4" xfId="7719" xr:uid="{00000000-0005-0000-0000-0000631A0000}"/>
    <cellStyle name="Comma 7 2 10 4 2" xfId="16312" xr:uid="{00000000-0005-0000-0000-0000641A0000}"/>
    <cellStyle name="Comma 7 2 10 5" xfId="9875" xr:uid="{00000000-0005-0000-0000-0000651A0000}"/>
    <cellStyle name="Comma 7 2 11" xfId="2369" xr:uid="{00000000-0005-0000-0000-0000661A0000}"/>
    <cellStyle name="Comma 7 2 11 2" xfId="10963" xr:uid="{00000000-0005-0000-0000-0000671A0000}"/>
    <cellStyle name="Comma 7 2 12" xfId="4512" xr:uid="{00000000-0005-0000-0000-0000681A0000}"/>
    <cellStyle name="Comma 7 2 12 2" xfId="13105" xr:uid="{00000000-0005-0000-0000-0000691A0000}"/>
    <cellStyle name="Comma 7 2 13" xfId="6654" xr:uid="{00000000-0005-0000-0000-00006A1A0000}"/>
    <cellStyle name="Comma 7 2 13 2" xfId="15247" xr:uid="{00000000-0005-0000-0000-00006B1A0000}"/>
    <cellStyle name="Comma 7 2 14" xfId="8828" xr:uid="{00000000-0005-0000-0000-00006C1A0000}"/>
    <cellStyle name="Comma 7 2 2" xfId="315" xr:uid="{00000000-0005-0000-0000-00006D1A0000}"/>
    <cellStyle name="Comma 7 2 2 10" xfId="8928" xr:uid="{00000000-0005-0000-0000-00006E1A0000}"/>
    <cellStyle name="Comma 7 2 2 2" xfId="466" xr:uid="{00000000-0005-0000-0000-00006F1A0000}"/>
    <cellStyle name="Comma 7 2 2 2 2" xfId="818" xr:uid="{00000000-0005-0000-0000-0000701A0000}"/>
    <cellStyle name="Comma 7 2 2 2 2 2" xfId="1898" xr:uid="{00000000-0005-0000-0000-0000711A0000}"/>
    <cellStyle name="Comma 7 2 2 2 2 2 2" xfId="4051" xr:uid="{00000000-0005-0000-0000-0000721A0000}"/>
    <cellStyle name="Comma 7 2 2 2 2 2 2 2" xfId="12645" xr:uid="{00000000-0005-0000-0000-0000731A0000}"/>
    <cellStyle name="Comma 7 2 2 2 2 2 3" xfId="6194" xr:uid="{00000000-0005-0000-0000-0000741A0000}"/>
    <cellStyle name="Comma 7 2 2 2 2 2 3 2" xfId="14787" xr:uid="{00000000-0005-0000-0000-0000751A0000}"/>
    <cellStyle name="Comma 7 2 2 2 2 2 4" xfId="8336" xr:uid="{00000000-0005-0000-0000-0000761A0000}"/>
    <cellStyle name="Comma 7 2 2 2 2 2 4 2" xfId="16929" xr:uid="{00000000-0005-0000-0000-0000771A0000}"/>
    <cellStyle name="Comma 7 2 2 2 2 2 5" xfId="10492" xr:uid="{00000000-0005-0000-0000-0000781A0000}"/>
    <cellStyle name="Comma 7 2 2 2 2 3" xfId="2984" xr:uid="{00000000-0005-0000-0000-0000791A0000}"/>
    <cellStyle name="Comma 7 2 2 2 2 3 2" xfId="11578" xr:uid="{00000000-0005-0000-0000-00007A1A0000}"/>
    <cellStyle name="Comma 7 2 2 2 2 4" xfId="5127" xr:uid="{00000000-0005-0000-0000-00007B1A0000}"/>
    <cellStyle name="Comma 7 2 2 2 2 4 2" xfId="13720" xr:uid="{00000000-0005-0000-0000-00007C1A0000}"/>
    <cellStyle name="Comma 7 2 2 2 2 5" xfId="7269" xr:uid="{00000000-0005-0000-0000-00007D1A0000}"/>
    <cellStyle name="Comma 7 2 2 2 2 5 2" xfId="15862" xr:uid="{00000000-0005-0000-0000-00007E1A0000}"/>
    <cellStyle name="Comma 7 2 2 2 2 6" xfId="9427" xr:uid="{00000000-0005-0000-0000-00007F1A0000}"/>
    <cellStyle name="Comma 7 2 2 2 3" xfId="1546" xr:uid="{00000000-0005-0000-0000-0000801A0000}"/>
    <cellStyle name="Comma 7 2 2 2 3 2" xfId="3699" xr:uid="{00000000-0005-0000-0000-0000811A0000}"/>
    <cellStyle name="Comma 7 2 2 2 3 2 2" xfId="12293" xr:uid="{00000000-0005-0000-0000-0000821A0000}"/>
    <cellStyle name="Comma 7 2 2 2 3 3" xfId="5842" xr:uid="{00000000-0005-0000-0000-0000831A0000}"/>
    <cellStyle name="Comma 7 2 2 2 3 3 2" xfId="14435" xr:uid="{00000000-0005-0000-0000-0000841A0000}"/>
    <cellStyle name="Comma 7 2 2 2 3 4" xfId="7984" xr:uid="{00000000-0005-0000-0000-0000851A0000}"/>
    <cellStyle name="Comma 7 2 2 2 3 4 2" xfId="16577" xr:uid="{00000000-0005-0000-0000-0000861A0000}"/>
    <cellStyle name="Comma 7 2 2 2 3 5" xfId="10140" xr:uid="{00000000-0005-0000-0000-0000871A0000}"/>
    <cellStyle name="Comma 7 2 2 2 4" xfId="2632" xr:uid="{00000000-0005-0000-0000-0000881A0000}"/>
    <cellStyle name="Comma 7 2 2 2 4 2" xfId="11226" xr:uid="{00000000-0005-0000-0000-0000891A0000}"/>
    <cellStyle name="Comma 7 2 2 2 5" xfId="4775" xr:uid="{00000000-0005-0000-0000-00008A1A0000}"/>
    <cellStyle name="Comma 7 2 2 2 5 2" xfId="13368" xr:uid="{00000000-0005-0000-0000-00008B1A0000}"/>
    <cellStyle name="Comma 7 2 2 2 6" xfId="6917" xr:uid="{00000000-0005-0000-0000-00008C1A0000}"/>
    <cellStyle name="Comma 7 2 2 2 6 2" xfId="15510" xr:uid="{00000000-0005-0000-0000-00008D1A0000}"/>
    <cellStyle name="Comma 7 2 2 2 7" xfId="9075" xr:uid="{00000000-0005-0000-0000-00008E1A0000}"/>
    <cellStyle name="Comma 7 2 2 3" xfId="668" xr:uid="{00000000-0005-0000-0000-00008F1A0000}"/>
    <cellStyle name="Comma 7 2 2 3 2" xfId="1748" xr:uid="{00000000-0005-0000-0000-0000901A0000}"/>
    <cellStyle name="Comma 7 2 2 3 2 2" xfId="3901" xr:uid="{00000000-0005-0000-0000-0000911A0000}"/>
    <cellStyle name="Comma 7 2 2 3 2 2 2" xfId="12495" xr:uid="{00000000-0005-0000-0000-0000921A0000}"/>
    <cellStyle name="Comma 7 2 2 3 2 3" xfId="6044" xr:uid="{00000000-0005-0000-0000-0000931A0000}"/>
    <cellStyle name="Comma 7 2 2 3 2 3 2" xfId="14637" xr:uid="{00000000-0005-0000-0000-0000941A0000}"/>
    <cellStyle name="Comma 7 2 2 3 2 4" xfId="8186" xr:uid="{00000000-0005-0000-0000-0000951A0000}"/>
    <cellStyle name="Comma 7 2 2 3 2 4 2" xfId="16779" xr:uid="{00000000-0005-0000-0000-0000961A0000}"/>
    <cellStyle name="Comma 7 2 2 3 2 5" xfId="10342" xr:uid="{00000000-0005-0000-0000-0000971A0000}"/>
    <cellStyle name="Comma 7 2 2 3 3" xfId="2834" xr:uid="{00000000-0005-0000-0000-0000981A0000}"/>
    <cellStyle name="Comma 7 2 2 3 3 2" xfId="11428" xr:uid="{00000000-0005-0000-0000-0000991A0000}"/>
    <cellStyle name="Comma 7 2 2 3 4" xfId="4977" xr:uid="{00000000-0005-0000-0000-00009A1A0000}"/>
    <cellStyle name="Comma 7 2 2 3 4 2" xfId="13570" xr:uid="{00000000-0005-0000-0000-00009B1A0000}"/>
    <cellStyle name="Comma 7 2 2 3 5" xfId="7119" xr:uid="{00000000-0005-0000-0000-00009C1A0000}"/>
    <cellStyle name="Comma 7 2 2 3 5 2" xfId="15712" xr:uid="{00000000-0005-0000-0000-00009D1A0000}"/>
    <cellStyle name="Comma 7 2 2 3 6" xfId="9277" xr:uid="{00000000-0005-0000-0000-00009E1A0000}"/>
    <cellStyle name="Comma 7 2 2 4" xfId="961" xr:uid="{00000000-0005-0000-0000-00009F1A0000}"/>
    <cellStyle name="Comma 7 2 2 4 2" xfId="2038" xr:uid="{00000000-0005-0000-0000-0000A01A0000}"/>
    <cellStyle name="Comma 7 2 2 4 2 2" xfId="4191" xr:uid="{00000000-0005-0000-0000-0000A11A0000}"/>
    <cellStyle name="Comma 7 2 2 4 2 2 2" xfId="12785" xr:uid="{00000000-0005-0000-0000-0000A21A0000}"/>
    <cellStyle name="Comma 7 2 2 4 2 3" xfId="6334" xr:uid="{00000000-0005-0000-0000-0000A31A0000}"/>
    <cellStyle name="Comma 7 2 2 4 2 3 2" xfId="14927" xr:uid="{00000000-0005-0000-0000-0000A41A0000}"/>
    <cellStyle name="Comma 7 2 2 4 2 4" xfId="8476" xr:uid="{00000000-0005-0000-0000-0000A51A0000}"/>
    <cellStyle name="Comma 7 2 2 4 2 4 2" xfId="17069" xr:uid="{00000000-0005-0000-0000-0000A61A0000}"/>
    <cellStyle name="Comma 7 2 2 4 2 5" xfId="10632" xr:uid="{00000000-0005-0000-0000-0000A71A0000}"/>
    <cellStyle name="Comma 7 2 2 4 3" xfId="3124" xr:uid="{00000000-0005-0000-0000-0000A81A0000}"/>
    <cellStyle name="Comma 7 2 2 4 3 2" xfId="11718" xr:uid="{00000000-0005-0000-0000-0000A91A0000}"/>
    <cellStyle name="Comma 7 2 2 4 4" xfId="5267" xr:uid="{00000000-0005-0000-0000-0000AA1A0000}"/>
    <cellStyle name="Comma 7 2 2 4 4 2" xfId="13860" xr:uid="{00000000-0005-0000-0000-0000AB1A0000}"/>
    <cellStyle name="Comma 7 2 2 4 5" xfId="7409" xr:uid="{00000000-0005-0000-0000-0000AC1A0000}"/>
    <cellStyle name="Comma 7 2 2 4 5 2" xfId="16002" xr:uid="{00000000-0005-0000-0000-0000AD1A0000}"/>
    <cellStyle name="Comma 7 2 2 4 6" xfId="9565" xr:uid="{00000000-0005-0000-0000-0000AE1A0000}"/>
    <cellStyle name="Comma 7 2 2 5" xfId="1064" xr:uid="{00000000-0005-0000-0000-0000AF1A0000}"/>
    <cellStyle name="Comma 7 2 2 5 2" xfId="2141" xr:uid="{00000000-0005-0000-0000-0000B01A0000}"/>
    <cellStyle name="Comma 7 2 2 5 2 2" xfId="4294" xr:uid="{00000000-0005-0000-0000-0000B11A0000}"/>
    <cellStyle name="Comma 7 2 2 5 2 2 2" xfId="12888" xr:uid="{00000000-0005-0000-0000-0000B21A0000}"/>
    <cellStyle name="Comma 7 2 2 5 2 3" xfId="6437" xr:uid="{00000000-0005-0000-0000-0000B31A0000}"/>
    <cellStyle name="Comma 7 2 2 5 2 3 2" xfId="15030" xr:uid="{00000000-0005-0000-0000-0000B41A0000}"/>
    <cellStyle name="Comma 7 2 2 5 2 4" xfId="8579" xr:uid="{00000000-0005-0000-0000-0000B51A0000}"/>
    <cellStyle name="Comma 7 2 2 5 2 4 2" xfId="17172" xr:uid="{00000000-0005-0000-0000-0000B61A0000}"/>
    <cellStyle name="Comma 7 2 2 5 2 5" xfId="10735" xr:uid="{00000000-0005-0000-0000-0000B71A0000}"/>
    <cellStyle name="Comma 7 2 2 5 3" xfId="3227" xr:uid="{00000000-0005-0000-0000-0000B81A0000}"/>
    <cellStyle name="Comma 7 2 2 5 3 2" xfId="11821" xr:uid="{00000000-0005-0000-0000-0000B91A0000}"/>
    <cellStyle name="Comma 7 2 2 5 4" xfId="5370" xr:uid="{00000000-0005-0000-0000-0000BA1A0000}"/>
    <cellStyle name="Comma 7 2 2 5 4 2" xfId="13963" xr:uid="{00000000-0005-0000-0000-0000BB1A0000}"/>
    <cellStyle name="Comma 7 2 2 5 5" xfId="7512" xr:uid="{00000000-0005-0000-0000-0000BC1A0000}"/>
    <cellStyle name="Comma 7 2 2 5 5 2" xfId="16105" xr:uid="{00000000-0005-0000-0000-0000BD1A0000}"/>
    <cellStyle name="Comma 7 2 2 5 6" xfId="9668" xr:uid="{00000000-0005-0000-0000-0000BE1A0000}"/>
    <cellStyle name="Comma 7 2 2 6" xfId="1396" xr:uid="{00000000-0005-0000-0000-0000BF1A0000}"/>
    <cellStyle name="Comma 7 2 2 6 2" xfId="3549" xr:uid="{00000000-0005-0000-0000-0000C01A0000}"/>
    <cellStyle name="Comma 7 2 2 6 2 2" xfId="12143" xr:uid="{00000000-0005-0000-0000-0000C11A0000}"/>
    <cellStyle name="Comma 7 2 2 6 3" xfId="5692" xr:uid="{00000000-0005-0000-0000-0000C21A0000}"/>
    <cellStyle name="Comma 7 2 2 6 3 2" xfId="14285" xr:uid="{00000000-0005-0000-0000-0000C31A0000}"/>
    <cellStyle name="Comma 7 2 2 6 4" xfId="7834" xr:uid="{00000000-0005-0000-0000-0000C41A0000}"/>
    <cellStyle name="Comma 7 2 2 6 4 2" xfId="16427" xr:uid="{00000000-0005-0000-0000-0000C51A0000}"/>
    <cellStyle name="Comma 7 2 2 6 5" xfId="9990" xr:uid="{00000000-0005-0000-0000-0000C61A0000}"/>
    <cellStyle name="Comma 7 2 2 7" xfId="2482" xr:uid="{00000000-0005-0000-0000-0000C71A0000}"/>
    <cellStyle name="Comma 7 2 2 7 2" xfId="11076" xr:uid="{00000000-0005-0000-0000-0000C81A0000}"/>
    <cellStyle name="Comma 7 2 2 8" xfId="4625" xr:uid="{00000000-0005-0000-0000-0000C91A0000}"/>
    <cellStyle name="Comma 7 2 2 8 2" xfId="13218" xr:uid="{00000000-0005-0000-0000-0000CA1A0000}"/>
    <cellStyle name="Comma 7 2 2 9" xfId="6767" xr:uid="{00000000-0005-0000-0000-0000CB1A0000}"/>
    <cellStyle name="Comma 7 2 2 9 2" xfId="15360" xr:uid="{00000000-0005-0000-0000-0000CC1A0000}"/>
    <cellStyle name="Comma 7 2 3" xfId="259" xr:uid="{00000000-0005-0000-0000-0000CD1A0000}"/>
    <cellStyle name="Comma 7 2 3 2" xfId="612" xr:uid="{00000000-0005-0000-0000-0000CE1A0000}"/>
    <cellStyle name="Comma 7 2 3 2 2" xfId="1692" xr:uid="{00000000-0005-0000-0000-0000CF1A0000}"/>
    <cellStyle name="Comma 7 2 3 2 2 2" xfId="3845" xr:uid="{00000000-0005-0000-0000-0000D01A0000}"/>
    <cellStyle name="Comma 7 2 3 2 2 2 2" xfId="12439" xr:uid="{00000000-0005-0000-0000-0000D11A0000}"/>
    <cellStyle name="Comma 7 2 3 2 2 3" xfId="5988" xr:uid="{00000000-0005-0000-0000-0000D21A0000}"/>
    <cellStyle name="Comma 7 2 3 2 2 3 2" xfId="14581" xr:uid="{00000000-0005-0000-0000-0000D31A0000}"/>
    <cellStyle name="Comma 7 2 3 2 2 4" xfId="8130" xr:uid="{00000000-0005-0000-0000-0000D41A0000}"/>
    <cellStyle name="Comma 7 2 3 2 2 4 2" xfId="16723" xr:uid="{00000000-0005-0000-0000-0000D51A0000}"/>
    <cellStyle name="Comma 7 2 3 2 2 5" xfId="10286" xr:uid="{00000000-0005-0000-0000-0000D61A0000}"/>
    <cellStyle name="Comma 7 2 3 2 3" xfId="2778" xr:uid="{00000000-0005-0000-0000-0000D71A0000}"/>
    <cellStyle name="Comma 7 2 3 2 3 2" xfId="11372" xr:uid="{00000000-0005-0000-0000-0000D81A0000}"/>
    <cellStyle name="Comma 7 2 3 2 4" xfId="4921" xr:uid="{00000000-0005-0000-0000-0000D91A0000}"/>
    <cellStyle name="Comma 7 2 3 2 4 2" xfId="13514" xr:uid="{00000000-0005-0000-0000-0000DA1A0000}"/>
    <cellStyle name="Comma 7 2 3 2 5" xfId="7063" xr:uid="{00000000-0005-0000-0000-0000DB1A0000}"/>
    <cellStyle name="Comma 7 2 3 2 5 2" xfId="15656" xr:uid="{00000000-0005-0000-0000-0000DC1A0000}"/>
    <cellStyle name="Comma 7 2 3 2 6" xfId="9221" xr:uid="{00000000-0005-0000-0000-0000DD1A0000}"/>
    <cellStyle name="Comma 7 2 3 3" xfId="1340" xr:uid="{00000000-0005-0000-0000-0000DE1A0000}"/>
    <cellStyle name="Comma 7 2 3 3 2" xfId="3493" xr:uid="{00000000-0005-0000-0000-0000DF1A0000}"/>
    <cellStyle name="Comma 7 2 3 3 2 2" xfId="12087" xr:uid="{00000000-0005-0000-0000-0000E01A0000}"/>
    <cellStyle name="Comma 7 2 3 3 3" xfId="5636" xr:uid="{00000000-0005-0000-0000-0000E11A0000}"/>
    <cellStyle name="Comma 7 2 3 3 3 2" xfId="14229" xr:uid="{00000000-0005-0000-0000-0000E21A0000}"/>
    <cellStyle name="Comma 7 2 3 3 4" xfId="7778" xr:uid="{00000000-0005-0000-0000-0000E31A0000}"/>
    <cellStyle name="Comma 7 2 3 3 4 2" xfId="16371" xr:uid="{00000000-0005-0000-0000-0000E41A0000}"/>
    <cellStyle name="Comma 7 2 3 3 5" xfId="9934" xr:uid="{00000000-0005-0000-0000-0000E51A0000}"/>
    <cellStyle name="Comma 7 2 3 4" xfId="2426" xr:uid="{00000000-0005-0000-0000-0000E61A0000}"/>
    <cellStyle name="Comma 7 2 3 4 2" xfId="11020" xr:uid="{00000000-0005-0000-0000-0000E71A0000}"/>
    <cellStyle name="Comma 7 2 3 5" xfId="4569" xr:uid="{00000000-0005-0000-0000-0000E81A0000}"/>
    <cellStyle name="Comma 7 2 3 5 2" xfId="13162" xr:uid="{00000000-0005-0000-0000-0000E91A0000}"/>
    <cellStyle name="Comma 7 2 3 6" xfId="6711" xr:uid="{00000000-0005-0000-0000-0000EA1A0000}"/>
    <cellStyle name="Comma 7 2 3 6 2" xfId="15304" xr:uid="{00000000-0005-0000-0000-0000EB1A0000}"/>
    <cellStyle name="Comma 7 2 3 7" xfId="8880" xr:uid="{00000000-0005-0000-0000-0000EC1A0000}"/>
    <cellStyle name="Comma 7 2 4" xfId="363" xr:uid="{00000000-0005-0000-0000-0000ED1A0000}"/>
    <cellStyle name="Comma 7 2 4 2" xfId="716" xr:uid="{00000000-0005-0000-0000-0000EE1A0000}"/>
    <cellStyle name="Comma 7 2 4 2 2" xfId="1796" xr:uid="{00000000-0005-0000-0000-0000EF1A0000}"/>
    <cellStyle name="Comma 7 2 4 2 2 2" xfId="3949" xr:uid="{00000000-0005-0000-0000-0000F01A0000}"/>
    <cellStyle name="Comma 7 2 4 2 2 2 2" xfId="12543" xr:uid="{00000000-0005-0000-0000-0000F11A0000}"/>
    <cellStyle name="Comma 7 2 4 2 2 3" xfId="6092" xr:uid="{00000000-0005-0000-0000-0000F21A0000}"/>
    <cellStyle name="Comma 7 2 4 2 2 3 2" xfId="14685" xr:uid="{00000000-0005-0000-0000-0000F31A0000}"/>
    <cellStyle name="Comma 7 2 4 2 2 4" xfId="8234" xr:uid="{00000000-0005-0000-0000-0000F41A0000}"/>
    <cellStyle name="Comma 7 2 4 2 2 4 2" xfId="16827" xr:uid="{00000000-0005-0000-0000-0000F51A0000}"/>
    <cellStyle name="Comma 7 2 4 2 2 5" xfId="10390" xr:uid="{00000000-0005-0000-0000-0000F61A0000}"/>
    <cellStyle name="Comma 7 2 4 2 3" xfId="2882" xr:uid="{00000000-0005-0000-0000-0000F71A0000}"/>
    <cellStyle name="Comma 7 2 4 2 3 2" xfId="11476" xr:uid="{00000000-0005-0000-0000-0000F81A0000}"/>
    <cellStyle name="Comma 7 2 4 2 4" xfId="5025" xr:uid="{00000000-0005-0000-0000-0000F91A0000}"/>
    <cellStyle name="Comma 7 2 4 2 4 2" xfId="13618" xr:uid="{00000000-0005-0000-0000-0000FA1A0000}"/>
    <cellStyle name="Comma 7 2 4 2 5" xfId="7167" xr:uid="{00000000-0005-0000-0000-0000FB1A0000}"/>
    <cellStyle name="Comma 7 2 4 2 5 2" xfId="15760" xr:uid="{00000000-0005-0000-0000-0000FC1A0000}"/>
    <cellStyle name="Comma 7 2 4 2 6" xfId="9325" xr:uid="{00000000-0005-0000-0000-0000FD1A0000}"/>
    <cellStyle name="Comma 7 2 4 3" xfId="1444" xr:uid="{00000000-0005-0000-0000-0000FE1A0000}"/>
    <cellStyle name="Comma 7 2 4 3 2" xfId="3597" xr:uid="{00000000-0005-0000-0000-0000FF1A0000}"/>
    <cellStyle name="Comma 7 2 4 3 2 2" xfId="12191" xr:uid="{00000000-0005-0000-0000-0000001B0000}"/>
    <cellStyle name="Comma 7 2 4 3 3" xfId="5740" xr:uid="{00000000-0005-0000-0000-0000011B0000}"/>
    <cellStyle name="Comma 7 2 4 3 3 2" xfId="14333" xr:uid="{00000000-0005-0000-0000-0000021B0000}"/>
    <cellStyle name="Comma 7 2 4 3 4" xfId="7882" xr:uid="{00000000-0005-0000-0000-0000031B0000}"/>
    <cellStyle name="Comma 7 2 4 3 4 2" xfId="16475" xr:uid="{00000000-0005-0000-0000-0000041B0000}"/>
    <cellStyle name="Comma 7 2 4 3 5" xfId="10038" xr:uid="{00000000-0005-0000-0000-0000051B0000}"/>
    <cellStyle name="Comma 7 2 4 4" xfId="2530" xr:uid="{00000000-0005-0000-0000-0000061B0000}"/>
    <cellStyle name="Comma 7 2 4 4 2" xfId="11124" xr:uid="{00000000-0005-0000-0000-0000071B0000}"/>
    <cellStyle name="Comma 7 2 4 5" xfId="4673" xr:uid="{00000000-0005-0000-0000-0000081B0000}"/>
    <cellStyle name="Comma 7 2 4 5 2" xfId="13266" xr:uid="{00000000-0005-0000-0000-0000091B0000}"/>
    <cellStyle name="Comma 7 2 4 6" xfId="6815" xr:uid="{00000000-0005-0000-0000-00000A1B0000}"/>
    <cellStyle name="Comma 7 2 4 6 2" xfId="15408" xr:uid="{00000000-0005-0000-0000-00000B1B0000}"/>
    <cellStyle name="Comma 7 2 4 7" xfId="8975" xr:uid="{00000000-0005-0000-0000-00000C1B0000}"/>
    <cellStyle name="Comma 7 2 5" xfId="412" xr:uid="{00000000-0005-0000-0000-00000D1B0000}"/>
    <cellStyle name="Comma 7 2 5 2" xfId="764" xr:uid="{00000000-0005-0000-0000-00000E1B0000}"/>
    <cellStyle name="Comma 7 2 5 2 2" xfId="1844" xr:uid="{00000000-0005-0000-0000-00000F1B0000}"/>
    <cellStyle name="Comma 7 2 5 2 2 2" xfId="3997" xr:uid="{00000000-0005-0000-0000-0000101B0000}"/>
    <cellStyle name="Comma 7 2 5 2 2 2 2" xfId="12591" xr:uid="{00000000-0005-0000-0000-0000111B0000}"/>
    <cellStyle name="Comma 7 2 5 2 2 3" xfId="6140" xr:uid="{00000000-0005-0000-0000-0000121B0000}"/>
    <cellStyle name="Comma 7 2 5 2 2 3 2" xfId="14733" xr:uid="{00000000-0005-0000-0000-0000131B0000}"/>
    <cellStyle name="Comma 7 2 5 2 2 4" xfId="8282" xr:uid="{00000000-0005-0000-0000-0000141B0000}"/>
    <cellStyle name="Comma 7 2 5 2 2 4 2" xfId="16875" xr:uid="{00000000-0005-0000-0000-0000151B0000}"/>
    <cellStyle name="Comma 7 2 5 2 2 5" xfId="10438" xr:uid="{00000000-0005-0000-0000-0000161B0000}"/>
    <cellStyle name="Comma 7 2 5 2 3" xfId="2930" xr:uid="{00000000-0005-0000-0000-0000171B0000}"/>
    <cellStyle name="Comma 7 2 5 2 3 2" xfId="11524" xr:uid="{00000000-0005-0000-0000-0000181B0000}"/>
    <cellStyle name="Comma 7 2 5 2 4" xfId="5073" xr:uid="{00000000-0005-0000-0000-0000191B0000}"/>
    <cellStyle name="Comma 7 2 5 2 4 2" xfId="13666" xr:uid="{00000000-0005-0000-0000-00001A1B0000}"/>
    <cellStyle name="Comma 7 2 5 2 5" xfId="7215" xr:uid="{00000000-0005-0000-0000-00001B1B0000}"/>
    <cellStyle name="Comma 7 2 5 2 5 2" xfId="15808" xr:uid="{00000000-0005-0000-0000-00001C1B0000}"/>
    <cellStyle name="Comma 7 2 5 2 6" xfId="9373" xr:uid="{00000000-0005-0000-0000-00001D1B0000}"/>
    <cellStyle name="Comma 7 2 5 3" xfId="1492" xr:uid="{00000000-0005-0000-0000-00001E1B0000}"/>
    <cellStyle name="Comma 7 2 5 3 2" xfId="3645" xr:uid="{00000000-0005-0000-0000-00001F1B0000}"/>
    <cellStyle name="Comma 7 2 5 3 2 2" xfId="12239" xr:uid="{00000000-0005-0000-0000-0000201B0000}"/>
    <cellStyle name="Comma 7 2 5 3 3" xfId="5788" xr:uid="{00000000-0005-0000-0000-0000211B0000}"/>
    <cellStyle name="Comma 7 2 5 3 3 2" xfId="14381" xr:uid="{00000000-0005-0000-0000-0000221B0000}"/>
    <cellStyle name="Comma 7 2 5 3 4" xfId="7930" xr:uid="{00000000-0005-0000-0000-0000231B0000}"/>
    <cellStyle name="Comma 7 2 5 3 4 2" xfId="16523" xr:uid="{00000000-0005-0000-0000-0000241B0000}"/>
    <cellStyle name="Comma 7 2 5 3 5" xfId="10086" xr:uid="{00000000-0005-0000-0000-0000251B0000}"/>
    <cellStyle name="Comma 7 2 5 4" xfId="2578" xr:uid="{00000000-0005-0000-0000-0000261B0000}"/>
    <cellStyle name="Comma 7 2 5 4 2" xfId="11172" xr:uid="{00000000-0005-0000-0000-0000271B0000}"/>
    <cellStyle name="Comma 7 2 5 5" xfId="4721" xr:uid="{00000000-0005-0000-0000-0000281B0000}"/>
    <cellStyle name="Comma 7 2 5 5 2" xfId="13314" xr:uid="{00000000-0005-0000-0000-0000291B0000}"/>
    <cellStyle name="Comma 7 2 5 6" xfId="6863" xr:uid="{00000000-0005-0000-0000-00002A1B0000}"/>
    <cellStyle name="Comma 7 2 5 6 2" xfId="15456" xr:uid="{00000000-0005-0000-0000-00002B1B0000}"/>
    <cellStyle name="Comma 7 2 5 7" xfId="9023" xr:uid="{00000000-0005-0000-0000-00002C1B0000}"/>
    <cellStyle name="Comma 7 2 6" xfId="514" xr:uid="{00000000-0005-0000-0000-00002D1B0000}"/>
    <cellStyle name="Comma 7 2 6 2" xfId="1594" xr:uid="{00000000-0005-0000-0000-00002E1B0000}"/>
    <cellStyle name="Comma 7 2 6 2 2" xfId="3747" xr:uid="{00000000-0005-0000-0000-00002F1B0000}"/>
    <cellStyle name="Comma 7 2 6 2 2 2" xfId="12341" xr:uid="{00000000-0005-0000-0000-0000301B0000}"/>
    <cellStyle name="Comma 7 2 6 2 3" xfId="5890" xr:uid="{00000000-0005-0000-0000-0000311B0000}"/>
    <cellStyle name="Comma 7 2 6 2 3 2" xfId="14483" xr:uid="{00000000-0005-0000-0000-0000321B0000}"/>
    <cellStyle name="Comma 7 2 6 2 4" xfId="8032" xr:uid="{00000000-0005-0000-0000-0000331B0000}"/>
    <cellStyle name="Comma 7 2 6 2 4 2" xfId="16625" xr:uid="{00000000-0005-0000-0000-0000341B0000}"/>
    <cellStyle name="Comma 7 2 6 2 5" xfId="10188" xr:uid="{00000000-0005-0000-0000-0000351B0000}"/>
    <cellStyle name="Comma 7 2 6 3" xfId="2680" xr:uid="{00000000-0005-0000-0000-0000361B0000}"/>
    <cellStyle name="Comma 7 2 6 3 2" xfId="11274" xr:uid="{00000000-0005-0000-0000-0000371B0000}"/>
    <cellStyle name="Comma 7 2 6 4" xfId="4823" xr:uid="{00000000-0005-0000-0000-0000381B0000}"/>
    <cellStyle name="Comma 7 2 6 4 2" xfId="13416" xr:uid="{00000000-0005-0000-0000-0000391B0000}"/>
    <cellStyle name="Comma 7 2 6 5" xfId="6965" xr:uid="{00000000-0005-0000-0000-00003A1B0000}"/>
    <cellStyle name="Comma 7 2 6 5 2" xfId="15558" xr:uid="{00000000-0005-0000-0000-00003B1B0000}"/>
    <cellStyle name="Comma 7 2 6 6" xfId="9123" xr:uid="{00000000-0005-0000-0000-00003C1B0000}"/>
    <cellStyle name="Comma 7 2 7" xfId="555" xr:uid="{00000000-0005-0000-0000-00003D1B0000}"/>
    <cellStyle name="Comma 7 2 7 2" xfId="1635" xr:uid="{00000000-0005-0000-0000-00003E1B0000}"/>
    <cellStyle name="Comma 7 2 7 2 2" xfId="3788" xr:uid="{00000000-0005-0000-0000-00003F1B0000}"/>
    <cellStyle name="Comma 7 2 7 2 2 2" xfId="12382" xr:uid="{00000000-0005-0000-0000-0000401B0000}"/>
    <cellStyle name="Comma 7 2 7 2 3" xfId="5931" xr:uid="{00000000-0005-0000-0000-0000411B0000}"/>
    <cellStyle name="Comma 7 2 7 2 3 2" xfId="14524" xr:uid="{00000000-0005-0000-0000-0000421B0000}"/>
    <cellStyle name="Comma 7 2 7 2 4" xfId="8073" xr:uid="{00000000-0005-0000-0000-0000431B0000}"/>
    <cellStyle name="Comma 7 2 7 2 4 2" xfId="16666" xr:uid="{00000000-0005-0000-0000-0000441B0000}"/>
    <cellStyle name="Comma 7 2 7 2 5" xfId="10229" xr:uid="{00000000-0005-0000-0000-0000451B0000}"/>
    <cellStyle name="Comma 7 2 7 3" xfId="2721" xr:uid="{00000000-0005-0000-0000-0000461B0000}"/>
    <cellStyle name="Comma 7 2 7 3 2" xfId="11315" xr:uid="{00000000-0005-0000-0000-0000471B0000}"/>
    <cellStyle name="Comma 7 2 7 4" xfId="4864" xr:uid="{00000000-0005-0000-0000-0000481B0000}"/>
    <cellStyle name="Comma 7 2 7 4 2" xfId="13457" xr:uid="{00000000-0005-0000-0000-0000491B0000}"/>
    <cellStyle name="Comma 7 2 7 5" xfId="7006" xr:uid="{00000000-0005-0000-0000-00004A1B0000}"/>
    <cellStyle name="Comma 7 2 7 5 2" xfId="15599" xr:uid="{00000000-0005-0000-0000-00004B1B0000}"/>
    <cellStyle name="Comma 7 2 7 6" xfId="9164" xr:uid="{00000000-0005-0000-0000-00004C1B0000}"/>
    <cellStyle name="Comma 7 2 8" xfId="907" xr:uid="{00000000-0005-0000-0000-00004D1B0000}"/>
    <cellStyle name="Comma 7 2 8 2" xfId="1984" xr:uid="{00000000-0005-0000-0000-00004E1B0000}"/>
    <cellStyle name="Comma 7 2 8 2 2" xfId="4137" xr:uid="{00000000-0005-0000-0000-00004F1B0000}"/>
    <cellStyle name="Comma 7 2 8 2 2 2" xfId="12731" xr:uid="{00000000-0005-0000-0000-0000501B0000}"/>
    <cellStyle name="Comma 7 2 8 2 3" xfId="6280" xr:uid="{00000000-0005-0000-0000-0000511B0000}"/>
    <cellStyle name="Comma 7 2 8 2 3 2" xfId="14873" xr:uid="{00000000-0005-0000-0000-0000521B0000}"/>
    <cellStyle name="Comma 7 2 8 2 4" xfId="8422" xr:uid="{00000000-0005-0000-0000-0000531B0000}"/>
    <cellStyle name="Comma 7 2 8 2 4 2" xfId="17015" xr:uid="{00000000-0005-0000-0000-0000541B0000}"/>
    <cellStyle name="Comma 7 2 8 2 5" xfId="10578" xr:uid="{00000000-0005-0000-0000-0000551B0000}"/>
    <cellStyle name="Comma 7 2 8 3" xfId="3070" xr:uid="{00000000-0005-0000-0000-0000561B0000}"/>
    <cellStyle name="Comma 7 2 8 3 2" xfId="11664" xr:uid="{00000000-0005-0000-0000-0000571B0000}"/>
    <cellStyle name="Comma 7 2 8 4" xfId="5213" xr:uid="{00000000-0005-0000-0000-0000581B0000}"/>
    <cellStyle name="Comma 7 2 8 4 2" xfId="13806" xr:uid="{00000000-0005-0000-0000-0000591B0000}"/>
    <cellStyle name="Comma 7 2 8 5" xfId="7355" xr:uid="{00000000-0005-0000-0000-00005A1B0000}"/>
    <cellStyle name="Comma 7 2 8 5 2" xfId="15948" xr:uid="{00000000-0005-0000-0000-00005B1B0000}"/>
    <cellStyle name="Comma 7 2 8 6" xfId="9511" xr:uid="{00000000-0005-0000-0000-00005C1B0000}"/>
    <cellStyle name="Comma 7 2 9" xfId="1010" xr:uid="{00000000-0005-0000-0000-00005D1B0000}"/>
    <cellStyle name="Comma 7 2 9 2" xfId="2087" xr:uid="{00000000-0005-0000-0000-00005E1B0000}"/>
    <cellStyle name="Comma 7 2 9 2 2" xfId="4240" xr:uid="{00000000-0005-0000-0000-00005F1B0000}"/>
    <cellStyle name="Comma 7 2 9 2 2 2" xfId="12834" xr:uid="{00000000-0005-0000-0000-0000601B0000}"/>
    <cellStyle name="Comma 7 2 9 2 3" xfId="6383" xr:uid="{00000000-0005-0000-0000-0000611B0000}"/>
    <cellStyle name="Comma 7 2 9 2 3 2" xfId="14976" xr:uid="{00000000-0005-0000-0000-0000621B0000}"/>
    <cellStyle name="Comma 7 2 9 2 4" xfId="8525" xr:uid="{00000000-0005-0000-0000-0000631B0000}"/>
    <cellStyle name="Comma 7 2 9 2 4 2" xfId="17118" xr:uid="{00000000-0005-0000-0000-0000641B0000}"/>
    <cellStyle name="Comma 7 2 9 2 5" xfId="10681" xr:uid="{00000000-0005-0000-0000-0000651B0000}"/>
    <cellStyle name="Comma 7 2 9 3" xfId="3173" xr:uid="{00000000-0005-0000-0000-0000661B0000}"/>
    <cellStyle name="Comma 7 2 9 3 2" xfId="11767" xr:uid="{00000000-0005-0000-0000-0000671B0000}"/>
    <cellStyle name="Comma 7 2 9 4" xfId="5316" xr:uid="{00000000-0005-0000-0000-0000681B0000}"/>
    <cellStyle name="Comma 7 2 9 4 2" xfId="13909" xr:uid="{00000000-0005-0000-0000-0000691B0000}"/>
    <cellStyle name="Comma 7 2 9 5" xfId="7458" xr:uid="{00000000-0005-0000-0000-00006A1B0000}"/>
    <cellStyle name="Comma 7 2 9 5 2" xfId="16051" xr:uid="{00000000-0005-0000-0000-00006B1B0000}"/>
    <cellStyle name="Comma 7 2 9 6" xfId="9614" xr:uid="{00000000-0005-0000-0000-00006C1B0000}"/>
    <cellStyle name="Comma 7 3" xfId="1271" xr:uid="{00000000-0005-0000-0000-00006D1B0000}"/>
    <cellStyle name="Comma 7 3 2" xfId="3424" xr:uid="{00000000-0005-0000-0000-00006E1B0000}"/>
    <cellStyle name="Comma 7 3 2 2" xfId="12018" xr:uid="{00000000-0005-0000-0000-00006F1B0000}"/>
    <cellStyle name="Comma 7 3 3" xfId="5567" xr:uid="{00000000-0005-0000-0000-0000701B0000}"/>
    <cellStyle name="Comma 7 3 3 2" xfId="14160" xr:uid="{00000000-0005-0000-0000-0000711B0000}"/>
    <cellStyle name="Comma 7 3 4" xfId="7709" xr:uid="{00000000-0005-0000-0000-0000721B0000}"/>
    <cellStyle name="Comma 7 3 4 2" xfId="16302" xr:uid="{00000000-0005-0000-0000-0000731B0000}"/>
    <cellStyle name="Comma 7 3 5" xfId="9865" xr:uid="{00000000-0005-0000-0000-0000741B0000}"/>
    <cellStyle name="Comma 7 4" xfId="2359" xr:uid="{00000000-0005-0000-0000-0000751B0000}"/>
    <cellStyle name="Comma 7 4 2" xfId="10953" xr:uid="{00000000-0005-0000-0000-0000761B0000}"/>
    <cellStyle name="Comma 7 5" xfId="4502" xr:uid="{00000000-0005-0000-0000-0000771B0000}"/>
    <cellStyle name="Comma 7 5 2" xfId="13095" xr:uid="{00000000-0005-0000-0000-0000781B0000}"/>
    <cellStyle name="Comma 7 6" xfId="6644" xr:uid="{00000000-0005-0000-0000-0000791B0000}"/>
    <cellStyle name="Comma 7 6 2" xfId="15237" xr:uid="{00000000-0005-0000-0000-00007A1B0000}"/>
    <cellStyle name="Comma 7 7" xfId="8818" xr:uid="{00000000-0005-0000-0000-00007B1B0000}"/>
    <cellStyle name="Comma 8" xfId="127" xr:uid="{00000000-0005-0000-0000-00007C1B0000}"/>
    <cellStyle name="Comma 8 2" xfId="160" xr:uid="{00000000-0005-0000-0000-00007D1B0000}"/>
    <cellStyle name="Comma 8 3" xfId="145" xr:uid="{00000000-0005-0000-0000-00007E1B0000}"/>
    <cellStyle name="Comma 9" xfId="128" xr:uid="{00000000-0005-0000-0000-00007F1B0000}"/>
    <cellStyle name="Comma 9 2" xfId="161" xr:uid="{00000000-0005-0000-0000-0000801B0000}"/>
    <cellStyle name="Comma 9 3" xfId="146" xr:uid="{00000000-0005-0000-0000-0000811B0000}"/>
    <cellStyle name="Currency 2" xfId="129" xr:uid="{00000000-0005-0000-0000-0000821B0000}"/>
    <cellStyle name="Currency 2 2" xfId="162" xr:uid="{00000000-0005-0000-0000-0000831B0000}"/>
    <cellStyle name="Currency 2 2 10" xfId="1282" xr:uid="{00000000-0005-0000-0000-0000841B0000}"/>
    <cellStyle name="Currency 2 2 10 2" xfId="3435" xr:uid="{00000000-0005-0000-0000-0000851B0000}"/>
    <cellStyle name="Currency 2 2 10 2 2" xfId="12029" xr:uid="{00000000-0005-0000-0000-0000861B0000}"/>
    <cellStyle name="Currency 2 2 10 3" xfId="5578" xr:uid="{00000000-0005-0000-0000-0000871B0000}"/>
    <cellStyle name="Currency 2 2 10 3 2" xfId="14171" xr:uid="{00000000-0005-0000-0000-0000881B0000}"/>
    <cellStyle name="Currency 2 2 10 4" xfId="7720" xr:uid="{00000000-0005-0000-0000-0000891B0000}"/>
    <cellStyle name="Currency 2 2 10 4 2" xfId="16313" xr:uid="{00000000-0005-0000-0000-00008A1B0000}"/>
    <cellStyle name="Currency 2 2 10 5" xfId="9876" xr:uid="{00000000-0005-0000-0000-00008B1B0000}"/>
    <cellStyle name="Currency 2 2 11" xfId="2370" xr:uid="{00000000-0005-0000-0000-00008C1B0000}"/>
    <cellStyle name="Currency 2 2 11 2" xfId="10964" xr:uid="{00000000-0005-0000-0000-00008D1B0000}"/>
    <cellStyle name="Currency 2 2 12" xfId="4513" xr:uid="{00000000-0005-0000-0000-00008E1B0000}"/>
    <cellStyle name="Currency 2 2 12 2" xfId="13106" xr:uid="{00000000-0005-0000-0000-00008F1B0000}"/>
    <cellStyle name="Currency 2 2 13" xfId="6655" xr:uid="{00000000-0005-0000-0000-0000901B0000}"/>
    <cellStyle name="Currency 2 2 13 2" xfId="15248" xr:uid="{00000000-0005-0000-0000-0000911B0000}"/>
    <cellStyle name="Currency 2 2 14" xfId="8829" xr:uid="{00000000-0005-0000-0000-0000921B0000}"/>
    <cellStyle name="Currency 2 2 2" xfId="316" xr:uid="{00000000-0005-0000-0000-0000931B0000}"/>
    <cellStyle name="Currency 2 2 2 10" xfId="8929" xr:uid="{00000000-0005-0000-0000-0000941B0000}"/>
    <cellStyle name="Currency 2 2 2 2" xfId="467" xr:uid="{00000000-0005-0000-0000-0000951B0000}"/>
    <cellStyle name="Currency 2 2 2 2 2" xfId="819" xr:uid="{00000000-0005-0000-0000-0000961B0000}"/>
    <cellStyle name="Currency 2 2 2 2 2 2" xfId="1899" xr:uid="{00000000-0005-0000-0000-0000971B0000}"/>
    <cellStyle name="Currency 2 2 2 2 2 2 2" xfId="4052" xr:uid="{00000000-0005-0000-0000-0000981B0000}"/>
    <cellStyle name="Currency 2 2 2 2 2 2 2 2" xfId="12646" xr:uid="{00000000-0005-0000-0000-0000991B0000}"/>
    <cellStyle name="Currency 2 2 2 2 2 2 3" xfId="6195" xr:uid="{00000000-0005-0000-0000-00009A1B0000}"/>
    <cellStyle name="Currency 2 2 2 2 2 2 3 2" xfId="14788" xr:uid="{00000000-0005-0000-0000-00009B1B0000}"/>
    <cellStyle name="Currency 2 2 2 2 2 2 4" xfId="8337" xr:uid="{00000000-0005-0000-0000-00009C1B0000}"/>
    <cellStyle name="Currency 2 2 2 2 2 2 4 2" xfId="16930" xr:uid="{00000000-0005-0000-0000-00009D1B0000}"/>
    <cellStyle name="Currency 2 2 2 2 2 2 5" xfId="10493" xr:uid="{00000000-0005-0000-0000-00009E1B0000}"/>
    <cellStyle name="Currency 2 2 2 2 2 3" xfId="2985" xr:uid="{00000000-0005-0000-0000-00009F1B0000}"/>
    <cellStyle name="Currency 2 2 2 2 2 3 2" xfId="11579" xr:uid="{00000000-0005-0000-0000-0000A01B0000}"/>
    <cellStyle name="Currency 2 2 2 2 2 4" xfId="5128" xr:uid="{00000000-0005-0000-0000-0000A11B0000}"/>
    <cellStyle name="Currency 2 2 2 2 2 4 2" xfId="13721" xr:uid="{00000000-0005-0000-0000-0000A21B0000}"/>
    <cellStyle name="Currency 2 2 2 2 2 5" xfId="7270" xr:uid="{00000000-0005-0000-0000-0000A31B0000}"/>
    <cellStyle name="Currency 2 2 2 2 2 5 2" xfId="15863" xr:uid="{00000000-0005-0000-0000-0000A41B0000}"/>
    <cellStyle name="Currency 2 2 2 2 2 6" xfId="9428" xr:uid="{00000000-0005-0000-0000-0000A51B0000}"/>
    <cellStyle name="Currency 2 2 2 2 3" xfId="1547" xr:uid="{00000000-0005-0000-0000-0000A61B0000}"/>
    <cellStyle name="Currency 2 2 2 2 3 2" xfId="3700" xr:uid="{00000000-0005-0000-0000-0000A71B0000}"/>
    <cellStyle name="Currency 2 2 2 2 3 2 2" xfId="12294" xr:uid="{00000000-0005-0000-0000-0000A81B0000}"/>
    <cellStyle name="Currency 2 2 2 2 3 3" xfId="5843" xr:uid="{00000000-0005-0000-0000-0000A91B0000}"/>
    <cellStyle name="Currency 2 2 2 2 3 3 2" xfId="14436" xr:uid="{00000000-0005-0000-0000-0000AA1B0000}"/>
    <cellStyle name="Currency 2 2 2 2 3 4" xfId="7985" xr:uid="{00000000-0005-0000-0000-0000AB1B0000}"/>
    <cellStyle name="Currency 2 2 2 2 3 4 2" xfId="16578" xr:uid="{00000000-0005-0000-0000-0000AC1B0000}"/>
    <cellStyle name="Currency 2 2 2 2 3 5" xfId="10141" xr:uid="{00000000-0005-0000-0000-0000AD1B0000}"/>
    <cellStyle name="Currency 2 2 2 2 4" xfId="2633" xr:uid="{00000000-0005-0000-0000-0000AE1B0000}"/>
    <cellStyle name="Currency 2 2 2 2 4 2" xfId="11227" xr:uid="{00000000-0005-0000-0000-0000AF1B0000}"/>
    <cellStyle name="Currency 2 2 2 2 5" xfId="4776" xr:uid="{00000000-0005-0000-0000-0000B01B0000}"/>
    <cellStyle name="Currency 2 2 2 2 5 2" xfId="13369" xr:uid="{00000000-0005-0000-0000-0000B11B0000}"/>
    <cellStyle name="Currency 2 2 2 2 6" xfId="6918" xr:uid="{00000000-0005-0000-0000-0000B21B0000}"/>
    <cellStyle name="Currency 2 2 2 2 6 2" xfId="15511" xr:uid="{00000000-0005-0000-0000-0000B31B0000}"/>
    <cellStyle name="Currency 2 2 2 2 7" xfId="9076" xr:uid="{00000000-0005-0000-0000-0000B41B0000}"/>
    <cellStyle name="Currency 2 2 2 3" xfId="669" xr:uid="{00000000-0005-0000-0000-0000B51B0000}"/>
    <cellStyle name="Currency 2 2 2 3 2" xfId="1749" xr:uid="{00000000-0005-0000-0000-0000B61B0000}"/>
    <cellStyle name="Currency 2 2 2 3 2 2" xfId="3902" xr:uid="{00000000-0005-0000-0000-0000B71B0000}"/>
    <cellStyle name="Currency 2 2 2 3 2 2 2" xfId="12496" xr:uid="{00000000-0005-0000-0000-0000B81B0000}"/>
    <cellStyle name="Currency 2 2 2 3 2 3" xfId="6045" xr:uid="{00000000-0005-0000-0000-0000B91B0000}"/>
    <cellStyle name="Currency 2 2 2 3 2 3 2" xfId="14638" xr:uid="{00000000-0005-0000-0000-0000BA1B0000}"/>
    <cellStyle name="Currency 2 2 2 3 2 4" xfId="8187" xr:uid="{00000000-0005-0000-0000-0000BB1B0000}"/>
    <cellStyle name="Currency 2 2 2 3 2 4 2" xfId="16780" xr:uid="{00000000-0005-0000-0000-0000BC1B0000}"/>
    <cellStyle name="Currency 2 2 2 3 2 5" xfId="10343" xr:uid="{00000000-0005-0000-0000-0000BD1B0000}"/>
    <cellStyle name="Currency 2 2 2 3 3" xfId="2835" xr:uid="{00000000-0005-0000-0000-0000BE1B0000}"/>
    <cellStyle name="Currency 2 2 2 3 3 2" xfId="11429" xr:uid="{00000000-0005-0000-0000-0000BF1B0000}"/>
    <cellStyle name="Currency 2 2 2 3 4" xfId="4978" xr:uid="{00000000-0005-0000-0000-0000C01B0000}"/>
    <cellStyle name="Currency 2 2 2 3 4 2" xfId="13571" xr:uid="{00000000-0005-0000-0000-0000C11B0000}"/>
    <cellStyle name="Currency 2 2 2 3 5" xfId="7120" xr:uid="{00000000-0005-0000-0000-0000C21B0000}"/>
    <cellStyle name="Currency 2 2 2 3 5 2" xfId="15713" xr:uid="{00000000-0005-0000-0000-0000C31B0000}"/>
    <cellStyle name="Currency 2 2 2 3 6" xfId="9278" xr:uid="{00000000-0005-0000-0000-0000C41B0000}"/>
    <cellStyle name="Currency 2 2 2 4" xfId="962" xr:uid="{00000000-0005-0000-0000-0000C51B0000}"/>
    <cellStyle name="Currency 2 2 2 4 2" xfId="2039" xr:uid="{00000000-0005-0000-0000-0000C61B0000}"/>
    <cellStyle name="Currency 2 2 2 4 2 2" xfId="4192" xr:uid="{00000000-0005-0000-0000-0000C71B0000}"/>
    <cellStyle name="Currency 2 2 2 4 2 2 2" xfId="12786" xr:uid="{00000000-0005-0000-0000-0000C81B0000}"/>
    <cellStyle name="Currency 2 2 2 4 2 3" xfId="6335" xr:uid="{00000000-0005-0000-0000-0000C91B0000}"/>
    <cellStyle name="Currency 2 2 2 4 2 3 2" xfId="14928" xr:uid="{00000000-0005-0000-0000-0000CA1B0000}"/>
    <cellStyle name="Currency 2 2 2 4 2 4" xfId="8477" xr:uid="{00000000-0005-0000-0000-0000CB1B0000}"/>
    <cellStyle name="Currency 2 2 2 4 2 4 2" xfId="17070" xr:uid="{00000000-0005-0000-0000-0000CC1B0000}"/>
    <cellStyle name="Currency 2 2 2 4 2 5" xfId="10633" xr:uid="{00000000-0005-0000-0000-0000CD1B0000}"/>
    <cellStyle name="Currency 2 2 2 4 3" xfId="3125" xr:uid="{00000000-0005-0000-0000-0000CE1B0000}"/>
    <cellStyle name="Currency 2 2 2 4 3 2" xfId="11719" xr:uid="{00000000-0005-0000-0000-0000CF1B0000}"/>
    <cellStyle name="Currency 2 2 2 4 4" xfId="5268" xr:uid="{00000000-0005-0000-0000-0000D01B0000}"/>
    <cellStyle name="Currency 2 2 2 4 4 2" xfId="13861" xr:uid="{00000000-0005-0000-0000-0000D11B0000}"/>
    <cellStyle name="Currency 2 2 2 4 5" xfId="7410" xr:uid="{00000000-0005-0000-0000-0000D21B0000}"/>
    <cellStyle name="Currency 2 2 2 4 5 2" xfId="16003" xr:uid="{00000000-0005-0000-0000-0000D31B0000}"/>
    <cellStyle name="Currency 2 2 2 4 6" xfId="9566" xr:uid="{00000000-0005-0000-0000-0000D41B0000}"/>
    <cellStyle name="Currency 2 2 2 5" xfId="1065" xr:uid="{00000000-0005-0000-0000-0000D51B0000}"/>
    <cellStyle name="Currency 2 2 2 5 2" xfId="2142" xr:uid="{00000000-0005-0000-0000-0000D61B0000}"/>
    <cellStyle name="Currency 2 2 2 5 2 2" xfId="4295" xr:uid="{00000000-0005-0000-0000-0000D71B0000}"/>
    <cellStyle name="Currency 2 2 2 5 2 2 2" xfId="12889" xr:uid="{00000000-0005-0000-0000-0000D81B0000}"/>
    <cellStyle name="Currency 2 2 2 5 2 3" xfId="6438" xr:uid="{00000000-0005-0000-0000-0000D91B0000}"/>
    <cellStyle name="Currency 2 2 2 5 2 3 2" xfId="15031" xr:uid="{00000000-0005-0000-0000-0000DA1B0000}"/>
    <cellStyle name="Currency 2 2 2 5 2 4" xfId="8580" xr:uid="{00000000-0005-0000-0000-0000DB1B0000}"/>
    <cellStyle name="Currency 2 2 2 5 2 4 2" xfId="17173" xr:uid="{00000000-0005-0000-0000-0000DC1B0000}"/>
    <cellStyle name="Currency 2 2 2 5 2 5" xfId="10736" xr:uid="{00000000-0005-0000-0000-0000DD1B0000}"/>
    <cellStyle name="Currency 2 2 2 5 3" xfId="3228" xr:uid="{00000000-0005-0000-0000-0000DE1B0000}"/>
    <cellStyle name="Currency 2 2 2 5 3 2" xfId="11822" xr:uid="{00000000-0005-0000-0000-0000DF1B0000}"/>
    <cellStyle name="Currency 2 2 2 5 4" xfId="5371" xr:uid="{00000000-0005-0000-0000-0000E01B0000}"/>
    <cellStyle name="Currency 2 2 2 5 4 2" xfId="13964" xr:uid="{00000000-0005-0000-0000-0000E11B0000}"/>
    <cellStyle name="Currency 2 2 2 5 5" xfId="7513" xr:uid="{00000000-0005-0000-0000-0000E21B0000}"/>
    <cellStyle name="Currency 2 2 2 5 5 2" xfId="16106" xr:uid="{00000000-0005-0000-0000-0000E31B0000}"/>
    <cellStyle name="Currency 2 2 2 5 6" xfId="9669" xr:uid="{00000000-0005-0000-0000-0000E41B0000}"/>
    <cellStyle name="Currency 2 2 2 6" xfId="1397" xr:uid="{00000000-0005-0000-0000-0000E51B0000}"/>
    <cellStyle name="Currency 2 2 2 6 2" xfId="3550" xr:uid="{00000000-0005-0000-0000-0000E61B0000}"/>
    <cellStyle name="Currency 2 2 2 6 2 2" xfId="12144" xr:uid="{00000000-0005-0000-0000-0000E71B0000}"/>
    <cellStyle name="Currency 2 2 2 6 3" xfId="5693" xr:uid="{00000000-0005-0000-0000-0000E81B0000}"/>
    <cellStyle name="Currency 2 2 2 6 3 2" xfId="14286" xr:uid="{00000000-0005-0000-0000-0000E91B0000}"/>
    <cellStyle name="Currency 2 2 2 6 4" xfId="7835" xr:uid="{00000000-0005-0000-0000-0000EA1B0000}"/>
    <cellStyle name="Currency 2 2 2 6 4 2" xfId="16428" xr:uid="{00000000-0005-0000-0000-0000EB1B0000}"/>
    <cellStyle name="Currency 2 2 2 6 5" xfId="9991" xr:uid="{00000000-0005-0000-0000-0000EC1B0000}"/>
    <cellStyle name="Currency 2 2 2 7" xfId="2483" xr:uid="{00000000-0005-0000-0000-0000ED1B0000}"/>
    <cellStyle name="Currency 2 2 2 7 2" xfId="11077" xr:uid="{00000000-0005-0000-0000-0000EE1B0000}"/>
    <cellStyle name="Currency 2 2 2 8" xfId="4626" xr:uid="{00000000-0005-0000-0000-0000EF1B0000}"/>
    <cellStyle name="Currency 2 2 2 8 2" xfId="13219" xr:uid="{00000000-0005-0000-0000-0000F01B0000}"/>
    <cellStyle name="Currency 2 2 2 9" xfId="6768" xr:uid="{00000000-0005-0000-0000-0000F11B0000}"/>
    <cellStyle name="Currency 2 2 2 9 2" xfId="15361" xr:uid="{00000000-0005-0000-0000-0000F21B0000}"/>
    <cellStyle name="Currency 2 2 3" xfId="260" xr:uid="{00000000-0005-0000-0000-0000F31B0000}"/>
    <cellStyle name="Currency 2 2 3 2" xfId="613" xr:uid="{00000000-0005-0000-0000-0000F41B0000}"/>
    <cellStyle name="Currency 2 2 3 2 2" xfId="1693" xr:uid="{00000000-0005-0000-0000-0000F51B0000}"/>
    <cellStyle name="Currency 2 2 3 2 2 2" xfId="3846" xr:uid="{00000000-0005-0000-0000-0000F61B0000}"/>
    <cellStyle name="Currency 2 2 3 2 2 2 2" xfId="12440" xr:uid="{00000000-0005-0000-0000-0000F71B0000}"/>
    <cellStyle name="Currency 2 2 3 2 2 3" xfId="5989" xr:uid="{00000000-0005-0000-0000-0000F81B0000}"/>
    <cellStyle name="Currency 2 2 3 2 2 3 2" xfId="14582" xr:uid="{00000000-0005-0000-0000-0000F91B0000}"/>
    <cellStyle name="Currency 2 2 3 2 2 4" xfId="8131" xr:uid="{00000000-0005-0000-0000-0000FA1B0000}"/>
    <cellStyle name="Currency 2 2 3 2 2 4 2" xfId="16724" xr:uid="{00000000-0005-0000-0000-0000FB1B0000}"/>
    <cellStyle name="Currency 2 2 3 2 2 5" xfId="10287" xr:uid="{00000000-0005-0000-0000-0000FC1B0000}"/>
    <cellStyle name="Currency 2 2 3 2 3" xfId="2779" xr:uid="{00000000-0005-0000-0000-0000FD1B0000}"/>
    <cellStyle name="Currency 2 2 3 2 3 2" xfId="11373" xr:uid="{00000000-0005-0000-0000-0000FE1B0000}"/>
    <cellStyle name="Currency 2 2 3 2 4" xfId="4922" xr:uid="{00000000-0005-0000-0000-0000FF1B0000}"/>
    <cellStyle name="Currency 2 2 3 2 4 2" xfId="13515" xr:uid="{00000000-0005-0000-0000-0000001C0000}"/>
    <cellStyle name="Currency 2 2 3 2 5" xfId="7064" xr:uid="{00000000-0005-0000-0000-0000011C0000}"/>
    <cellStyle name="Currency 2 2 3 2 5 2" xfId="15657" xr:uid="{00000000-0005-0000-0000-0000021C0000}"/>
    <cellStyle name="Currency 2 2 3 2 6" xfId="9222" xr:uid="{00000000-0005-0000-0000-0000031C0000}"/>
    <cellStyle name="Currency 2 2 3 3" xfId="1341" xr:uid="{00000000-0005-0000-0000-0000041C0000}"/>
    <cellStyle name="Currency 2 2 3 3 2" xfId="3494" xr:uid="{00000000-0005-0000-0000-0000051C0000}"/>
    <cellStyle name="Currency 2 2 3 3 2 2" xfId="12088" xr:uid="{00000000-0005-0000-0000-0000061C0000}"/>
    <cellStyle name="Currency 2 2 3 3 3" xfId="5637" xr:uid="{00000000-0005-0000-0000-0000071C0000}"/>
    <cellStyle name="Currency 2 2 3 3 3 2" xfId="14230" xr:uid="{00000000-0005-0000-0000-0000081C0000}"/>
    <cellStyle name="Currency 2 2 3 3 4" xfId="7779" xr:uid="{00000000-0005-0000-0000-0000091C0000}"/>
    <cellStyle name="Currency 2 2 3 3 4 2" xfId="16372" xr:uid="{00000000-0005-0000-0000-00000A1C0000}"/>
    <cellStyle name="Currency 2 2 3 3 5" xfId="9935" xr:uid="{00000000-0005-0000-0000-00000B1C0000}"/>
    <cellStyle name="Currency 2 2 3 4" xfId="2427" xr:uid="{00000000-0005-0000-0000-00000C1C0000}"/>
    <cellStyle name="Currency 2 2 3 4 2" xfId="11021" xr:uid="{00000000-0005-0000-0000-00000D1C0000}"/>
    <cellStyle name="Currency 2 2 3 5" xfId="4570" xr:uid="{00000000-0005-0000-0000-00000E1C0000}"/>
    <cellStyle name="Currency 2 2 3 5 2" xfId="13163" xr:uid="{00000000-0005-0000-0000-00000F1C0000}"/>
    <cellStyle name="Currency 2 2 3 6" xfId="6712" xr:uid="{00000000-0005-0000-0000-0000101C0000}"/>
    <cellStyle name="Currency 2 2 3 6 2" xfId="15305" xr:uid="{00000000-0005-0000-0000-0000111C0000}"/>
    <cellStyle name="Currency 2 2 3 7" xfId="8881" xr:uid="{00000000-0005-0000-0000-0000121C0000}"/>
    <cellStyle name="Currency 2 2 4" xfId="364" xr:uid="{00000000-0005-0000-0000-0000131C0000}"/>
    <cellStyle name="Currency 2 2 4 2" xfId="717" xr:uid="{00000000-0005-0000-0000-0000141C0000}"/>
    <cellStyle name="Currency 2 2 4 2 2" xfId="1797" xr:uid="{00000000-0005-0000-0000-0000151C0000}"/>
    <cellStyle name="Currency 2 2 4 2 2 2" xfId="3950" xr:uid="{00000000-0005-0000-0000-0000161C0000}"/>
    <cellStyle name="Currency 2 2 4 2 2 2 2" xfId="12544" xr:uid="{00000000-0005-0000-0000-0000171C0000}"/>
    <cellStyle name="Currency 2 2 4 2 2 3" xfId="6093" xr:uid="{00000000-0005-0000-0000-0000181C0000}"/>
    <cellStyle name="Currency 2 2 4 2 2 3 2" xfId="14686" xr:uid="{00000000-0005-0000-0000-0000191C0000}"/>
    <cellStyle name="Currency 2 2 4 2 2 4" xfId="8235" xr:uid="{00000000-0005-0000-0000-00001A1C0000}"/>
    <cellStyle name="Currency 2 2 4 2 2 4 2" xfId="16828" xr:uid="{00000000-0005-0000-0000-00001B1C0000}"/>
    <cellStyle name="Currency 2 2 4 2 2 5" xfId="10391" xr:uid="{00000000-0005-0000-0000-00001C1C0000}"/>
    <cellStyle name="Currency 2 2 4 2 3" xfId="2883" xr:uid="{00000000-0005-0000-0000-00001D1C0000}"/>
    <cellStyle name="Currency 2 2 4 2 3 2" xfId="11477" xr:uid="{00000000-0005-0000-0000-00001E1C0000}"/>
    <cellStyle name="Currency 2 2 4 2 4" xfId="5026" xr:uid="{00000000-0005-0000-0000-00001F1C0000}"/>
    <cellStyle name="Currency 2 2 4 2 4 2" xfId="13619" xr:uid="{00000000-0005-0000-0000-0000201C0000}"/>
    <cellStyle name="Currency 2 2 4 2 5" xfId="7168" xr:uid="{00000000-0005-0000-0000-0000211C0000}"/>
    <cellStyle name="Currency 2 2 4 2 5 2" xfId="15761" xr:uid="{00000000-0005-0000-0000-0000221C0000}"/>
    <cellStyle name="Currency 2 2 4 2 6" xfId="9326" xr:uid="{00000000-0005-0000-0000-0000231C0000}"/>
    <cellStyle name="Currency 2 2 4 3" xfId="1445" xr:uid="{00000000-0005-0000-0000-0000241C0000}"/>
    <cellStyle name="Currency 2 2 4 3 2" xfId="3598" xr:uid="{00000000-0005-0000-0000-0000251C0000}"/>
    <cellStyle name="Currency 2 2 4 3 2 2" xfId="12192" xr:uid="{00000000-0005-0000-0000-0000261C0000}"/>
    <cellStyle name="Currency 2 2 4 3 3" xfId="5741" xr:uid="{00000000-0005-0000-0000-0000271C0000}"/>
    <cellStyle name="Currency 2 2 4 3 3 2" xfId="14334" xr:uid="{00000000-0005-0000-0000-0000281C0000}"/>
    <cellStyle name="Currency 2 2 4 3 4" xfId="7883" xr:uid="{00000000-0005-0000-0000-0000291C0000}"/>
    <cellStyle name="Currency 2 2 4 3 4 2" xfId="16476" xr:uid="{00000000-0005-0000-0000-00002A1C0000}"/>
    <cellStyle name="Currency 2 2 4 3 5" xfId="10039" xr:uid="{00000000-0005-0000-0000-00002B1C0000}"/>
    <cellStyle name="Currency 2 2 4 4" xfId="2531" xr:uid="{00000000-0005-0000-0000-00002C1C0000}"/>
    <cellStyle name="Currency 2 2 4 4 2" xfId="11125" xr:uid="{00000000-0005-0000-0000-00002D1C0000}"/>
    <cellStyle name="Currency 2 2 4 5" xfId="4674" xr:uid="{00000000-0005-0000-0000-00002E1C0000}"/>
    <cellStyle name="Currency 2 2 4 5 2" xfId="13267" xr:uid="{00000000-0005-0000-0000-00002F1C0000}"/>
    <cellStyle name="Currency 2 2 4 6" xfId="6816" xr:uid="{00000000-0005-0000-0000-0000301C0000}"/>
    <cellStyle name="Currency 2 2 4 6 2" xfId="15409" xr:uid="{00000000-0005-0000-0000-0000311C0000}"/>
    <cellStyle name="Currency 2 2 4 7" xfId="8976" xr:uid="{00000000-0005-0000-0000-0000321C0000}"/>
    <cellStyle name="Currency 2 2 5" xfId="413" xr:uid="{00000000-0005-0000-0000-0000331C0000}"/>
    <cellStyle name="Currency 2 2 5 2" xfId="765" xr:uid="{00000000-0005-0000-0000-0000341C0000}"/>
    <cellStyle name="Currency 2 2 5 2 2" xfId="1845" xr:uid="{00000000-0005-0000-0000-0000351C0000}"/>
    <cellStyle name="Currency 2 2 5 2 2 2" xfId="3998" xr:uid="{00000000-0005-0000-0000-0000361C0000}"/>
    <cellStyle name="Currency 2 2 5 2 2 2 2" xfId="12592" xr:uid="{00000000-0005-0000-0000-0000371C0000}"/>
    <cellStyle name="Currency 2 2 5 2 2 3" xfId="6141" xr:uid="{00000000-0005-0000-0000-0000381C0000}"/>
    <cellStyle name="Currency 2 2 5 2 2 3 2" xfId="14734" xr:uid="{00000000-0005-0000-0000-0000391C0000}"/>
    <cellStyle name="Currency 2 2 5 2 2 4" xfId="8283" xr:uid="{00000000-0005-0000-0000-00003A1C0000}"/>
    <cellStyle name="Currency 2 2 5 2 2 4 2" xfId="16876" xr:uid="{00000000-0005-0000-0000-00003B1C0000}"/>
    <cellStyle name="Currency 2 2 5 2 2 5" xfId="10439" xr:uid="{00000000-0005-0000-0000-00003C1C0000}"/>
    <cellStyle name="Currency 2 2 5 2 3" xfId="2931" xr:uid="{00000000-0005-0000-0000-00003D1C0000}"/>
    <cellStyle name="Currency 2 2 5 2 3 2" xfId="11525" xr:uid="{00000000-0005-0000-0000-00003E1C0000}"/>
    <cellStyle name="Currency 2 2 5 2 4" xfId="5074" xr:uid="{00000000-0005-0000-0000-00003F1C0000}"/>
    <cellStyle name="Currency 2 2 5 2 4 2" xfId="13667" xr:uid="{00000000-0005-0000-0000-0000401C0000}"/>
    <cellStyle name="Currency 2 2 5 2 5" xfId="7216" xr:uid="{00000000-0005-0000-0000-0000411C0000}"/>
    <cellStyle name="Currency 2 2 5 2 5 2" xfId="15809" xr:uid="{00000000-0005-0000-0000-0000421C0000}"/>
    <cellStyle name="Currency 2 2 5 2 6" xfId="9374" xr:uid="{00000000-0005-0000-0000-0000431C0000}"/>
    <cellStyle name="Currency 2 2 5 3" xfId="1493" xr:uid="{00000000-0005-0000-0000-0000441C0000}"/>
    <cellStyle name="Currency 2 2 5 3 2" xfId="3646" xr:uid="{00000000-0005-0000-0000-0000451C0000}"/>
    <cellStyle name="Currency 2 2 5 3 2 2" xfId="12240" xr:uid="{00000000-0005-0000-0000-0000461C0000}"/>
    <cellStyle name="Currency 2 2 5 3 3" xfId="5789" xr:uid="{00000000-0005-0000-0000-0000471C0000}"/>
    <cellStyle name="Currency 2 2 5 3 3 2" xfId="14382" xr:uid="{00000000-0005-0000-0000-0000481C0000}"/>
    <cellStyle name="Currency 2 2 5 3 4" xfId="7931" xr:uid="{00000000-0005-0000-0000-0000491C0000}"/>
    <cellStyle name="Currency 2 2 5 3 4 2" xfId="16524" xr:uid="{00000000-0005-0000-0000-00004A1C0000}"/>
    <cellStyle name="Currency 2 2 5 3 5" xfId="10087" xr:uid="{00000000-0005-0000-0000-00004B1C0000}"/>
    <cellStyle name="Currency 2 2 5 4" xfId="2579" xr:uid="{00000000-0005-0000-0000-00004C1C0000}"/>
    <cellStyle name="Currency 2 2 5 4 2" xfId="11173" xr:uid="{00000000-0005-0000-0000-00004D1C0000}"/>
    <cellStyle name="Currency 2 2 5 5" xfId="4722" xr:uid="{00000000-0005-0000-0000-00004E1C0000}"/>
    <cellStyle name="Currency 2 2 5 5 2" xfId="13315" xr:uid="{00000000-0005-0000-0000-00004F1C0000}"/>
    <cellStyle name="Currency 2 2 5 6" xfId="6864" xr:uid="{00000000-0005-0000-0000-0000501C0000}"/>
    <cellStyle name="Currency 2 2 5 6 2" xfId="15457" xr:uid="{00000000-0005-0000-0000-0000511C0000}"/>
    <cellStyle name="Currency 2 2 5 7" xfId="9024" xr:uid="{00000000-0005-0000-0000-0000521C0000}"/>
    <cellStyle name="Currency 2 2 6" xfId="515" xr:uid="{00000000-0005-0000-0000-0000531C0000}"/>
    <cellStyle name="Currency 2 2 6 2" xfId="1595" xr:uid="{00000000-0005-0000-0000-0000541C0000}"/>
    <cellStyle name="Currency 2 2 6 2 2" xfId="3748" xr:uid="{00000000-0005-0000-0000-0000551C0000}"/>
    <cellStyle name="Currency 2 2 6 2 2 2" xfId="12342" xr:uid="{00000000-0005-0000-0000-0000561C0000}"/>
    <cellStyle name="Currency 2 2 6 2 3" xfId="5891" xr:uid="{00000000-0005-0000-0000-0000571C0000}"/>
    <cellStyle name="Currency 2 2 6 2 3 2" xfId="14484" xr:uid="{00000000-0005-0000-0000-0000581C0000}"/>
    <cellStyle name="Currency 2 2 6 2 4" xfId="8033" xr:uid="{00000000-0005-0000-0000-0000591C0000}"/>
    <cellStyle name="Currency 2 2 6 2 4 2" xfId="16626" xr:uid="{00000000-0005-0000-0000-00005A1C0000}"/>
    <cellStyle name="Currency 2 2 6 2 5" xfId="10189" xr:uid="{00000000-0005-0000-0000-00005B1C0000}"/>
    <cellStyle name="Currency 2 2 6 3" xfId="2681" xr:uid="{00000000-0005-0000-0000-00005C1C0000}"/>
    <cellStyle name="Currency 2 2 6 3 2" xfId="11275" xr:uid="{00000000-0005-0000-0000-00005D1C0000}"/>
    <cellStyle name="Currency 2 2 6 4" xfId="4824" xr:uid="{00000000-0005-0000-0000-00005E1C0000}"/>
    <cellStyle name="Currency 2 2 6 4 2" xfId="13417" xr:uid="{00000000-0005-0000-0000-00005F1C0000}"/>
    <cellStyle name="Currency 2 2 6 5" xfId="6966" xr:uid="{00000000-0005-0000-0000-0000601C0000}"/>
    <cellStyle name="Currency 2 2 6 5 2" xfId="15559" xr:uid="{00000000-0005-0000-0000-0000611C0000}"/>
    <cellStyle name="Currency 2 2 6 6" xfId="9124" xr:uid="{00000000-0005-0000-0000-0000621C0000}"/>
    <cellStyle name="Currency 2 2 7" xfId="556" xr:uid="{00000000-0005-0000-0000-0000631C0000}"/>
    <cellStyle name="Currency 2 2 7 2" xfId="1636" xr:uid="{00000000-0005-0000-0000-0000641C0000}"/>
    <cellStyle name="Currency 2 2 7 2 2" xfId="3789" xr:uid="{00000000-0005-0000-0000-0000651C0000}"/>
    <cellStyle name="Currency 2 2 7 2 2 2" xfId="12383" xr:uid="{00000000-0005-0000-0000-0000661C0000}"/>
    <cellStyle name="Currency 2 2 7 2 3" xfId="5932" xr:uid="{00000000-0005-0000-0000-0000671C0000}"/>
    <cellStyle name="Currency 2 2 7 2 3 2" xfId="14525" xr:uid="{00000000-0005-0000-0000-0000681C0000}"/>
    <cellStyle name="Currency 2 2 7 2 4" xfId="8074" xr:uid="{00000000-0005-0000-0000-0000691C0000}"/>
    <cellStyle name="Currency 2 2 7 2 4 2" xfId="16667" xr:uid="{00000000-0005-0000-0000-00006A1C0000}"/>
    <cellStyle name="Currency 2 2 7 2 5" xfId="10230" xr:uid="{00000000-0005-0000-0000-00006B1C0000}"/>
    <cellStyle name="Currency 2 2 7 3" xfId="2722" xr:uid="{00000000-0005-0000-0000-00006C1C0000}"/>
    <cellStyle name="Currency 2 2 7 3 2" xfId="11316" xr:uid="{00000000-0005-0000-0000-00006D1C0000}"/>
    <cellStyle name="Currency 2 2 7 4" xfId="4865" xr:uid="{00000000-0005-0000-0000-00006E1C0000}"/>
    <cellStyle name="Currency 2 2 7 4 2" xfId="13458" xr:uid="{00000000-0005-0000-0000-00006F1C0000}"/>
    <cellStyle name="Currency 2 2 7 5" xfId="7007" xr:uid="{00000000-0005-0000-0000-0000701C0000}"/>
    <cellStyle name="Currency 2 2 7 5 2" xfId="15600" xr:uid="{00000000-0005-0000-0000-0000711C0000}"/>
    <cellStyle name="Currency 2 2 7 6" xfId="9165" xr:uid="{00000000-0005-0000-0000-0000721C0000}"/>
    <cellStyle name="Currency 2 2 8" xfId="908" xr:uid="{00000000-0005-0000-0000-0000731C0000}"/>
    <cellStyle name="Currency 2 2 8 2" xfId="1985" xr:uid="{00000000-0005-0000-0000-0000741C0000}"/>
    <cellStyle name="Currency 2 2 8 2 2" xfId="4138" xr:uid="{00000000-0005-0000-0000-0000751C0000}"/>
    <cellStyle name="Currency 2 2 8 2 2 2" xfId="12732" xr:uid="{00000000-0005-0000-0000-0000761C0000}"/>
    <cellStyle name="Currency 2 2 8 2 3" xfId="6281" xr:uid="{00000000-0005-0000-0000-0000771C0000}"/>
    <cellStyle name="Currency 2 2 8 2 3 2" xfId="14874" xr:uid="{00000000-0005-0000-0000-0000781C0000}"/>
    <cellStyle name="Currency 2 2 8 2 4" xfId="8423" xr:uid="{00000000-0005-0000-0000-0000791C0000}"/>
    <cellStyle name="Currency 2 2 8 2 4 2" xfId="17016" xr:uid="{00000000-0005-0000-0000-00007A1C0000}"/>
    <cellStyle name="Currency 2 2 8 2 5" xfId="10579" xr:uid="{00000000-0005-0000-0000-00007B1C0000}"/>
    <cellStyle name="Currency 2 2 8 3" xfId="3071" xr:uid="{00000000-0005-0000-0000-00007C1C0000}"/>
    <cellStyle name="Currency 2 2 8 3 2" xfId="11665" xr:uid="{00000000-0005-0000-0000-00007D1C0000}"/>
    <cellStyle name="Currency 2 2 8 4" xfId="5214" xr:uid="{00000000-0005-0000-0000-00007E1C0000}"/>
    <cellStyle name="Currency 2 2 8 4 2" xfId="13807" xr:uid="{00000000-0005-0000-0000-00007F1C0000}"/>
    <cellStyle name="Currency 2 2 8 5" xfId="7356" xr:uid="{00000000-0005-0000-0000-0000801C0000}"/>
    <cellStyle name="Currency 2 2 8 5 2" xfId="15949" xr:uid="{00000000-0005-0000-0000-0000811C0000}"/>
    <cellStyle name="Currency 2 2 8 6" xfId="9512" xr:uid="{00000000-0005-0000-0000-0000821C0000}"/>
    <cellStyle name="Currency 2 2 9" xfId="1011" xr:uid="{00000000-0005-0000-0000-0000831C0000}"/>
    <cellStyle name="Currency 2 2 9 2" xfId="2088" xr:uid="{00000000-0005-0000-0000-0000841C0000}"/>
    <cellStyle name="Currency 2 2 9 2 2" xfId="4241" xr:uid="{00000000-0005-0000-0000-0000851C0000}"/>
    <cellStyle name="Currency 2 2 9 2 2 2" xfId="12835" xr:uid="{00000000-0005-0000-0000-0000861C0000}"/>
    <cellStyle name="Currency 2 2 9 2 3" xfId="6384" xr:uid="{00000000-0005-0000-0000-0000871C0000}"/>
    <cellStyle name="Currency 2 2 9 2 3 2" xfId="14977" xr:uid="{00000000-0005-0000-0000-0000881C0000}"/>
    <cellStyle name="Currency 2 2 9 2 4" xfId="8526" xr:uid="{00000000-0005-0000-0000-0000891C0000}"/>
    <cellStyle name="Currency 2 2 9 2 4 2" xfId="17119" xr:uid="{00000000-0005-0000-0000-00008A1C0000}"/>
    <cellStyle name="Currency 2 2 9 2 5" xfId="10682" xr:uid="{00000000-0005-0000-0000-00008B1C0000}"/>
    <cellStyle name="Currency 2 2 9 3" xfId="3174" xr:uid="{00000000-0005-0000-0000-00008C1C0000}"/>
    <cellStyle name="Currency 2 2 9 3 2" xfId="11768" xr:uid="{00000000-0005-0000-0000-00008D1C0000}"/>
    <cellStyle name="Currency 2 2 9 4" xfId="5317" xr:uid="{00000000-0005-0000-0000-00008E1C0000}"/>
    <cellStyle name="Currency 2 2 9 4 2" xfId="13910" xr:uid="{00000000-0005-0000-0000-00008F1C0000}"/>
    <cellStyle name="Currency 2 2 9 5" xfId="7459" xr:uid="{00000000-0005-0000-0000-0000901C0000}"/>
    <cellStyle name="Currency 2 2 9 5 2" xfId="16052" xr:uid="{00000000-0005-0000-0000-0000911C0000}"/>
    <cellStyle name="Currency 2 2 9 6" xfId="9615" xr:uid="{00000000-0005-0000-0000-0000921C0000}"/>
    <cellStyle name="Currency 2 3" xfId="1272" xr:uid="{00000000-0005-0000-0000-0000931C0000}"/>
    <cellStyle name="Currency 2 3 2" xfId="3425" xr:uid="{00000000-0005-0000-0000-0000941C0000}"/>
    <cellStyle name="Currency 2 3 2 2" xfId="12019" xr:uid="{00000000-0005-0000-0000-0000951C0000}"/>
    <cellStyle name="Currency 2 3 3" xfId="5568" xr:uid="{00000000-0005-0000-0000-0000961C0000}"/>
    <cellStyle name="Currency 2 3 3 2" xfId="14161" xr:uid="{00000000-0005-0000-0000-0000971C0000}"/>
    <cellStyle name="Currency 2 3 4" xfId="7710" xr:uid="{00000000-0005-0000-0000-0000981C0000}"/>
    <cellStyle name="Currency 2 3 4 2" xfId="16303" xr:uid="{00000000-0005-0000-0000-0000991C0000}"/>
    <cellStyle name="Currency 2 3 5" xfId="9866" xr:uid="{00000000-0005-0000-0000-00009A1C0000}"/>
    <cellStyle name="Currency 2 4" xfId="2360" xr:uid="{00000000-0005-0000-0000-00009B1C0000}"/>
    <cellStyle name="Currency 2 4 2" xfId="10954" xr:uid="{00000000-0005-0000-0000-00009C1C0000}"/>
    <cellStyle name="Currency 2 5" xfId="4503" xr:uid="{00000000-0005-0000-0000-00009D1C0000}"/>
    <cellStyle name="Currency 2 5 2" xfId="13096" xr:uid="{00000000-0005-0000-0000-00009E1C0000}"/>
    <cellStyle name="Currency 2 6" xfId="6645" xr:uid="{00000000-0005-0000-0000-00009F1C0000}"/>
    <cellStyle name="Currency 2 6 2" xfId="15238" xr:uid="{00000000-0005-0000-0000-0000A01C0000}"/>
    <cellStyle name="Currency 2 7" xfId="8819" xr:uid="{00000000-0005-0000-0000-0000A11C0000}"/>
    <cellStyle name="Currency 3" xfId="130" xr:uid="{00000000-0005-0000-0000-0000A21C0000}"/>
    <cellStyle name="Euro" xfId="79" xr:uid="{00000000-0005-0000-0000-0000AC1C0000}"/>
    <cellStyle name="Explanatory Text" xfId="25" builtinId="53" customBuiltin="1"/>
    <cellStyle name="Good" xfId="16" builtinId="26" customBuiltin="1"/>
    <cellStyle name="Heading 1" xfId="12" builtinId="16" customBuiltin="1"/>
    <cellStyle name="Heading 2" xfId="13" builtinId="17" customBuiltin="1"/>
    <cellStyle name="Heading 3" xfId="14" builtinId="18" customBuiltin="1"/>
    <cellStyle name="Heading 4" xfId="15" builtinId="19" customBuiltin="1"/>
    <cellStyle name="Input" xfId="18" builtinId="20" customBuiltin="1"/>
    <cellStyle name="Linked Cell" xfId="21" builtinId="24" customBuiltin="1"/>
    <cellStyle name="Millares 10" xfId="386" xr:uid="{00000000-0005-0000-0000-0000AF1C0000}"/>
    <cellStyle name="Millares 10 2" xfId="738" xr:uid="{00000000-0005-0000-0000-0000B01C0000}"/>
    <cellStyle name="Millares 10 2 2" xfId="1818" xr:uid="{00000000-0005-0000-0000-0000B11C0000}"/>
    <cellStyle name="Millares 10 2 2 2" xfId="3971" xr:uid="{00000000-0005-0000-0000-0000B21C0000}"/>
    <cellStyle name="Millares 10 2 2 2 2" xfId="12565" xr:uid="{00000000-0005-0000-0000-0000B31C0000}"/>
    <cellStyle name="Millares 10 2 2 3" xfId="6114" xr:uid="{00000000-0005-0000-0000-0000B41C0000}"/>
    <cellStyle name="Millares 10 2 2 3 2" xfId="14707" xr:uid="{00000000-0005-0000-0000-0000B51C0000}"/>
    <cellStyle name="Millares 10 2 2 4" xfId="8256" xr:uid="{00000000-0005-0000-0000-0000B61C0000}"/>
    <cellStyle name="Millares 10 2 2 4 2" xfId="16849" xr:uid="{00000000-0005-0000-0000-0000B71C0000}"/>
    <cellStyle name="Millares 10 2 2 5" xfId="10412" xr:uid="{00000000-0005-0000-0000-0000B81C0000}"/>
    <cellStyle name="Millares 10 2 3" xfId="2904" xr:uid="{00000000-0005-0000-0000-0000B91C0000}"/>
    <cellStyle name="Millares 10 2 3 2" xfId="11498" xr:uid="{00000000-0005-0000-0000-0000BA1C0000}"/>
    <cellStyle name="Millares 10 2 4" xfId="5047" xr:uid="{00000000-0005-0000-0000-0000BB1C0000}"/>
    <cellStyle name="Millares 10 2 4 2" xfId="13640" xr:uid="{00000000-0005-0000-0000-0000BC1C0000}"/>
    <cellStyle name="Millares 10 2 5" xfId="7189" xr:uid="{00000000-0005-0000-0000-0000BD1C0000}"/>
    <cellStyle name="Millares 10 2 5 2" xfId="15782" xr:uid="{00000000-0005-0000-0000-0000BE1C0000}"/>
    <cellStyle name="Millares 10 2 6" xfId="9347" xr:uid="{00000000-0005-0000-0000-0000BF1C0000}"/>
    <cellStyle name="Millares 10 3" xfId="1233" xr:uid="{00000000-0005-0000-0000-0000C01C0000}"/>
    <cellStyle name="Millares 10 3 2" xfId="2307" xr:uid="{00000000-0005-0000-0000-0000C11C0000}"/>
    <cellStyle name="Millares 10 3 2 2" xfId="4460" xr:uid="{00000000-0005-0000-0000-0000C21C0000}"/>
    <cellStyle name="Millares 10 3 2 2 2" xfId="13054" xr:uid="{00000000-0005-0000-0000-0000C31C0000}"/>
    <cellStyle name="Millares 10 3 2 3" xfId="6603" xr:uid="{00000000-0005-0000-0000-0000C41C0000}"/>
    <cellStyle name="Millares 10 3 2 3 2" xfId="15196" xr:uid="{00000000-0005-0000-0000-0000C51C0000}"/>
    <cellStyle name="Millares 10 3 2 4" xfId="8745" xr:uid="{00000000-0005-0000-0000-0000C61C0000}"/>
    <cellStyle name="Millares 10 3 2 4 2" xfId="17338" xr:uid="{00000000-0005-0000-0000-0000C71C0000}"/>
    <cellStyle name="Millares 10 3 2 5" xfId="10901" xr:uid="{00000000-0005-0000-0000-0000C81C0000}"/>
    <cellStyle name="Millares 10 3 3" xfId="3393" xr:uid="{00000000-0005-0000-0000-0000C91C0000}"/>
    <cellStyle name="Millares 10 3 3 2" xfId="11987" xr:uid="{00000000-0005-0000-0000-0000CA1C0000}"/>
    <cellStyle name="Millares 10 3 4" xfId="5536" xr:uid="{00000000-0005-0000-0000-0000CB1C0000}"/>
    <cellStyle name="Millares 10 3 4 2" xfId="14129" xr:uid="{00000000-0005-0000-0000-0000CC1C0000}"/>
    <cellStyle name="Millares 10 3 5" xfId="7678" xr:uid="{00000000-0005-0000-0000-0000CD1C0000}"/>
    <cellStyle name="Millares 10 3 5 2" xfId="16271" xr:uid="{00000000-0005-0000-0000-0000CE1C0000}"/>
    <cellStyle name="Millares 10 3 6" xfId="9834" xr:uid="{00000000-0005-0000-0000-0000CF1C0000}"/>
    <cellStyle name="Millares 10 4" xfId="1466" xr:uid="{00000000-0005-0000-0000-0000D01C0000}"/>
    <cellStyle name="Millares 10 4 2" xfId="3619" xr:uid="{00000000-0005-0000-0000-0000D11C0000}"/>
    <cellStyle name="Millares 10 4 2 2" xfId="12213" xr:uid="{00000000-0005-0000-0000-0000D21C0000}"/>
    <cellStyle name="Millares 10 4 3" xfId="5762" xr:uid="{00000000-0005-0000-0000-0000D31C0000}"/>
    <cellStyle name="Millares 10 4 3 2" xfId="14355" xr:uid="{00000000-0005-0000-0000-0000D41C0000}"/>
    <cellStyle name="Millares 10 4 4" xfId="7904" xr:uid="{00000000-0005-0000-0000-0000D51C0000}"/>
    <cellStyle name="Millares 10 4 4 2" xfId="16497" xr:uid="{00000000-0005-0000-0000-0000D61C0000}"/>
    <cellStyle name="Millares 10 4 5" xfId="10060" xr:uid="{00000000-0005-0000-0000-0000D71C0000}"/>
    <cellStyle name="Millares 10 5" xfId="2552" xr:uid="{00000000-0005-0000-0000-0000D81C0000}"/>
    <cellStyle name="Millares 10 5 2" xfId="11146" xr:uid="{00000000-0005-0000-0000-0000D91C0000}"/>
    <cellStyle name="Millares 10 6" xfId="4695" xr:uid="{00000000-0005-0000-0000-0000DA1C0000}"/>
    <cellStyle name="Millares 10 6 2" xfId="13288" xr:uid="{00000000-0005-0000-0000-0000DB1C0000}"/>
    <cellStyle name="Millares 10 7" xfId="6837" xr:uid="{00000000-0005-0000-0000-0000DC1C0000}"/>
    <cellStyle name="Millares 10 7 2" xfId="15430" xr:uid="{00000000-0005-0000-0000-0000DD1C0000}"/>
    <cellStyle name="Millares 10 8" xfId="8997" xr:uid="{00000000-0005-0000-0000-0000DE1C0000}"/>
    <cellStyle name="Millares 11" xfId="489" xr:uid="{00000000-0005-0000-0000-0000DF1C0000}"/>
    <cellStyle name="Millares 11 2" xfId="67" xr:uid="{00000000-0005-0000-0000-0000E01C0000}"/>
    <cellStyle name="Millares 11 2 10" xfId="987" xr:uid="{00000000-0005-0000-0000-0000E11C0000}"/>
    <cellStyle name="Millares 11 2 10 2" xfId="2064" xr:uid="{00000000-0005-0000-0000-0000E21C0000}"/>
    <cellStyle name="Millares 11 2 10 2 2" xfId="4217" xr:uid="{00000000-0005-0000-0000-0000E31C0000}"/>
    <cellStyle name="Millares 11 2 10 2 2 2" xfId="12811" xr:uid="{00000000-0005-0000-0000-0000E41C0000}"/>
    <cellStyle name="Millares 11 2 10 2 3" xfId="6360" xr:uid="{00000000-0005-0000-0000-0000E51C0000}"/>
    <cellStyle name="Millares 11 2 10 2 3 2" xfId="14953" xr:uid="{00000000-0005-0000-0000-0000E61C0000}"/>
    <cellStyle name="Millares 11 2 10 2 4" xfId="8502" xr:uid="{00000000-0005-0000-0000-0000E71C0000}"/>
    <cellStyle name="Millares 11 2 10 2 4 2" xfId="17095" xr:uid="{00000000-0005-0000-0000-0000E81C0000}"/>
    <cellStyle name="Millares 11 2 10 2 5" xfId="10658" xr:uid="{00000000-0005-0000-0000-0000E91C0000}"/>
    <cellStyle name="Millares 11 2 10 3" xfId="3150" xr:uid="{00000000-0005-0000-0000-0000EA1C0000}"/>
    <cellStyle name="Millares 11 2 10 3 2" xfId="11744" xr:uid="{00000000-0005-0000-0000-0000EB1C0000}"/>
    <cellStyle name="Millares 11 2 10 4" xfId="5293" xr:uid="{00000000-0005-0000-0000-0000EC1C0000}"/>
    <cellStyle name="Millares 11 2 10 4 2" xfId="13886" xr:uid="{00000000-0005-0000-0000-0000ED1C0000}"/>
    <cellStyle name="Millares 11 2 10 5" xfId="7435" xr:uid="{00000000-0005-0000-0000-0000EE1C0000}"/>
    <cellStyle name="Millares 11 2 10 5 2" xfId="16028" xr:uid="{00000000-0005-0000-0000-0000EF1C0000}"/>
    <cellStyle name="Millares 11 2 10 6" xfId="9591" xr:uid="{00000000-0005-0000-0000-0000F01C0000}"/>
    <cellStyle name="Millares 11 2 11" xfId="1245" xr:uid="{00000000-0005-0000-0000-0000F11C0000}"/>
    <cellStyle name="Millares 11 2 11 2" xfId="3398" xr:uid="{00000000-0005-0000-0000-0000F21C0000}"/>
    <cellStyle name="Millares 11 2 11 2 2" xfId="11992" xr:uid="{00000000-0005-0000-0000-0000F31C0000}"/>
    <cellStyle name="Millares 11 2 11 3" xfId="5541" xr:uid="{00000000-0005-0000-0000-0000F41C0000}"/>
    <cellStyle name="Millares 11 2 11 3 2" xfId="14134" xr:uid="{00000000-0005-0000-0000-0000F51C0000}"/>
    <cellStyle name="Millares 11 2 11 4" xfId="7683" xr:uid="{00000000-0005-0000-0000-0000F61C0000}"/>
    <cellStyle name="Millares 11 2 11 4 2" xfId="16276" xr:uid="{00000000-0005-0000-0000-0000F71C0000}"/>
    <cellStyle name="Millares 11 2 11 5" xfId="9839" xr:uid="{00000000-0005-0000-0000-0000F81C0000}"/>
    <cellStyle name="Millares 11 2 12" xfId="2339" xr:uid="{00000000-0005-0000-0000-0000F91C0000}"/>
    <cellStyle name="Millares 11 2 12 2" xfId="10933" xr:uid="{00000000-0005-0000-0000-0000FA1C0000}"/>
    <cellStyle name="Millares 11 2 13" xfId="4482" xr:uid="{00000000-0005-0000-0000-0000FB1C0000}"/>
    <cellStyle name="Millares 11 2 13 2" xfId="13075" xr:uid="{00000000-0005-0000-0000-0000FC1C0000}"/>
    <cellStyle name="Millares 11 2 14" xfId="6624" xr:uid="{00000000-0005-0000-0000-0000FD1C0000}"/>
    <cellStyle name="Millares 11 2 14 2" xfId="15217" xr:uid="{00000000-0005-0000-0000-0000FE1C0000}"/>
    <cellStyle name="Millares 11 2 15" xfId="8803" xr:uid="{00000000-0005-0000-0000-0000FF1C0000}"/>
    <cellStyle name="Millares 11 2 2" xfId="98" xr:uid="{00000000-0005-0000-0000-0000001D0000}"/>
    <cellStyle name="Millares 11 2 2 10" xfId="1255" xr:uid="{00000000-0005-0000-0000-0000011D0000}"/>
    <cellStyle name="Millares 11 2 2 10 2" xfId="3408" xr:uid="{00000000-0005-0000-0000-0000021D0000}"/>
    <cellStyle name="Millares 11 2 2 10 2 2" xfId="12002" xr:uid="{00000000-0005-0000-0000-0000031D0000}"/>
    <cellStyle name="Millares 11 2 2 10 3" xfId="5551" xr:uid="{00000000-0005-0000-0000-0000041D0000}"/>
    <cellStyle name="Millares 11 2 2 10 3 2" xfId="14144" xr:uid="{00000000-0005-0000-0000-0000051D0000}"/>
    <cellStyle name="Millares 11 2 2 10 4" xfId="7693" xr:uid="{00000000-0005-0000-0000-0000061D0000}"/>
    <cellStyle name="Millares 11 2 2 10 4 2" xfId="16286" xr:uid="{00000000-0005-0000-0000-0000071D0000}"/>
    <cellStyle name="Millares 11 2 2 10 5" xfId="9849" xr:uid="{00000000-0005-0000-0000-0000081D0000}"/>
    <cellStyle name="Millares 11 2 2 11" xfId="2345" xr:uid="{00000000-0005-0000-0000-0000091D0000}"/>
    <cellStyle name="Millares 11 2 2 11 2" xfId="10939" xr:uid="{00000000-0005-0000-0000-00000A1D0000}"/>
    <cellStyle name="Millares 11 2 2 12" xfId="4488" xr:uid="{00000000-0005-0000-0000-00000B1D0000}"/>
    <cellStyle name="Millares 11 2 2 12 2" xfId="13081" xr:uid="{00000000-0005-0000-0000-00000C1D0000}"/>
    <cellStyle name="Millares 11 2 2 13" xfId="6630" xr:uid="{00000000-0005-0000-0000-00000D1D0000}"/>
    <cellStyle name="Millares 11 2 2 13 2" xfId="15223" xr:uid="{00000000-0005-0000-0000-00000E1D0000}"/>
    <cellStyle name="Millares 11 2 2 14" xfId="8807" xr:uid="{00000000-0005-0000-0000-00000F1D0000}"/>
    <cellStyle name="Millares 11 2 2 2" xfId="295" xr:uid="{00000000-0005-0000-0000-0000101D0000}"/>
    <cellStyle name="Millares 11 2 2 2 10" xfId="8912" xr:uid="{00000000-0005-0000-0000-0000111D0000}"/>
    <cellStyle name="Millares 11 2 2 2 2" xfId="446" xr:uid="{00000000-0005-0000-0000-0000121D0000}"/>
    <cellStyle name="Millares 11 2 2 2 2 2" xfId="798" xr:uid="{00000000-0005-0000-0000-0000131D0000}"/>
    <cellStyle name="Millares 11 2 2 2 2 2 2" xfId="1878" xr:uid="{00000000-0005-0000-0000-0000141D0000}"/>
    <cellStyle name="Millares 11 2 2 2 2 2 2 2" xfId="4031" xr:uid="{00000000-0005-0000-0000-0000151D0000}"/>
    <cellStyle name="Millares 11 2 2 2 2 2 2 2 2" xfId="12625" xr:uid="{00000000-0005-0000-0000-0000161D0000}"/>
    <cellStyle name="Millares 11 2 2 2 2 2 2 3" xfId="6174" xr:uid="{00000000-0005-0000-0000-0000171D0000}"/>
    <cellStyle name="Millares 11 2 2 2 2 2 2 3 2" xfId="14767" xr:uid="{00000000-0005-0000-0000-0000181D0000}"/>
    <cellStyle name="Millares 11 2 2 2 2 2 2 4" xfId="8316" xr:uid="{00000000-0005-0000-0000-0000191D0000}"/>
    <cellStyle name="Millares 11 2 2 2 2 2 2 4 2" xfId="16909" xr:uid="{00000000-0005-0000-0000-00001A1D0000}"/>
    <cellStyle name="Millares 11 2 2 2 2 2 2 5" xfId="10472" xr:uid="{00000000-0005-0000-0000-00001B1D0000}"/>
    <cellStyle name="Millares 11 2 2 2 2 2 3" xfId="2964" xr:uid="{00000000-0005-0000-0000-00001C1D0000}"/>
    <cellStyle name="Millares 11 2 2 2 2 2 3 2" xfId="11558" xr:uid="{00000000-0005-0000-0000-00001D1D0000}"/>
    <cellStyle name="Millares 11 2 2 2 2 2 4" xfId="5107" xr:uid="{00000000-0005-0000-0000-00001E1D0000}"/>
    <cellStyle name="Millares 11 2 2 2 2 2 4 2" xfId="13700" xr:uid="{00000000-0005-0000-0000-00001F1D0000}"/>
    <cellStyle name="Millares 11 2 2 2 2 2 5" xfId="7249" xr:uid="{00000000-0005-0000-0000-0000201D0000}"/>
    <cellStyle name="Millares 11 2 2 2 2 2 5 2" xfId="15842" xr:uid="{00000000-0005-0000-0000-0000211D0000}"/>
    <cellStyle name="Millares 11 2 2 2 2 2 6" xfId="9407" xr:uid="{00000000-0005-0000-0000-0000221D0000}"/>
    <cellStyle name="Millares 11 2 2 2 2 3" xfId="1526" xr:uid="{00000000-0005-0000-0000-0000231D0000}"/>
    <cellStyle name="Millares 11 2 2 2 2 3 2" xfId="3679" xr:uid="{00000000-0005-0000-0000-0000241D0000}"/>
    <cellStyle name="Millares 11 2 2 2 2 3 2 2" xfId="12273" xr:uid="{00000000-0005-0000-0000-0000251D0000}"/>
    <cellStyle name="Millares 11 2 2 2 2 3 3" xfId="5822" xr:uid="{00000000-0005-0000-0000-0000261D0000}"/>
    <cellStyle name="Millares 11 2 2 2 2 3 3 2" xfId="14415" xr:uid="{00000000-0005-0000-0000-0000271D0000}"/>
    <cellStyle name="Millares 11 2 2 2 2 3 4" xfId="7964" xr:uid="{00000000-0005-0000-0000-0000281D0000}"/>
    <cellStyle name="Millares 11 2 2 2 2 3 4 2" xfId="16557" xr:uid="{00000000-0005-0000-0000-0000291D0000}"/>
    <cellStyle name="Millares 11 2 2 2 2 3 5" xfId="10120" xr:uid="{00000000-0005-0000-0000-00002A1D0000}"/>
    <cellStyle name="Millares 11 2 2 2 2 4" xfId="2612" xr:uid="{00000000-0005-0000-0000-00002B1D0000}"/>
    <cellStyle name="Millares 11 2 2 2 2 4 2" xfId="11206" xr:uid="{00000000-0005-0000-0000-00002C1D0000}"/>
    <cellStyle name="Millares 11 2 2 2 2 5" xfId="4755" xr:uid="{00000000-0005-0000-0000-00002D1D0000}"/>
    <cellStyle name="Millares 11 2 2 2 2 5 2" xfId="13348" xr:uid="{00000000-0005-0000-0000-00002E1D0000}"/>
    <cellStyle name="Millares 11 2 2 2 2 6" xfId="6897" xr:uid="{00000000-0005-0000-0000-00002F1D0000}"/>
    <cellStyle name="Millares 11 2 2 2 2 6 2" xfId="15490" xr:uid="{00000000-0005-0000-0000-0000301D0000}"/>
    <cellStyle name="Millares 11 2 2 2 2 7" xfId="9056" xr:uid="{00000000-0005-0000-0000-0000311D0000}"/>
    <cellStyle name="Millares 11 2 2 2 3" xfId="648" xr:uid="{00000000-0005-0000-0000-0000321D0000}"/>
    <cellStyle name="Millares 11 2 2 2 3 2" xfId="1728" xr:uid="{00000000-0005-0000-0000-0000331D0000}"/>
    <cellStyle name="Millares 11 2 2 2 3 2 2" xfId="3881" xr:uid="{00000000-0005-0000-0000-0000341D0000}"/>
    <cellStyle name="Millares 11 2 2 2 3 2 2 2" xfId="12475" xr:uid="{00000000-0005-0000-0000-0000351D0000}"/>
    <cellStyle name="Millares 11 2 2 2 3 2 3" xfId="6024" xr:uid="{00000000-0005-0000-0000-0000361D0000}"/>
    <cellStyle name="Millares 11 2 2 2 3 2 3 2" xfId="14617" xr:uid="{00000000-0005-0000-0000-0000371D0000}"/>
    <cellStyle name="Millares 11 2 2 2 3 2 4" xfId="8166" xr:uid="{00000000-0005-0000-0000-0000381D0000}"/>
    <cellStyle name="Millares 11 2 2 2 3 2 4 2" xfId="16759" xr:uid="{00000000-0005-0000-0000-0000391D0000}"/>
    <cellStyle name="Millares 11 2 2 2 3 2 5" xfId="10322" xr:uid="{00000000-0005-0000-0000-00003A1D0000}"/>
    <cellStyle name="Millares 11 2 2 2 3 3" xfId="2814" xr:uid="{00000000-0005-0000-0000-00003B1D0000}"/>
    <cellStyle name="Millares 11 2 2 2 3 3 2" xfId="11408" xr:uid="{00000000-0005-0000-0000-00003C1D0000}"/>
    <cellStyle name="Millares 11 2 2 2 3 4" xfId="4957" xr:uid="{00000000-0005-0000-0000-00003D1D0000}"/>
    <cellStyle name="Millares 11 2 2 2 3 4 2" xfId="13550" xr:uid="{00000000-0005-0000-0000-00003E1D0000}"/>
    <cellStyle name="Millares 11 2 2 2 3 5" xfId="7099" xr:uid="{00000000-0005-0000-0000-00003F1D0000}"/>
    <cellStyle name="Millares 11 2 2 2 3 5 2" xfId="15692" xr:uid="{00000000-0005-0000-0000-0000401D0000}"/>
    <cellStyle name="Millares 11 2 2 2 3 6" xfId="9257" xr:uid="{00000000-0005-0000-0000-0000411D0000}"/>
    <cellStyle name="Millares 11 2 2 2 4" xfId="941" xr:uid="{00000000-0005-0000-0000-0000421D0000}"/>
    <cellStyle name="Millares 11 2 2 2 4 2" xfId="2018" xr:uid="{00000000-0005-0000-0000-0000431D0000}"/>
    <cellStyle name="Millares 11 2 2 2 4 2 2" xfId="4171" xr:uid="{00000000-0005-0000-0000-0000441D0000}"/>
    <cellStyle name="Millares 11 2 2 2 4 2 2 2" xfId="12765" xr:uid="{00000000-0005-0000-0000-0000451D0000}"/>
    <cellStyle name="Millares 11 2 2 2 4 2 3" xfId="6314" xr:uid="{00000000-0005-0000-0000-0000461D0000}"/>
    <cellStyle name="Millares 11 2 2 2 4 2 3 2" xfId="14907" xr:uid="{00000000-0005-0000-0000-0000471D0000}"/>
    <cellStyle name="Millares 11 2 2 2 4 2 4" xfId="8456" xr:uid="{00000000-0005-0000-0000-0000481D0000}"/>
    <cellStyle name="Millares 11 2 2 2 4 2 4 2" xfId="17049" xr:uid="{00000000-0005-0000-0000-0000491D0000}"/>
    <cellStyle name="Millares 11 2 2 2 4 2 5" xfId="10612" xr:uid="{00000000-0005-0000-0000-00004A1D0000}"/>
    <cellStyle name="Millares 11 2 2 2 4 3" xfId="3104" xr:uid="{00000000-0005-0000-0000-00004B1D0000}"/>
    <cellStyle name="Millares 11 2 2 2 4 3 2" xfId="11698" xr:uid="{00000000-0005-0000-0000-00004C1D0000}"/>
    <cellStyle name="Millares 11 2 2 2 4 4" xfId="5247" xr:uid="{00000000-0005-0000-0000-00004D1D0000}"/>
    <cellStyle name="Millares 11 2 2 2 4 4 2" xfId="13840" xr:uid="{00000000-0005-0000-0000-00004E1D0000}"/>
    <cellStyle name="Millares 11 2 2 2 4 5" xfId="7389" xr:uid="{00000000-0005-0000-0000-00004F1D0000}"/>
    <cellStyle name="Millares 11 2 2 2 4 5 2" xfId="15982" xr:uid="{00000000-0005-0000-0000-0000501D0000}"/>
    <cellStyle name="Millares 11 2 2 2 4 6" xfId="9545" xr:uid="{00000000-0005-0000-0000-0000511D0000}"/>
    <cellStyle name="Millares 11 2 2 2 5" xfId="1044" xr:uid="{00000000-0005-0000-0000-0000521D0000}"/>
    <cellStyle name="Millares 11 2 2 2 5 2" xfId="2121" xr:uid="{00000000-0005-0000-0000-0000531D0000}"/>
    <cellStyle name="Millares 11 2 2 2 5 2 2" xfId="4274" xr:uid="{00000000-0005-0000-0000-0000541D0000}"/>
    <cellStyle name="Millares 11 2 2 2 5 2 2 2" xfId="12868" xr:uid="{00000000-0005-0000-0000-0000551D0000}"/>
    <cellStyle name="Millares 11 2 2 2 5 2 3" xfId="6417" xr:uid="{00000000-0005-0000-0000-0000561D0000}"/>
    <cellStyle name="Millares 11 2 2 2 5 2 3 2" xfId="15010" xr:uid="{00000000-0005-0000-0000-0000571D0000}"/>
    <cellStyle name="Millares 11 2 2 2 5 2 4" xfId="8559" xr:uid="{00000000-0005-0000-0000-0000581D0000}"/>
    <cellStyle name="Millares 11 2 2 2 5 2 4 2" xfId="17152" xr:uid="{00000000-0005-0000-0000-0000591D0000}"/>
    <cellStyle name="Millares 11 2 2 2 5 2 5" xfId="10715" xr:uid="{00000000-0005-0000-0000-00005A1D0000}"/>
    <cellStyle name="Millares 11 2 2 2 5 3" xfId="3207" xr:uid="{00000000-0005-0000-0000-00005B1D0000}"/>
    <cellStyle name="Millares 11 2 2 2 5 3 2" xfId="11801" xr:uid="{00000000-0005-0000-0000-00005C1D0000}"/>
    <cellStyle name="Millares 11 2 2 2 5 4" xfId="5350" xr:uid="{00000000-0005-0000-0000-00005D1D0000}"/>
    <cellStyle name="Millares 11 2 2 2 5 4 2" xfId="13943" xr:uid="{00000000-0005-0000-0000-00005E1D0000}"/>
    <cellStyle name="Millares 11 2 2 2 5 5" xfId="7492" xr:uid="{00000000-0005-0000-0000-00005F1D0000}"/>
    <cellStyle name="Millares 11 2 2 2 5 5 2" xfId="16085" xr:uid="{00000000-0005-0000-0000-0000601D0000}"/>
    <cellStyle name="Millares 11 2 2 2 5 6" xfId="9648" xr:uid="{00000000-0005-0000-0000-0000611D0000}"/>
    <cellStyle name="Millares 11 2 2 2 6" xfId="1376" xr:uid="{00000000-0005-0000-0000-0000621D0000}"/>
    <cellStyle name="Millares 11 2 2 2 6 2" xfId="3529" xr:uid="{00000000-0005-0000-0000-0000631D0000}"/>
    <cellStyle name="Millares 11 2 2 2 6 2 2" xfId="12123" xr:uid="{00000000-0005-0000-0000-0000641D0000}"/>
    <cellStyle name="Millares 11 2 2 2 6 3" xfId="5672" xr:uid="{00000000-0005-0000-0000-0000651D0000}"/>
    <cellStyle name="Millares 11 2 2 2 6 3 2" xfId="14265" xr:uid="{00000000-0005-0000-0000-0000661D0000}"/>
    <cellStyle name="Millares 11 2 2 2 6 4" xfId="7814" xr:uid="{00000000-0005-0000-0000-0000671D0000}"/>
    <cellStyle name="Millares 11 2 2 2 6 4 2" xfId="16407" xr:uid="{00000000-0005-0000-0000-0000681D0000}"/>
    <cellStyle name="Millares 11 2 2 2 6 5" xfId="9970" xr:uid="{00000000-0005-0000-0000-0000691D0000}"/>
    <cellStyle name="Millares 11 2 2 2 7" xfId="2462" xr:uid="{00000000-0005-0000-0000-00006A1D0000}"/>
    <cellStyle name="Millares 11 2 2 2 7 2" xfId="11056" xr:uid="{00000000-0005-0000-0000-00006B1D0000}"/>
    <cellStyle name="Millares 11 2 2 2 8" xfId="4605" xr:uid="{00000000-0005-0000-0000-00006C1D0000}"/>
    <cellStyle name="Millares 11 2 2 2 8 2" xfId="13198" xr:uid="{00000000-0005-0000-0000-00006D1D0000}"/>
    <cellStyle name="Millares 11 2 2 2 9" xfId="6747" xr:uid="{00000000-0005-0000-0000-00006E1D0000}"/>
    <cellStyle name="Millares 11 2 2 2 9 2" xfId="15340" xr:uid="{00000000-0005-0000-0000-00006F1D0000}"/>
    <cellStyle name="Millares 11 2 2 3" xfId="240" xr:uid="{00000000-0005-0000-0000-0000701D0000}"/>
    <cellStyle name="Millares 11 2 2 3 2" xfId="593" xr:uid="{00000000-0005-0000-0000-0000711D0000}"/>
    <cellStyle name="Millares 11 2 2 3 2 2" xfId="1673" xr:uid="{00000000-0005-0000-0000-0000721D0000}"/>
    <cellStyle name="Millares 11 2 2 3 2 2 2" xfId="3826" xr:uid="{00000000-0005-0000-0000-0000731D0000}"/>
    <cellStyle name="Millares 11 2 2 3 2 2 2 2" xfId="12420" xr:uid="{00000000-0005-0000-0000-0000741D0000}"/>
    <cellStyle name="Millares 11 2 2 3 2 2 3" xfId="5969" xr:uid="{00000000-0005-0000-0000-0000751D0000}"/>
    <cellStyle name="Millares 11 2 2 3 2 2 3 2" xfId="14562" xr:uid="{00000000-0005-0000-0000-0000761D0000}"/>
    <cellStyle name="Millares 11 2 2 3 2 2 4" xfId="8111" xr:uid="{00000000-0005-0000-0000-0000771D0000}"/>
    <cellStyle name="Millares 11 2 2 3 2 2 4 2" xfId="16704" xr:uid="{00000000-0005-0000-0000-0000781D0000}"/>
    <cellStyle name="Millares 11 2 2 3 2 2 5" xfId="10267" xr:uid="{00000000-0005-0000-0000-0000791D0000}"/>
    <cellStyle name="Millares 11 2 2 3 2 3" xfId="2759" xr:uid="{00000000-0005-0000-0000-00007A1D0000}"/>
    <cellStyle name="Millares 11 2 2 3 2 3 2" xfId="11353" xr:uid="{00000000-0005-0000-0000-00007B1D0000}"/>
    <cellStyle name="Millares 11 2 2 3 2 4" xfId="4902" xr:uid="{00000000-0005-0000-0000-00007C1D0000}"/>
    <cellStyle name="Millares 11 2 2 3 2 4 2" xfId="13495" xr:uid="{00000000-0005-0000-0000-00007D1D0000}"/>
    <cellStyle name="Millares 11 2 2 3 2 5" xfId="7044" xr:uid="{00000000-0005-0000-0000-00007E1D0000}"/>
    <cellStyle name="Millares 11 2 2 3 2 5 2" xfId="15637" xr:uid="{00000000-0005-0000-0000-00007F1D0000}"/>
    <cellStyle name="Millares 11 2 2 3 2 6" xfId="9202" xr:uid="{00000000-0005-0000-0000-0000801D0000}"/>
    <cellStyle name="Millares 11 2 2 3 3" xfId="1321" xr:uid="{00000000-0005-0000-0000-0000811D0000}"/>
    <cellStyle name="Millares 11 2 2 3 3 2" xfId="3474" xr:uid="{00000000-0005-0000-0000-0000821D0000}"/>
    <cellStyle name="Millares 11 2 2 3 3 2 2" xfId="12068" xr:uid="{00000000-0005-0000-0000-0000831D0000}"/>
    <cellStyle name="Millares 11 2 2 3 3 3" xfId="5617" xr:uid="{00000000-0005-0000-0000-0000841D0000}"/>
    <cellStyle name="Millares 11 2 2 3 3 3 2" xfId="14210" xr:uid="{00000000-0005-0000-0000-0000851D0000}"/>
    <cellStyle name="Millares 11 2 2 3 3 4" xfId="7759" xr:uid="{00000000-0005-0000-0000-0000861D0000}"/>
    <cellStyle name="Millares 11 2 2 3 3 4 2" xfId="16352" xr:uid="{00000000-0005-0000-0000-0000871D0000}"/>
    <cellStyle name="Millares 11 2 2 3 3 5" xfId="9915" xr:uid="{00000000-0005-0000-0000-0000881D0000}"/>
    <cellStyle name="Millares 11 2 2 3 4" xfId="2407" xr:uid="{00000000-0005-0000-0000-0000891D0000}"/>
    <cellStyle name="Millares 11 2 2 3 4 2" xfId="11001" xr:uid="{00000000-0005-0000-0000-00008A1D0000}"/>
    <cellStyle name="Millares 11 2 2 3 5" xfId="4550" xr:uid="{00000000-0005-0000-0000-00008B1D0000}"/>
    <cellStyle name="Millares 11 2 2 3 5 2" xfId="13143" xr:uid="{00000000-0005-0000-0000-00008C1D0000}"/>
    <cellStyle name="Millares 11 2 2 3 6" xfId="6692" xr:uid="{00000000-0005-0000-0000-00008D1D0000}"/>
    <cellStyle name="Millares 11 2 2 3 6 2" xfId="15285" xr:uid="{00000000-0005-0000-0000-00008E1D0000}"/>
    <cellStyle name="Millares 11 2 2 3 7" xfId="8862" xr:uid="{00000000-0005-0000-0000-00008F1D0000}"/>
    <cellStyle name="Millares 11 2 2 4" xfId="348" xr:uid="{00000000-0005-0000-0000-0000901D0000}"/>
    <cellStyle name="Millares 11 2 2 4 2" xfId="701" xr:uid="{00000000-0005-0000-0000-0000911D0000}"/>
    <cellStyle name="Millares 11 2 2 4 2 2" xfId="1781" xr:uid="{00000000-0005-0000-0000-0000921D0000}"/>
    <cellStyle name="Millares 11 2 2 4 2 2 2" xfId="3934" xr:uid="{00000000-0005-0000-0000-0000931D0000}"/>
    <cellStyle name="Millares 11 2 2 4 2 2 2 2" xfId="12528" xr:uid="{00000000-0005-0000-0000-0000941D0000}"/>
    <cellStyle name="Millares 11 2 2 4 2 2 3" xfId="6077" xr:uid="{00000000-0005-0000-0000-0000951D0000}"/>
    <cellStyle name="Millares 11 2 2 4 2 2 3 2" xfId="14670" xr:uid="{00000000-0005-0000-0000-0000961D0000}"/>
    <cellStyle name="Millares 11 2 2 4 2 2 4" xfId="8219" xr:uid="{00000000-0005-0000-0000-0000971D0000}"/>
    <cellStyle name="Millares 11 2 2 4 2 2 4 2" xfId="16812" xr:uid="{00000000-0005-0000-0000-0000981D0000}"/>
    <cellStyle name="Millares 11 2 2 4 2 2 5" xfId="10375" xr:uid="{00000000-0005-0000-0000-0000991D0000}"/>
    <cellStyle name="Millares 11 2 2 4 2 3" xfId="2867" xr:uid="{00000000-0005-0000-0000-00009A1D0000}"/>
    <cellStyle name="Millares 11 2 2 4 2 3 2" xfId="11461" xr:uid="{00000000-0005-0000-0000-00009B1D0000}"/>
    <cellStyle name="Millares 11 2 2 4 2 4" xfId="5010" xr:uid="{00000000-0005-0000-0000-00009C1D0000}"/>
    <cellStyle name="Millares 11 2 2 4 2 4 2" xfId="13603" xr:uid="{00000000-0005-0000-0000-00009D1D0000}"/>
    <cellStyle name="Millares 11 2 2 4 2 5" xfId="7152" xr:uid="{00000000-0005-0000-0000-00009E1D0000}"/>
    <cellStyle name="Millares 11 2 2 4 2 5 2" xfId="15745" xr:uid="{00000000-0005-0000-0000-00009F1D0000}"/>
    <cellStyle name="Millares 11 2 2 4 2 6" xfId="9310" xr:uid="{00000000-0005-0000-0000-0000A01D0000}"/>
    <cellStyle name="Millares 11 2 2 4 3" xfId="1429" xr:uid="{00000000-0005-0000-0000-0000A11D0000}"/>
    <cellStyle name="Millares 11 2 2 4 3 2" xfId="3582" xr:uid="{00000000-0005-0000-0000-0000A21D0000}"/>
    <cellStyle name="Millares 11 2 2 4 3 2 2" xfId="12176" xr:uid="{00000000-0005-0000-0000-0000A31D0000}"/>
    <cellStyle name="Millares 11 2 2 4 3 3" xfId="5725" xr:uid="{00000000-0005-0000-0000-0000A41D0000}"/>
    <cellStyle name="Millares 11 2 2 4 3 3 2" xfId="14318" xr:uid="{00000000-0005-0000-0000-0000A51D0000}"/>
    <cellStyle name="Millares 11 2 2 4 3 4" xfId="7867" xr:uid="{00000000-0005-0000-0000-0000A61D0000}"/>
    <cellStyle name="Millares 11 2 2 4 3 4 2" xfId="16460" xr:uid="{00000000-0005-0000-0000-0000A71D0000}"/>
    <cellStyle name="Millares 11 2 2 4 3 5" xfId="10023" xr:uid="{00000000-0005-0000-0000-0000A81D0000}"/>
    <cellStyle name="Millares 11 2 2 4 4" xfId="2515" xr:uid="{00000000-0005-0000-0000-0000A91D0000}"/>
    <cellStyle name="Millares 11 2 2 4 4 2" xfId="11109" xr:uid="{00000000-0005-0000-0000-0000AA1D0000}"/>
    <cellStyle name="Millares 11 2 2 4 5" xfId="4658" xr:uid="{00000000-0005-0000-0000-0000AB1D0000}"/>
    <cellStyle name="Millares 11 2 2 4 5 2" xfId="13251" xr:uid="{00000000-0005-0000-0000-0000AC1D0000}"/>
    <cellStyle name="Millares 11 2 2 4 6" xfId="6800" xr:uid="{00000000-0005-0000-0000-0000AD1D0000}"/>
    <cellStyle name="Millares 11 2 2 4 6 2" xfId="15393" xr:uid="{00000000-0005-0000-0000-0000AE1D0000}"/>
    <cellStyle name="Millares 11 2 2 4 7" xfId="8960" xr:uid="{00000000-0005-0000-0000-0000AF1D0000}"/>
    <cellStyle name="Millares 11 2 2 5" xfId="397" xr:uid="{00000000-0005-0000-0000-0000B01D0000}"/>
    <cellStyle name="Millares 11 2 2 5 2" xfId="749" xr:uid="{00000000-0005-0000-0000-0000B11D0000}"/>
    <cellStyle name="Millares 11 2 2 5 2 2" xfId="1829" xr:uid="{00000000-0005-0000-0000-0000B21D0000}"/>
    <cellStyle name="Millares 11 2 2 5 2 2 2" xfId="3982" xr:uid="{00000000-0005-0000-0000-0000B31D0000}"/>
    <cellStyle name="Millares 11 2 2 5 2 2 2 2" xfId="12576" xr:uid="{00000000-0005-0000-0000-0000B41D0000}"/>
    <cellStyle name="Millares 11 2 2 5 2 2 3" xfId="6125" xr:uid="{00000000-0005-0000-0000-0000B51D0000}"/>
    <cellStyle name="Millares 11 2 2 5 2 2 3 2" xfId="14718" xr:uid="{00000000-0005-0000-0000-0000B61D0000}"/>
    <cellStyle name="Millares 11 2 2 5 2 2 4" xfId="8267" xr:uid="{00000000-0005-0000-0000-0000B71D0000}"/>
    <cellStyle name="Millares 11 2 2 5 2 2 4 2" xfId="16860" xr:uid="{00000000-0005-0000-0000-0000B81D0000}"/>
    <cellStyle name="Millares 11 2 2 5 2 2 5" xfId="10423" xr:uid="{00000000-0005-0000-0000-0000B91D0000}"/>
    <cellStyle name="Millares 11 2 2 5 2 3" xfId="2915" xr:uid="{00000000-0005-0000-0000-0000BA1D0000}"/>
    <cellStyle name="Millares 11 2 2 5 2 3 2" xfId="11509" xr:uid="{00000000-0005-0000-0000-0000BB1D0000}"/>
    <cellStyle name="Millares 11 2 2 5 2 4" xfId="5058" xr:uid="{00000000-0005-0000-0000-0000BC1D0000}"/>
    <cellStyle name="Millares 11 2 2 5 2 4 2" xfId="13651" xr:uid="{00000000-0005-0000-0000-0000BD1D0000}"/>
    <cellStyle name="Millares 11 2 2 5 2 5" xfId="7200" xr:uid="{00000000-0005-0000-0000-0000BE1D0000}"/>
    <cellStyle name="Millares 11 2 2 5 2 5 2" xfId="15793" xr:uid="{00000000-0005-0000-0000-0000BF1D0000}"/>
    <cellStyle name="Millares 11 2 2 5 2 6" xfId="9358" xr:uid="{00000000-0005-0000-0000-0000C01D0000}"/>
    <cellStyle name="Millares 11 2 2 5 3" xfId="1477" xr:uid="{00000000-0005-0000-0000-0000C11D0000}"/>
    <cellStyle name="Millares 11 2 2 5 3 2" xfId="3630" xr:uid="{00000000-0005-0000-0000-0000C21D0000}"/>
    <cellStyle name="Millares 11 2 2 5 3 2 2" xfId="12224" xr:uid="{00000000-0005-0000-0000-0000C31D0000}"/>
    <cellStyle name="Millares 11 2 2 5 3 3" xfId="5773" xr:uid="{00000000-0005-0000-0000-0000C41D0000}"/>
    <cellStyle name="Millares 11 2 2 5 3 3 2" xfId="14366" xr:uid="{00000000-0005-0000-0000-0000C51D0000}"/>
    <cellStyle name="Millares 11 2 2 5 3 4" xfId="7915" xr:uid="{00000000-0005-0000-0000-0000C61D0000}"/>
    <cellStyle name="Millares 11 2 2 5 3 4 2" xfId="16508" xr:uid="{00000000-0005-0000-0000-0000C71D0000}"/>
    <cellStyle name="Millares 11 2 2 5 3 5" xfId="10071" xr:uid="{00000000-0005-0000-0000-0000C81D0000}"/>
    <cellStyle name="Millares 11 2 2 5 4" xfId="2563" xr:uid="{00000000-0005-0000-0000-0000C91D0000}"/>
    <cellStyle name="Millares 11 2 2 5 4 2" xfId="11157" xr:uid="{00000000-0005-0000-0000-0000CA1D0000}"/>
    <cellStyle name="Millares 11 2 2 5 5" xfId="4706" xr:uid="{00000000-0005-0000-0000-0000CB1D0000}"/>
    <cellStyle name="Millares 11 2 2 5 5 2" xfId="13299" xr:uid="{00000000-0005-0000-0000-0000CC1D0000}"/>
    <cellStyle name="Millares 11 2 2 5 6" xfId="6848" xr:uid="{00000000-0005-0000-0000-0000CD1D0000}"/>
    <cellStyle name="Millares 11 2 2 5 6 2" xfId="15441" xr:uid="{00000000-0005-0000-0000-0000CE1D0000}"/>
    <cellStyle name="Millares 11 2 2 5 7" xfId="9008" xr:uid="{00000000-0005-0000-0000-0000CF1D0000}"/>
    <cellStyle name="Millares 11 2 2 6" xfId="499" xr:uid="{00000000-0005-0000-0000-0000D01D0000}"/>
    <cellStyle name="Millares 11 2 2 6 2" xfId="1579" xr:uid="{00000000-0005-0000-0000-0000D11D0000}"/>
    <cellStyle name="Millares 11 2 2 6 2 2" xfId="3732" xr:uid="{00000000-0005-0000-0000-0000D21D0000}"/>
    <cellStyle name="Millares 11 2 2 6 2 2 2" xfId="12326" xr:uid="{00000000-0005-0000-0000-0000D31D0000}"/>
    <cellStyle name="Millares 11 2 2 6 2 3" xfId="5875" xr:uid="{00000000-0005-0000-0000-0000D41D0000}"/>
    <cellStyle name="Millares 11 2 2 6 2 3 2" xfId="14468" xr:uid="{00000000-0005-0000-0000-0000D51D0000}"/>
    <cellStyle name="Millares 11 2 2 6 2 4" xfId="8017" xr:uid="{00000000-0005-0000-0000-0000D61D0000}"/>
    <cellStyle name="Millares 11 2 2 6 2 4 2" xfId="16610" xr:uid="{00000000-0005-0000-0000-0000D71D0000}"/>
    <cellStyle name="Millares 11 2 2 6 2 5" xfId="10173" xr:uid="{00000000-0005-0000-0000-0000D81D0000}"/>
    <cellStyle name="Millares 11 2 2 6 3" xfId="2665" xr:uid="{00000000-0005-0000-0000-0000D91D0000}"/>
    <cellStyle name="Millares 11 2 2 6 3 2" xfId="11259" xr:uid="{00000000-0005-0000-0000-0000DA1D0000}"/>
    <cellStyle name="Millares 11 2 2 6 4" xfId="4808" xr:uid="{00000000-0005-0000-0000-0000DB1D0000}"/>
    <cellStyle name="Millares 11 2 2 6 4 2" xfId="13401" xr:uid="{00000000-0005-0000-0000-0000DC1D0000}"/>
    <cellStyle name="Millares 11 2 2 6 5" xfId="6950" xr:uid="{00000000-0005-0000-0000-0000DD1D0000}"/>
    <cellStyle name="Millares 11 2 2 6 5 2" xfId="15543" xr:uid="{00000000-0005-0000-0000-0000DE1D0000}"/>
    <cellStyle name="Millares 11 2 2 6 6" xfId="9108" xr:uid="{00000000-0005-0000-0000-0000DF1D0000}"/>
    <cellStyle name="Millares 11 2 2 7" xfId="540" xr:uid="{00000000-0005-0000-0000-0000E01D0000}"/>
    <cellStyle name="Millares 11 2 2 7 2" xfId="1620" xr:uid="{00000000-0005-0000-0000-0000E11D0000}"/>
    <cellStyle name="Millares 11 2 2 7 2 2" xfId="3773" xr:uid="{00000000-0005-0000-0000-0000E21D0000}"/>
    <cellStyle name="Millares 11 2 2 7 2 2 2" xfId="12367" xr:uid="{00000000-0005-0000-0000-0000E31D0000}"/>
    <cellStyle name="Millares 11 2 2 7 2 3" xfId="5916" xr:uid="{00000000-0005-0000-0000-0000E41D0000}"/>
    <cellStyle name="Millares 11 2 2 7 2 3 2" xfId="14509" xr:uid="{00000000-0005-0000-0000-0000E51D0000}"/>
    <cellStyle name="Millares 11 2 2 7 2 4" xfId="8058" xr:uid="{00000000-0005-0000-0000-0000E61D0000}"/>
    <cellStyle name="Millares 11 2 2 7 2 4 2" xfId="16651" xr:uid="{00000000-0005-0000-0000-0000E71D0000}"/>
    <cellStyle name="Millares 11 2 2 7 2 5" xfId="10214" xr:uid="{00000000-0005-0000-0000-0000E81D0000}"/>
    <cellStyle name="Millares 11 2 2 7 3" xfId="2706" xr:uid="{00000000-0005-0000-0000-0000E91D0000}"/>
    <cellStyle name="Millares 11 2 2 7 3 2" xfId="11300" xr:uid="{00000000-0005-0000-0000-0000EA1D0000}"/>
    <cellStyle name="Millares 11 2 2 7 4" xfId="4849" xr:uid="{00000000-0005-0000-0000-0000EB1D0000}"/>
    <cellStyle name="Millares 11 2 2 7 4 2" xfId="13442" xr:uid="{00000000-0005-0000-0000-0000EC1D0000}"/>
    <cellStyle name="Millares 11 2 2 7 5" xfId="6991" xr:uid="{00000000-0005-0000-0000-0000ED1D0000}"/>
    <cellStyle name="Millares 11 2 2 7 5 2" xfId="15584" xr:uid="{00000000-0005-0000-0000-0000EE1D0000}"/>
    <cellStyle name="Millares 11 2 2 7 6" xfId="9149" xr:uid="{00000000-0005-0000-0000-0000EF1D0000}"/>
    <cellStyle name="Millares 11 2 2 8" xfId="892" xr:uid="{00000000-0005-0000-0000-0000F01D0000}"/>
    <cellStyle name="Millares 11 2 2 8 2" xfId="1969" xr:uid="{00000000-0005-0000-0000-0000F11D0000}"/>
    <cellStyle name="Millares 11 2 2 8 2 2" xfId="4122" xr:uid="{00000000-0005-0000-0000-0000F21D0000}"/>
    <cellStyle name="Millares 11 2 2 8 2 2 2" xfId="12716" xr:uid="{00000000-0005-0000-0000-0000F31D0000}"/>
    <cellStyle name="Millares 11 2 2 8 2 3" xfId="6265" xr:uid="{00000000-0005-0000-0000-0000F41D0000}"/>
    <cellStyle name="Millares 11 2 2 8 2 3 2" xfId="14858" xr:uid="{00000000-0005-0000-0000-0000F51D0000}"/>
    <cellStyle name="Millares 11 2 2 8 2 4" xfId="8407" xr:uid="{00000000-0005-0000-0000-0000F61D0000}"/>
    <cellStyle name="Millares 11 2 2 8 2 4 2" xfId="17000" xr:uid="{00000000-0005-0000-0000-0000F71D0000}"/>
    <cellStyle name="Millares 11 2 2 8 2 5" xfId="10563" xr:uid="{00000000-0005-0000-0000-0000F81D0000}"/>
    <cellStyle name="Millares 11 2 2 8 3" xfId="3055" xr:uid="{00000000-0005-0000-0000-0000F91D0000}"/>
    <cellStyle name="Millares 11 2 2 8 3 2" xfId="11649" xr:uid="{00000000-0005-0000-0000-0000FA1D0000}"/>
    <cellStyle name="Millares 11 2 2 8 4" xfId="5198" xr:uid="{00000000-0005-0000-0000-0000FB1D0000}"/>
    <cellStyle name="Millares 11 2 2 8 4 2" xfId="13791" xr:uid="{00000000-0005-0000-0000-0000FC1D0000}"/>
    <cellStyle name="Millares 11 2 2 8 5" xfId="7340" xr:uid="{00000000-0005-0000-0000-0000FD1D0000}"/>
    <cellStyle name="Millares 11 2 2 8 5 2" xfId="15933" xr:uid="{00000000-0005-0000-0000-0000FE1D0000}"/>
    <cellStyle name="Millares 11 2 2 8 6" xfId="9496" xr:uid="{00000000-0005-0000-0000-0000FF1D0000}"/>
    <cellStyle name="Millares 11 2 2 9" xfId="995" xr:uid="{00000000-0005-0000-0000-0000001E0000}"/>
    <cellStyle name="Millares 11 2 2 9 2" xfId="2072" xr:uid="{00000000-0005-0000-0000-0000011E0000}"/>
    <cellStyle name="Millares 11 2 2 9 2 2" xfId="4225" xr:uid="{00000000-0005-0000-0000-0000021E0000}"/>
    <cellStyle name="Millares 11 2 2 9 2 2 2" xfId="12819" xr:uid="{00000000-0005-0000-0000-0000031E0000}"/>
    <cellStyle name="Millares 11 2 2 9 2 3" xfId="6368" xr:uid="{00000000-0005-0000-0000-0000041E0000}"/>
    <cellStyle name="Millares 11 2 2 9 2 3 2" xfId="14961" xr:uid="{00000000-0005-0000-0000-0000051E0000}"/>
    <cellStyle name="Millares 11 2 2 9 2 4" xfId="8510" xr:uid="{00000000-0005-0000-0000-0000061E0000}"/>
    <cellStyle name="Millares 11 2 2 9 2 4 2" xfId="17103" xr:uid="{00000000-0005-0000-0000-0000071E0000}"/>
    <cellStyle name="Millares 11 2 2 9 2 5" xfId="10666" xr:uid="{00000000-0005-0000-0000-0000081E0000}"/>
    <cellStyle name="Millares 11 2 2 9 3" xfId="3158" xr:uid="{00000000-0005-0000-0000-0000091E0000}"/>
    <cellStyle name="Millares 11 2 2 9 3 2" xfId="11752" xr:uid="{00000000-0005-0000-0000-00000A1E0000}"/>
    <cellStyle name="Millares 11 2 2 9 4" xfId="5301" xr:uid="{00000000-0005-0000-0000-00000B1E0000}"/>
    <cellStyle name="Millares 11 2 2 9 4 2" xfId="13894" xr:uid="{00000000-0005-0000-0000-00000C1E0000}"/>
    <cellStyle name="Millares 11 2 2 9 5" xfId="7443" xr:uid="{00000000-0005-0000-0000-00000D1E0000}"/>
    <cellStyle name="Millares 11 2 2 9 5 2" xfId="16036" xr:uid="{00000000-0005-0000-0000-00000E1E0000}"/>
    <cellStyle name="Millares 11 2 2 9 6" xfId="9599" xr:uid="{00000000-0005-0000-0000-00000F1E0000}"/>
    <cellStyle name="Millares 11 2 3" xfId="285" xr:uid="{00000000-0005-0000-0000-0000101E0000}"/>
    <cellStyle name="Millares 11 2 3 10" xfId="8904" xr:uid="{00000000-0005-0000-0000-0000111E0000}"/>
    <cellStyle name="Millares 11 2 3 2" xfId="436" xr:uid="{00000000-0005-0000-0000-0000121E0000}"/>
    <cellStyle name="Millares 11 2 3 2 2" xfId="788" xr:uid="{00000000-0005-0000-0000-0000131E0000}"/>
    <cellStyle name="Millares 11 2 3 2 2 2" xfId="1868" xr:uid="{00000000-0005-0000-0000-0000141E0000}"/>
    <cellStyle name="Millares 11 2 3 2 2 2 2" xfId="4021" xr:uid="{00000000-0005-0000-0000-0000151E0000}"/>
    <cellStyle name="Millares 11 2 3 2 2 2 2 2" xfId="12615" xr:uid="{00000000-0005-0000-0000-0000161E0000}"/>
    <cellStyle name="Millares 11 2 3 2 2 2 3" xfId="6164" xr:uid="{00000000-0005-0000-0000-0000171E0000}"/>
    <cellStyle name="Millares 11 2 3 2 2 2 3 2" xfId="14757" xr:uid="{00000000-0005-0000-0000-0000181E0000}"/>
    <cellStyle name="Millares 11 2 3 2 2 2 4" xfId="8306" xr:uid="{00000000-0005-0000-0000-0000191E0000}"/>
    <cellStyle name="Millares 11 2 3 2 2 2 4 2" xfId="16899" xr:uid="{00000000-0005-0000-0000-00001A1E0000}"/>
    <cellStyle name="Millares 11 2 3 2 2 2 5" xfId="10462" xr:uid="{00000000-0005-0000-0000-00001B1E0000}"/>
    <cellStyle name="Millares 11 2 3 2 2 3" xfId="2954" xr:uid="{00000000-0005-0000-0000-00001C1E0000}"/>
    <cellStyle name="Millares 11 2 3 2 2 3 2" xfId="11548" xr:uid="{00000000-0005-0000-0000-00001D1E0000}"/>
    <cellStyle name="Millares 11 2 3 2 2 4" xfId="5097" xr:uid="{00000000-0005-0000-0000-00001E1E0000}"/>
    <cellStyle name="Millares 11 2 3 2 2 4 2" xfId="13690" xr:uid="{00000000-0005-0000-0000-00001F1E0000}"/>
    <cellStyle name="Millares 11 2 3 2 2 5" xfId="7239" xr:uid="{00000000-0005-0000-0000-0000201E0000}"/>
    <cellStyle name="Millares 11 2 3 2 2 5 2" xfId="15832" xr:uid="{00000000-0005-0000-0000-0000211E0000}"/>
    <cellStyle name="Millares 11 2 3 2 2 6" xfId="9397" xr:uid="{00000000-0005-0000-0000-0000221E0000}"/>
    <cellStyle name="Millares 11 2 3 2 3" xfId="1516" xr:uid="{00000000-0005-0000-0000-0000231E0000}"/>
    <cellStyle name="Millares 11 2 3 2 3 2" xfId="3669" xr:uid="{00000000-0005-0000-0000-0000241E0000}"/>
    <cellStyle name="Millares 11 2 3 2 3 2 2" xfId="12263" xr:uid="{00000000-0005-0000-0000-0000251E0000}"/>
    <cellStyle name="Millares 11 2 3 2 3 3" xfId="5812" xr:uid="{00000000-0005-0000-0000-0000261E0000}"/>
    <cellStyle name="Millares 11 2 3 2 3 3 2" xfId="14405" xr:uid="{00000000-0005-0000-0000-0000271E0000}"/>
    <cellStyle name="Millares 11 2 3 2 3 4" xfId="7954" xr:uid="{00000000-0005-0000-0000-0000281E0000}"/>
    <cellStyle name="Millares 11 2 3 2 3 4 2" xfId="16547" xr:uid="{00000000-0005-0000-0000-0000291E0000}"/>
    <cellStyle name="Millares 11 2 3 2 3 5" xfId="10110" xr:uid="{00000000-0005-0000-0000-00002A1E0000}"/>
    <cellStyle name="Millares 11 2 3 2 4" xfId="2602" xr:uid="{00000000-0005-0000-0000-00002B1E0000}"/>
    <cellStyle name="Millares 11 2 3 2 4 2" xfId="11196" xr:uid="{00000000-0005-0000-0000-00002C1E0000}"/>
    <cellStyle name="Millares 11 2 3 2 5" xfId="4745" xr:uid="{00000000-0005-0000-0000-00002D1E0000}"/>
    <cellStyle name="Millares 11 2 3 2 5 2" xfId="13338" xr:uid="{00000000-0005-0000-0000-00002E1E0000}"/>
    <cellStyle name="Millares 11 2 3 2 6" xfId="6887" xr:uid="{00000000-0005-0000-0000-00002F1E0000}"/>
    <cellStyle name="Millares 11 2 3 2 6 2" xfId="15480" xr:uid="{00000000-0005-0000-0000-0000301E0000}"/>
    <cellStyle name="Millares 11 2 3 2 7" xfId="9047" xr:uid="{00000000-0005-0000-0000-0000311E0000}"/>
    <cellStyle name="Millares 11 2 3 3" xfId="638" xr:uid="{00000000-0005-0000-0000-0000321E0000}"/>
    <cellStyle name="Millares 11 2 3 3 2" xfId="1718" xr:uid="{00000000-0005-0000-0000-0000331E0000}"/>
    <cellStyle name="Millares 11 2 3 3 2 2" xfId="3871" xr:uid="{00000000-0005-0000-0000-0000341E0000}"/>
    <cellStyle name="Millares 11 2 3 3 2 2 2" xfId="12465" xr:uid="{00000000-0005-0000-0000-0000351E0000}"/>
    <cellStyle name="Millares 11 2 3 3 2 3" xfId="6014" xr:uid="{00000000-0005-0000-0000-0000361E0000}"/>
    <cellStyle name="Millares 11 2 3 3 2 3 2" xfId="14607" xr:uid="{00000000-0005-0000-0000-0000371E0000}"/>
    <cellStyle name="Millares 11 2 3 3 2 4" xfId="8156" xr:uid="{00000000-0005-0000-0000-0000381E0000}"/>
    <cellStyle name="Millares 11 2 3 3 2 4 2" xfId="16749" xr:uid="{00000000-0005-0000-0000-0000391E0000}"/>
    <cellStyle name="Millares 11 2 3 3 2 5" xfId="10312" xr:uid="{00000000-0005-0000-0000-00003A1E0000}"/>
    <cellStyle name="Millares 11 2 3 3 3" xfId="2804" xr:uid="{00000000-0005-0000-0000-00003B1E0000}"/>
    <cellStyle name="Millares 11 2 3 3 3 2" xfId="11398" xr:uid="{00000000-0005-0000-0000-00003C1E0000}"/>
    <cellStyle name="Millares 11 2 3 3 4" xfId="4947" xr:uid="{00000000-0005-0000-0000-00003D1E0000}"/>
    <cellStyle name="Millares 11 2 3 3 4 2" xfId="13540" xr:uid="{00000000-0005-0000-0000-00003E1E0000}"/>
    <cellStyle name="Millares 11 2 3 3 5" xfId="7089" xr:uid="{00000000-0005-0000-0000-00003F1E0000}"/>
    <cellStyle name="Millares 11 2 3 3 5 2" xfId="15682" xr:uid="{00000000-0005-0000-0000-0000401E0000}"/>
    <cellStyle name="Millares 11 2 3 3 6" xfId="9247" xr:uid="{00000000-0005-0000-0000-0000411E0000}"/>
    <cellStyle name="Millares 11 2 3 4" xfId="931" xr:uid="{00000000-0005-0000-0000-0000421E0000}"/>
    <cellStyle name="Millares 11 2 3 4 2" xfId="2008" xr:uid="{00000000-0005-0000-0000-0000431E0000}"/>
    <cellStyle name="Millares 11 2 3 4 2 2" xfId="4161" xr:uid="{00000000-0005-0000-0000-0000441E0000}"/>
    <cellStyle name="Millares 11 2 3 4 2 2 2" xfId="12755" xr:uid="{00000000-0005-0000-0000-0000451E0000}"/>
    <cellStyle name="Millares 11 2 3 4 2 3" xfId="6304" xr:uid="{00000000-0005-0000-0000-0000461E0000}"/>
    <cellStyle name="Millares 11 2 3 4 2 3 2" xfId="14897" xr:uid="{00000000-0005-0000-0000-0000471E0000}"/>
    <cellStyle name="Millares 11 2 3 4 2 4" xfId="8446" xr:uid="{00000000-0005-0000-0000-0000481E0000}"/>
    <cellStyle name="Millares 11 2 3 4 2 4 2" xfId="17039" xr:uid="{00000000-0005-0000-0000-0000491E0000}"/>
    <cellStyle name="Millares 11 2 3 4 2 5" xfId="10602" xr:uid="{00000000-0005-0000-0000-00004A1E0000}"/>
    <cellStyle name="Millares 11 2 3 4 3" xfId="3094" xr:uid="{00000000-0005-0000-0000-00004B1E0000}"/>
    <cellStyle name="Millares 11 2 3 4 3 2" xfId="11688" xr:uid="{00000000-0005-0000-0000-00004C1E0000}"/>
    <cellStyle name="Millares 11 2 3 4 4" xfId="5237" xr:uid="{00000000-0005-0000-0000-00004D1E0000}"/>
    <cellStyle name="Millares 11 2 3 4 4 2" xfId="13830" xr:uid="{00000000-0005-0000-0000-00004E1E0000}"/>
    <cellStyle name="Millares 11 2 3 4 5" xfId="7379" xr:uid="{00000000-0005-0000-0000-00004F1E0000}"/>
    <cellStyle name="Millares 11 2 3 4 5 2" xfId="15972" xr:uid="{00000000-0005-0000-0000-0000501E0000}"/>
    <cellStyle name="Millares 11 2 3 4 6" xfId="9535" xr:uid="{00000000-0005-0000-0000-0000511E0000}"/>
    <cellStyle name="Millares 11 2 3 5" xfId="1034" xr:uid="{00000000-0005-0000-0000-0000521E0000}"/>
    <cellStyle name="Millares 11 2 3 5 2" xfId="2111" xr:uid="{00000000-0005-0000-0000-0000531E0000}"/>
    <cellStyle name="Millares 11 2 3 5 2 2" xfId="4264" xr:uid="{00000000-0005-0000-0000-0000541E0000}"/>
    <cellStyle name="Millares 11 2 3 5 2 2 2" xfId="12858" xr:uid="{00000000-0005-0000-0000-0000551E0000}"/>
    <cellStyle name="Millares 11 2 3 5 2 3" xfId="6407" xr:uid="{00000000-0005-0000-0000-0000561E0000}"/>
    <cellStyle name="Millares 11 2 3 5 2 3 2" xfId="15000" xr:uid="{00000000-0005-0000-0000-0000571E0000}"/>
    <cellStyle name="Millares 11 2 3 5 2 4" xfId="8549" xr:uid="{00000000-0005-0000-0000-0000581E0000}"/>
    <cellStyle name="Millares 11 2 3 5 2 4 2" xfId="17142" xr:uid="{00000000-0005-0000-0000-0000591E0000}"/>
    <cellStyle name="Millares 11 2 3 5 2 5" xfId="10705" xr:uid="{00000000-0005-0000-0000-00005A1E0000}"/>
    <cellStyle name="Millares 11 2 3 5 3" xfId="3197" xr:uid="{00000000-0005-0000-0000-00005B1E0000}"/>
    <cellStyle name="Millares 11 2 3 5 3 2" xfId="11791" xr:uid="{00000000-0005-0000-0000-00005C1E0000}"/>
    <cellStyle name="Millares 11 2 3 5 4" xfId="5340" xr:uid="{00000000-0005-0000-0000-00005D1E0000}"/>
    <cellStyle name="Millares 11 2 3 5 4 2" xfId="13933" xr:uid="{00000000-0005-0000-0000-00005E1E0000}"/>
    <cellStyle name="Millares 11 2 3 5 5" xfId="7482" xr:uid="{00000000-0005-0000-0000-00005F1E0000}"/>
    <cellStyle name="Millares 11 2 3 5 5 2" xfId="16075" xr:uid="{00000000-0005-0000-0000-0000601E0000}"/>
    <cellStyle name="Millares 11 2 3 5 6" xfId="9638" xr:uid="{00000000-0005-0000-0000-0000611E0000}"/>
    <cellStyle name="Millares 11 2 3 6" xfId="1366" xr:uid="{00000000-0005-0000-0000-0000621E0000}"/>
    <cellStyle name="Millares 11 2 3 6 2" xfId="3519" xr:uid="{00000000-0005-0000-0000-0000631E0000}"/>
    <cellStyle name="Millares 11 2 3 6 2 2" xfId="12113" xr:uid="{00000000-0005-0000-0000-0000641E0000}"/>
    <cellStyle name="Millares 11 2 3 6 3" xfId="5662" xr:uid="{00000000-0005-0000-0000-0000651E0000}"/>
    <cellStyle name="Millares 11 2 3 6 3 2" xfId="14255" xr:uid="{00000000-0005-0000-0000-0000661E0000}"/>
    <cellStyle name="Millares 11 2 3 6 4" xfId="7804" xr:uid="{00000000-0005-0000-0000-0000671E0000}"/>
    <cellStyle name="Millares 11 2 3 6 4 2" xfId="16397" xr:uid="{00000000-0005-0000-0000-0000681E0000}"/>
    <cellStyle name="Millares 11 2 3 6 5" xfId="9960" xr:uid="{00000000-0005-0000-0000-0000691E0000}"/>
    <cellStyle name="Millares 11 2 3 7" xfId="2452" xr:uid="{00000000-0005-0000-0000-00006A1E0000}"/>
    <cellStyle name="Millares 11 2 3 7 2" xfId="11046" xr:uid="{00000000-0005-0000-0000-00006B1E0000}"/>
    <cellStyle name="Millares 11 2 3 8" xfId="4595" xr:uid="{00000000-0005-0000-0000-00006C1E0000}"/>
    <cellStyle name="Millares 11 2 3 8 2" xfId="13188" xr:uid="{00000000-0005-0000-0000-00006D1E0000}"/>
    <cellStyle name="Millares 11 2 3 9" xfId="6737" xr:uid="{00000000-0005-0000-0000-00006E1E0000}"/>
    <cellStyle name="Millares 11 2 3 9 2" xfId="15330" xr:uid="{00000000-0005-0000-0000-00006F1E0000}"/>
    <cellStyle name="Millares 11 2 4" xfId="230" xr:uid="{00000000-0005-0000-0000-0000701E0000}"/>
    <cellStyle name="Millares 11 2 4 2" xfId="583" xr:uid="{00000000-0005-0000-0000-0000711E0000}"/>
    <cellStyle name="Millares 11 2 4 2 2" xfId="1663" xr:uid="{00000000-0005-0000-0000-0000721E0000}"/>
    <cellStyle name="Millares 11 2 4 2 2 2" xfId="3816" xr:uid="{00000000-0005-0000-0000-0000731E0000}"/>
    <cellStyle name="Millares 11 2 4 2 2 2 2" xfId="12410" xr:uid="{00000000-0005-0000-0000-0000741E0000}"/>
    <cellStyle name="Millares 11 2 4 2 2 3" xfId="5959" xr:uid="{00000000-0005-0000-0000-0000751E0000}"/>
    <cellStyle name="Millares 11 2 4 2 2 3 2" xfId="14552" xr:uid="{00000000-0005-0000-0000-0000761E0000}"/>
    <cellStyle name="Millares 11 2 4 2 2 4" xfId="8101" xr:uid="{00000000-0005-0000-0000-0000771E0000}"/>
    <cellStyle name="Millares 11 2 4 2 2 4 2" xfId="16694" xr:uid="{00000000-0005-0000-0000-0000781E0000}"/>
    <cellStyle name="Millares 11 2 4 2 2 5" xfId="10257" xr:uid="{00000000-0005-0000-0000-0000791E0000}"/>
    <cellStyle name="Millares 11 2 4 2 3" xfId="2749" xr:uid="{00000000-0005-0000-0000-00007A1E0000}"/>
    <cellStyle name="Millares 11 2 4 2 3 2" xfId="11343" xr:uid="{00000000-0005-0000-0000-00007B1E0000}"/>
    <cellStyle name="Millares 11 2 4 2 4" xfId="4892" xr:uid="{00000000-0005-0000-0000-00007C1E0000}"/>
    <cellStyle name="Millares 11 2 4 2 4 2" xfId="13485" xr:uid="{00000000-0005-0000-0000-00007D1E0000}"/>
    <cellStyle name="Millares 11 2 4 2 5" xfId="7034" xr:uid="{00000000-0005-0000-0000-00007E1E0000}"/>
    <cellStyle name="Millares 11 2 4 2 5 2" xfId="15627" xr:uid="{00000000-0005-0000-0000-00007F1E0000}"/>
    <cellStyle name="Millares 11 2 4 2 6" xfId="9192" xr:uid="{00000000-0005-0000-0000-0000801E0000}"/>
    <cellStyle name="Millares 11 2 4 3" xfId="1311" xr:uid="{00000000-0005-0000-0000-0000811E0000}"/>
    <cellStyle name="Millares 11 2 4 3 2" xfId="3464" xr:uid="{00000000-0005-0000-0000-0000821E0000}"/>
    <cellStyle name="Millares 11 2 4 3 2 2" xfId="12058" xr:uid="{00000000-0005-0000-0000-0000831E0000}"/>
    <cellStyle name="Millares 11 2 4 3 3" xfId="5607" xr:uid="{00000000-0005-0000-0000-0000841E0000}"/>
    <cellStyle name="Millares 11 2 4 3 3 2" xfId="14200" xr:uid="{00000000-0005-0000-0000-0000851E0000}"/>
    <cellStyle name="Millares 11 2 4 3 4" xfId="7749" xr:uid="{00000000-0005-0000-0000-0000861E0000}"/>
    <cellStyle name="Millares 11 2 4 3 4 2" xfId="16342" xr:uid="{00000000-0005-0000-0000-0000871E0000}"/>
    <cellStyle name="Millares 11 2 4 3 5" xfId="9905" xr:uid="{00000000-0005-0000-0000-0000881E0000}"/>
    <cellStyle name="Millares 11 2 4 4" xfId="2397" xr:uid="{00000000-0005-0000-0000-0000891E0000}"/>
    <cellStyle name="Millares 11 2 4 4 2" xfId="10991" xr:uid="{00000000-0005-0000-0000-00008A1E0000}"/>
    <cellStyle name="Millares 11 2 4 5" xfId="4540" xr:uid="{00000000-0005-0000-0000-00008B1E0000}"/>
    <cellStyle name="Millares 11 2 4 5 2" xfId="13133" xr:uid="{00000000-0005-0000-0000-00008C1E0000}"/>
    <cellStyle name="Millares 11 2 4 6" xfId="6682" xr:uid="{00000000-0005-0000-0000-00008D1E0000}"/>
    <cellStyle name="Millares 11 2 4 6 2" xfId="15275" xr:uid="{00000000-0005-0000-0000-00008E1E0000}"/>
    <cellStyle name="Millares 11 2 4 7" xfId="8853" xr:uid="{00000000-0005-0000-0000-00008F1E0000}"/>
    <cellStyle name="Millares 11 2 5" xfId="340" xr:uid="{00000000-0005-0000-0000-0000901E0000}"/>
    <cellStyle name="Millares 11 2 5 2" xfId="693" xr:uid="{00000000-0005-0000-0000-0000911E0000}"/>
    <cellStyle name="Millares 11 2 5 2 2" xfId="1773" xr:uid="{00000000-0005-0000-0000-0000921E0000}"/>
    <cellStyle name="Millares 11 2 5 2 2 2" xfId="3926" xr:uid="{00000000-0005-0000-0000-0000931E0000}"/>
    <cellStyle name="Millares 11 2 5 2 2 2 2" xfId="12520" xr:uid="{00000000-0005-0000-0000-0000941E0000}"/>
    <cellStyle name="Millares 11 2 5 2 2 3" xfId="6069" xr:uid="{00000000-0005-0000-0000-0000951E0000}"/>
    <cellStyle name="Millares 11 2 5 2 2 3 2" xfId="14662" xr:uid="{00000000-0005-0000-0000-0000961E0000}"/>
    <cellStyle name="Millares 11 2 5 2 2 4" xfId="8211" xr:uid="{00000000-0005-0000-0000-0000971E0000}"/>
    <cellStyle name="Millares 11 2 5 2 2 4 2" xfId="16804" xr:uid="{00000000-0005-0000-0000-0000981E0000}"/>
    <cellStyle name="Millares 11 2 5 2 2 5" xfId="10367" xr:uid="{00000000-0005-0000-0000-0000991E0000}"/>
    <cellStyle name="Millares 11 2 5 2 3" xfId="2859" xr:uid="{00000000-0005-0000-0000-00009A1E0000}"/>
    <cellStyle name="Millares 11 2 5 2 3 2" xfId="11453" xr:uid="{00000000-0005-0000-0000-00009B1E0000}"/>
    <cellStyle name="Millares 11 2 5 2 4" xfId="5002" xr:uid="{00000000-0005-0000-0000-00009C1E0000}"/>
    <cellStyle name="Millares 11 2 5 2 4 2" xfId="13595" xr:uid="{00000000-0005-0000-0000-00009D1E0000}"/>
    <cellStyle name="Millares 11 2 5 2 5" xfId="7144" xr:uid="{00000000-0005-0000-0000-00009E1E0000}"/>
    <cellStyle name="Millares 11 2 5 2 5 2" xfId="15737" xr:uid="{00000000-0005-0000-0000-00009F1E0000}"/>
    <cellStyle name="Millares 11 2 5 2 6" xfId="9302" xr:uid="{00000000-0005-0000-0000-0000A01E0000}"/>
    <cellStyle name="Millares 11 2 5 3" xfId="1421" xr:uid="{00000000-0005-0000-0000-0000A11E0000}"/>
    <cellStyle name="Millares 11 2 5 3 2" xfId="3574" xr:uid="{00000000-0005-0000-0000-0000A21E0000}"/>
    <cellStyle name="Millares 11 2 5 3 2 2" xfId="12168" xr:uid="{00000000-0005-0000-0000-0000A31E0000}"/>
    <cellStyle name="Millares 11 2 5 3 3" xfId="5717" xr:uid="{00000000-0005-0000-0000-0000A41E0000}"/>
    <cellStyle name="Millares 11 2 5 3 3 2" xfId="14310" xr:uid="{00000000-0005-0000-0000-0000A51E0000}"/>
    <cellStyle name="Millares 11 2 5 3 4" xfId="7859" xr:uid="{00000000-0005-0000-0000-0000A61E0000}"/>
    <cellStyle name="Millares 11 2 5 3 4 2" xfId="16452" xr:uid="{00000000-0005-0000-0000-0000A71E0000}"/>
    <cellStyle name="Millares 11 2 5 3 5" xfId="10015" xr:uid="{00000000-0005-0000-0000-0000A81E0000}"/>
    <cellStyle name="Millares 11 2 5 4" xfId="2507" xr:uid="{00000000-0005-0000-0000-0000A91E0000}"/>
    <cellStyle name="Millares 11 2 5 4 2" xfId="11101" xr:uid="{00000000-0005-0000-0000-0000AA1E0000}"/>
    <cellStyle name="Millares 11 2 5 5" xfId="4650" xr:uid="{00000000-0005-0000-0000-0000AB1E0000}"/>
    <cellStyle name="Millares 11 2 5 5 2" xfId="13243" xr:uid="{00000000-0005-0000-0000-0000AC1E0000}"/>
    <cellStyle name="Millares 11 2 5 6" xfId="6792" xr:uid="{00000000-0005-0000-0000-0000AD1E0000}"/>
    <cellStyle name="Millares 11 2 5 6 2" xfId="15385" xr:uid="{00000000-0005-0000-0000-0000AE1E0000}"/>
    <cellStyle name="Millares 11 2 5 7" xfId="8952" xr:uid="{00000000-0005-0000-0000-0000AF1E0000}"/>
    <cellStyle name="Millares 11 2 6" xfId="389" xr:uid="{00000000-0005-0000-0000-0000B01E0000}"/>
    <cellStyle name="Millares 11 2 6 2" xfId="741" xr:uid="{00000000-0005-0000-0000-0000B11E0000}"/>
    <cellStyle name="Millares 11 2 6 2 2" xfId="1821" xr:uid="{00000000-0005-0000-0000-0000B21E0000}"/>
    <cellStyle name="Millares 11 2 6 2 2 2" xfId="3974" xr:uid="{00000000-0005-0000-0000-0000B31E0000}"/>
    <cellStyle name="Millares 11 2 6 2 2 2 2" xfId="12568" xr:uid="{00000000-0005-0000-0000-0000B41E0000}"/>
    <cellStyle name="Millares 11 2 6 2 2 3" xfId="6117" xr:uid="{00000000-0005-0000-0000-0000B51E0000}"/>
    <cellStyle name="Millares 11 2 6 2 2 3 2" xfId="14710" xr:uid="{00000000-0005-0000-0000-0000B61E0000}"/>
    <cellStyle name="Millares 11 2 6 2 2 4" xfId="8259" xr:uid="{00000000-0005-0000-0000-0000B71E0000}"/>
    <cellStyle name="Millares 11 2 6 2 2 4 2" xfId="16852" xr:uid="{00000000-0005-0000-0000-0000B81E0000}"/>
    <cellStyle name="Millares 11 2 6 2 2 5" xfId="10415" xr:uid="{00000000-0005-0000-0000-0000B91E0000}"/>
    <cellStyle name="Millares 11 2 6 2 3" xfId="2907" xr:uid="{00000000-0005-0000-0000-0000BA1E0000}"/>
    <cellStyle name="Millares 11 2 6 2 3 2" xfId="11501" xr:uid="{00000000-0005-0000-0000-0000BB1E0000}"/>
    <cellStyle name="Millares 11 2 6 2 4" xfId="5050" xr:uid="{00000000-0005-0000-0000-0000BC1E0000}"/>
    <cellStyle name="Millares 11 2 6 2 4 2" xfId="13643" xr:uid="{00000000-0005-0000-0000-0000BD1E0000}"/>
    <cellStyle name="Millares 11 2 6 2 5" xfId="7192" xr:uid="{00000000-0005-0000-0000-0000BE1E0000}"/>
    <cellStyle name="Millares 11 2 6 2 5 2" xfId="15785" xr:uid="{00000000-0005-0000-0000-0000BF1E0000}"/>
    <cellStyle name="Millares 11 2 6 2 6" xfId="9350" xr:uid="{00000000-0005-0000-0000-0000C01E0000}"/>
    <cellStyle name="Millares 11 2 6 3" xfId="1469" xr:uid="{00000000-0005-0000-0000-0000C11E0000}"/>
    <cellStyle name="Millares 11 2 6 3 2" xfId="3622" xr:uid="{00000000-0005-0000-0000-0000C21E0000}"/>
    <cellStyle name="Millares 11 2 6 3 2 2" xfId="12216" xr:uid="{00000000-0005-0000-0000-0000C31E0000}"/>
    <cellStyle name="Millares 11 2 6 3 3" xfId="5765" xr:uid="{00000000-0005-0000-0000-0000C41E0000}"/>
    <cellStyle name="Millares 11 2 6 3 3 2" xfId="14358" xr:uid="{00000000-0005-0000-0000-0000C51E0000}"/>
    <cellStyle name="Millares 11 2 6 3 4" xfId="7907" xr:uid="{00000000-0005-0000-0000-0000C61E0000}"/>
    <cellStyle name="Millares 11 2 6 3 4 2" xfId="16500" xr:uid="{00000000-0005-0000-0000-0000C71E0000}"/>
    <cellStyle name="Millares 11 2 6 3 5" xfId="10063" xr:uid="{00000000-0005-0000-0000-0000C81E0000}"/>
    <cellStyle name="Millares 11 2 6 4" xfId="2555" xr:uid="{00000000-0005-0000-0000-0000C91E0000}"/>
    <cellStyle name="Millares 11 2 6 4 2" xfId="11149" xr:uid="{00000000-0005-0000-0000-0000CA1E0000}"/>
    <cellStyle name="Millares 11 2 6 5" xfId="4698" xr:uid="{00000000-0005-0000-0000-0000CB1E0000}"/>
    <cellStyle name="Millares 11 2 6 5 2" xfId="13291" xr:uid="{00000000-0005-0000-0000-0000CC1E0000}"/>
    <cellStyle name="Millares 11 2 6 6" xfId="6840" xr:uid="{00000000-0005-0000-0000-0000CD1E0000}"/>
    <cellStyle name="Millares 11 2 6 6 2" xfId="15433" xr:uid="{00000000-0005-0000-0000-0000CE1E0000}"/>
    <cellStyle name="Millares 11 2 6 7" xfId="9000" xr:uid="{00000000-0005-0000-0000-0000CF1E0000}"/>
    <cellStyle name="Millares 11 2 7" xfId="491" xr:uid="{00000000-0005-0000-0000-0000D01E0000}"/>
    <cellStyle name="Millares 11 2 7 2" xfId="1571" xr:uid="{00000000-0005-0000-0000-0000D11E0000}"/>
    <cellStyle name="Millares 11 2 7 2 2" xfId="3724" xr:uid="{00000000-0005-0000-0000-0000D21E0000}"/>
    <cellStyle name="Millares 11 2 7 2 2 2" xfId="12318" xr:uid="{00000000-0005-0000-0000-0000D31E0000}"/>
    <cellStyle name="Millares 11 2 7 2 3" xfId="5867" xr:uid="{00000000-0005-0000-0000-0000D41E0000}"/>
    <cellStyle name="Millares 11 2 7 2 3 2" xfId="14460" xr:uid="{00000000-0005-0000-0000-0000D51E0000}"/>
    <cellStyle name="Millares 11 2 7 2 4" xfId="8009" xr:uid="{00000000-0005-0000-0000-0000D61E0000}"/>
    <cellStyle name="Millares 11 2 7 2 4 2" xfId="16602" xr:uid="{00000000-0005-0000-0000-0000D71E0000}"/>
    <cellStyle name="Millares 11 2 7 2 5" xfId="10165" xr:uid="{00000000-0005-0000-0000-0000D81E0000}"/>
    <cellStyle name="Millares 11 2 7 3" xfId="2657" xr:uid="{00000000-0005-0000-0000-0000D91E0000}"/>
    <cellStyle name="Millares 11 2 7 3 2" xfId="11251" xr:uid="{00000000-0005-0000-0000-0000DA1E0000}"/>
    <cellStyle name="Millares 11 2 7 4" xfId="4800" xr:uid="{00000000-0005-0000-0000-0000DB1E0000}"/>
    <cellStyle name="Millares 11 2 7 4 2" xfId="13393" xr:uid="{00000000-0005-0000-0000-0000DC1E0000}"/>
    <cellStyle name="Millares 11 2 7 5" xfId="6942" xr:uid="{00000000-0005-0000-0000-0000DD1E0000}"/>
    <cellStyle name="Millares 11 2 7 5 2" xfId="15535" xr:uid="{00000000-0005-0000-0000-0000DE1E0000}"/>
    <cellStyle name="Millares 11 2 7 6" xfId="9100" xr:uid="{00000000-0005-0000-0000-0000DF1E0000}"/>
    <cellStyle name="Millares 11 2 8" xfId="532" xr:uid="{00000000-0005-0000-0000-0000E01E0000}"/>
    <cellStyle name="Millares 11 2 8 2" xfId="1612" xr:uid="{00000000-0005-0000-0000-0000E11E0000}"/>
    <cellStyle name="Millares 11 2 8 2 2" xfId="3765" xr:uid="{00000000-0005-0000-0000-0000E21E0000}"/>
    <cellStyle name="Millares 11 2 8 2 2 2" xfId="12359" xr:uid="{00000000-0005-0000-0000-0000E31E0000}"/>
    <cellStyle name="Millares 11 2 8 2 3" xfId="5908" xr:uid="{00000000-0005-0000-0000-0000E41E0000}"/>
    <cellStyle name="Millares 11 2 8 2 3 2" xfId="14501" xr:uid="{00000000-0005-0000-0000-0000E51E0000}"/>
    <cellStyle name="Millares 11 2 8 2 4" xfId="8050" xr:uid="{00000000-0005-0000-0000-0000E61E0000}"/>
    <cellStyle name="Millares 11 2 8 2 4 2" xfId="16643" xr:uid="{00000000-0005-0000-0000-0000E71E0000}"/>
    <cellStyle name="Millares 11 2 8 2 5" xfId="10206" xr:uid="{00000000-0005-0000-0000-0000E81E0000}"/>
    <cellStyle name="Millares 11 2 8 3" xfId="2698" xr:uid="{00000000-0005-0000-0000-0000E91E0000}"/>
    <cellStyle name="Millares 11 2 8 3 2" xfId="11292" xr:uid="{00000000-0005-0000-0000-0000EA1E0000}"/>
    <cellStyle name="Millares 11 2 8 4" xfId="4841" xr:uid="{00000000-0005-0000-0000-0000EB1E0000}"/>
    <cellStyle name="Millares 11 2 8 4 2" xfId="13434" xr:uid="{00000000-0005-0000-0000-0000EC1E0000}"/>
    <cellStyle name="Millares 11 2 8 5" xfId="6983" xr:uid="{00000000-0005-0000-0000-0000ED1E0000}"/>
    <cellStyle name="Millares 11 2 8 5 2" xfId="15576" xr:uid="{00000000-0005-0000-0000-0000EE1E0000}"/>
    <cellStyle name="Millares 11 2 8 6" xfId="9141" xr:uid="{00000000-0005-0000-0000-0000EF1E0000}"/>
    <cellStyle name="Millares 11 2 9" xfId="884" xr:uid="{00000000-0005-0000-0000-0000F01E0000}"/>
    <cellStyle name="Millares 11 2 9 2" xfId="1961" xr:uid="{00000000-0005-0000-0000-0000F11E0000}"/>
    <cellStyle name="Millares 11 2 9 2 2" xfId="4114" xr:uid="{00000000-0005-0000-0000-0000F21E0000}"/>
    <cellStyle name="Millares 11 2 9 2 2 2" xfId="12708" xr:uid="{00000000-0005-0000-0000-0000F31E0000}"/>
    <cellStyle name="Millares 11 2 9 2 3" xfId="6257" xr:uid="{00000000-0005-0000-0000-0000F41E0000}"/>
    <cellStyle name="Millares 11 2 9 2 3 2" xfId="14850" xr:uid="{00000000-0005-0000-0000-0000F51E0000}"/>
    <cellStyle name="Millares 11 2 9 2 4" xfId="8399" xr:uid="{00000000-0005-0000-0000-0000F61E0000}"/>
    <cellStyle name="Millares 11 2 9 2 4 2" xfId="16992" xr:uid="{00000000-0005-0000-0000-0000F71E0000}"/>
    <cellStyle name="Millares 11 2 9 2 5" xfId="10555" xr:uid="{00000000-0005-0000-0000-0000F81E0000}"/>
    <cellStyle name="Millares 11 2 9 3" xfId="3047" xr:uid="{00000000-0005-0000-0000-0000F91E0000}"/>
    <cellStyle name="Millares 11 2 9 3 2" xfId="11641" xr:uid="{00000000-0005-0000-0000-0000FA1E0000}"/>
    <cellStyle name="Millares 11 2 9 4" xfId="5190" xr:uid="{00000000-0005-0000-0000-0000FB1E0000}"/>
    <cellStyle name="Millares 11 2 9 4 2" xfId="13783" xr:uid="{00000000-0005-0000-0000-0000FC1E0000}"/>
    <cellStyle name="Millares 11 2 9 5" xfId="7332" xr:uid="{00000000-0005-0000-0000-0000FD1E0000}"/>
    <cellStyle name="Millares 11 2 9 5 2" xfId="15925" xr:uid="{00000000-0005-0000-0000-0000FE1E0000}"/>
    <cellStyle name="Millares 11 2 9 6" xfId="9488" xr:uid="{00000000-0005-0000-0000-0000FF1E0000}"/>
    <cellStyle name="Millares 11 3" xfId="1569" xr:uid="{00000000-0005-0000-0000-0000001F0000}"/>
    <cellStyle name="Millares 11 3 2" xfId="3722" xr:uid="{00000000-0005-0000-0000-0000011F0000}"/>
    <cellStyle name="Millares 11 3 2 2" xfId="12316" xr:uid="{00000000-0005-0000-0000-0000021F0000}"/>
    <cellStyle name="Millares 11 3 3" xfId="5865" xr:uid="{00000000-0005-0000-0000-0000031F0000}"/>
    <cellStyle name="Millares 11 3 3 2" xfId="14458" xr:uid="{00000000-0005-0000-0000-0000041F0000}"/>
    <cellStyle name="Millares 11 3 4" xfId="8007" xr:uid="{00000000-0005-0000-0000-0000051F0000}"/>
    <cellStyle name="Millares 11 3 4 2" xfId="16600" xr:uid="{00000000-0005-0000-0000-0000061F0000}"/>
    <cellStyle name="Millares 11 3 5" xfId="10163" xr:uid="{00000000-0005-0000-0000-0000071F0000}"/>
    <cellStyle name="Millares 11 4" xfId="2655" xr:uid="{00000000-0005-0000-0000-0000081F0000}"/>
    <cellStyle name="Millares 11 4 2" xfId="11249" xr:uid="{00000000-0005-0000-0000-0000091F0000}"/>
    <cellStyle name="Millares 11 5" xfId="4798" xr:uid="{00000000-0005-0000-0000-00000A1F0000}"/>
    <cellStyle name="Millares 11 5 2" xfId="13391" xr:uid="{00000000-0005-0000-0000-00000B1F0000}"/>
    <cellStyle name="Millares 11 6" xfId="6940" xr:uid="{00000000-0005-0000-0000-00000C1F0000}"/>
    <cellStyle name="Millares 11 6 2" xfId="15533" xr:uid="{00000000-0005-0000-0000-00000D1F0000}"/>
    <cellStyle name="Millares 11 7" xfId="9098" xr:uid="{00000000-0005-0000-0000-00000E1F0000}"/>
    <cellStyle name="Millares 12" xfId="841" xr:uid="{00000000-0005-0000-0000-00000F1F0000}"/>
    <cellStyle name="Millares 12 2" xfId="1921" xr:uid="{00000000-0005-0000-0000-0000101F0000}"/>
    <cellStyle name="Millares 12 2 2" xfId="4074" xr:uid="{00000000-0005-0000-0000-0000111F0000}"/>
    <cellStyle name="Millares 12 2 2 2" xfId="12668" xr:uid="{00000000-0005-0000-0000-0000121F0000}"/>
    <cellStyle name="Millares 12 2 3" xfId="6217" xr:uid="{00000000-0005-0000-0000-0000131F0000}"/>
    <cellStyle name="Millares 12 2 3 2" xfId="14810" xr:uid="{00000000-0005-0000-0000-0000141F0000}"/>
    <cellStyle name="Millares 12 2 4" xfId="8359" xr:uid="{00000000-0005-0000-0000-0000151F0000}"/>
    <cellStyle name="Millares 12 2 4 2" xfId="16952" xr:uid="{00000000-0005-0000-0000-0000161F0000}"/>
    <cellStyle name="Millares 12 2 5" xfId="10515" xr:uid="{00000000-0005-0000-0000-0000171F0000}"/>
    <cellStyle name="Millares 12 3" xfId="3007" xr:uid="{00000000-0005-0000-0000-0000181F0000}"/>
    <cellStyle name="Millares 12 3 2" xfId="11601" xr:uid="{00000000-0005-0000-0000-0000191F0000}"/>
    <cellStyle name="Millares 12 4" xfId="5150" xr:uid="{00000000-0005-0000-0000-00001A1F0000}"/>
    <cellStyle name="Millares 12 4 2" xfId="13743" xr:uid="{00000000-0005-0000-0000-00001B1F0000}"/>
    <cellStyle name="Millares 12 5" xfId="7292" xr:uid="{00000000-0005-0000-0000-00001C1F0000}"/>
    <cellStyle name="Millares 12 5 2" xfId="15885" xr:uid="{00000000-0005-0000-0000-00001D1F0000}"/>
    <cellStyle name="Millares 12 6" xfId="9450" xr:uid="{00000000-0005-0000-0000-00001E1F0000}"/>
    <cellStyle name="Millares 13" xfId="881" xr:uid="{00000000-0005-0000-0000-00001F1F0000}"/>
    <cellStyle name="Millares 13 2" xfId="1958" xr:uid="{00000000-0005-0000-0000-0000201F0000}"/>
    <cellStyle name="Millares 13 2 2" xfId="4111" xr:uid="{00000000-0005-0000-0000-0000211F0000}"/>
    <cellStyle name="Millares 13 2 2 2" xfId="12705" xr:uid="{00000000-0005-0000-0000-0000221F0000}"/>
    <cellStyle name="Millares 13 2 3" xfId="6254" xr:uid="{00000000-0005-0000-0000-0000231F0000}"/>
    <cellStyle name="Millares 13 2 3 2" xfId="14847" xr:uid="{00000000-0005-0000-0000-0000241F0000}"/>
    <cellStyle name="Millares 13 2 4" xfId="8396" xr:uid="{00000000-0005-0000-0000-0000251F0000}"/>
    <cellStyle name="Millares 13 2 4 2" xfId="16989" xr:uid="{00000000-0005-0000-0000-0000261F0000}"/>
    <cellStyle name="Millares 13 2 5" xfId="10552" xr:uid="{00000000-0005-0000-0000-0000271F0000}"/>
    <cellStyle name="Millares 13 3" xfId="3044" xr:uid="{00000000-0005-0000-0000-0000281F0000}"/>
    <cellStyle name="Millares 13 3 2" xfId="11638" xr:uid="{00000000-0005-0000-0000-0000291F0000}"/>
    <cellStyle name="Millares 13 4" xfId="5187" xr:uid="{00000000-0005-0000-0000-00002A1F0000}"/>
    <cellStyle name="Millares 13 4 2" xfId="13780" xr:uid="{00000000-0005-0000-0000-00002B1F0000}"/>
    <cellStyle name="Millares 13 5" xfId="7329" xr:uid="{00000000-0005-0000-0000-00002C1F0000}"/>
    <cellStyle name="Millares 13 5 2" xfId="15922" xr:uid="{00000000-0005-0000-0000-00002D1F0000}"/>
    <cellStyle name="Millares 13 6" xfId="9485" xr:uid="{00000000-0005-0000-0000-00002E1F0000}"/>
    <cellStyle name="Millares 14" xfId="984" xr:uid="{00000000-0005-0000-0000-00002F1F0000}"/>
    <cellStyle name="Millares 14 2" xfId="2061" xr:uid="{00000000-0005-0000-0000-0000301F0000}"/>
    <cellStyle name="Millares 14 2 2" xfId="4214" xr:uid="{00000000-0005-0000-0000-0000311F0000}"/>
    <cellStyle name="Millares 14 2 2 2" xfId="12808" xr:uid="{00000000-0005-0000-0000-0000321F0000}"/>
    <cellStyle name="Millares 14 2 3" xfId="6357" xr:uid="{00000000-0005-0000-0000-0000331F0000}"/>
    <cellStyle name="Millares 14 2 3 2" xfId="14950" xr:uid="{00000000-0005-0000-0000-0000341F0000}"/>
    <cellStyle name="Millares 14 2 4" xfId="8499" xr:uid="{00000000-0005-0000-0000-0000351F0000}"/>
    <cellStyle name="Millares 14 2 4 2" xfId="17092" xr:uid="{00000000-0005-0000-0000-0000361F0000}"/>
    <cellStyle name="Millares 14 2 5" xfId="10655" xr:uid="{00000000-0005-0000-0000-0000371F0000}"/>
    <cellStyle name="Millares 14 3" xfId="3147" xr:uid="{00000000-0005-0000-0000-0000381F0000}"/>
    <cellStyle name="Millares 14 3 2" xfId="11741" xr:uid="{00000000-0005-0000-0000-0000391F0000}"/>
    <cellStyle name="Millares 14 4" xfId="5290" xr:uid="{00000000-0005-0000-0000-00003A1F0000}"/>
    <cellStyle name="Millares 14 4 2" xfId="13883" xr:uid="{00000000-0005-0000-0000-00003B1F0000}"/>
    <cellStyle name="Millares 14 5" xfId="7432" xr:uid="{00000000-0005-0000-0000-00003C1F0000}"/>
    <cellStyle name="Millares 14 5 2" xfId="16025" xr:uid="{00000000-0005-0000-0000-00003D1F0000}"/>
    <cellStyle name="Millares 14 6" xfId="9588" xr:uid="{00000000-0005-0000-0000-00003E1F0000}"/>
    <cellStyle name="Millares 15" xfId="1087" xr:uid="{00000000-0005-0000-0000-00003F1F0000}"/>
    <cellStyle name="Millares 15 2" xfId="2164" xr:uid="{00000000-0005-0000-0000-0000401F0000}"/>
    <cellStyle name="Millares 15 2 2" xfId="4317" xr:uid="{00000000-0005-0000-0000-0000411F0000}"/>
    <cellStyle name="Millares 15 2 2 2" xfId="12911" xr:uid="{00000000-0005-0000-0000-0000421F0000}"/>
    <cellStyle name="Millares 15 2 3" xfId="6460" xr:uid="{00000000-0005-0000-0000-0000431F0000}"/>
    <cellStyle name="Millares 15 2 3 2" xfId="15053" xr:uid="{00000000-0005-0000-0000-0000441F0000}"/>
    <cellStyle name="Millares 15 2 4" xfId="8602" xr:uid="{00000000-0005-0000-0000-0000451F0000}"/>
    <cellStyle name="Millares 15 2 4 2" xfId="17195" xr:uid="{00000000-0005-0000-0000-0000461F0000}"/>
    <cellStyle name="Millares 15 2 5" xfId="10758" xr:uid="{00000000-0005-0000-0000-0000471F0000}"/>
    <cellStyle name="Millares 15 3" xfId="3250" xr:uid="{00000000-0005-0000-0000-0000481F0000}"/>
    <cellStyle name="Millares 15 3 2" xfId="11844" xr:uid="{00000000-0005-0000-0000-0000491F0000}"/>
    <cellStyle name="Millares 15 4" xfId="5393" xr:uid="{00000000-0005-0000-0000-00004A1F0000}"/>
    <cellStyle name="Millares 15 4 2" xfId="13986" xr:uid="{00000000-0005-0000-0000-00004B1F0000}"/>
    <cellStyle name="Millares 15 5" xfId="7535" xr:uid="{00000000-0005-0000-0000-00004C1F0000}"/>
    <cellStyle name="Millares 15 5 2" xfId="16128" xr:uid="{00000000-0005-0000-0000-00004D1F0000}"/>
    <cellStyle name="Millares 15 6" xfId="9691" xr:uid="{00000000-0005-0000-0000-00004E1F0000}"/>
    <cellStyle name="Millares 16" xfId="1125" xr:uid="{00000000-0005-0000-0000-00004F1F0000}"/>
    <cellStyle name="Millares 16 2" xfId="2202" xr:uid="{00000000-0005-0000-0000-0000501F0000}"/>
    <cellStyle name="Millares 16 2 2" xfId="4355" xr:uid="{00000000-0005-0000-0000-0000511F0000}"/>
    <cellStyle name="Millares 16 2 2 2" xfId="12949" xr:uid="{00000000-0005-0000-0000-0000521F0000}"/>
    <cellStyle name="Millares 16 2 3" xfId="6498" xr:uid="{00000000-0005-0000-0000-0000531F0000}"/>
    <cellStyle name="Millares 16 2 3 2" xfId="15091" xr:uid="{00000000-0005-0000-0000-0000541F0000}"/>
    <cellStyle name="Millares 16 2 4" xfId="8640" xr:uid="{00000000-0005-0000-0000-0000551F0000}"/>
    <cellStyle name="Millares 16 2 4 2" xfId="17233" xr:uid="{00000000-0005-0000-0000-0000561F0000}"/>
    <cellStyle name="Millares 16 2 5" xfId="10796" xr:uid="{00000000-0005-0000-0000-0000571F0000}"/>
    <cellStyle name="Millares 16 3" xfId="3288" xr:uid="{00000000-0005-0000-0000-0000581F0000}"/>
    <cellStyle name="Millares 16 3 2" xfId="11882" xr:uid="{00000000-0005-0000-0000-0000591F0000}"/>
    <cellStyle name="Millares 16 4" xfId="5431" xr:uid="{00000000-0005-0000-0000-00005A1F0000}"/>
    <cellStyle name="Millares 16 4 2" xfId="14024" xr:uid="{00000000-0005-0000-0000-00005B1F0000}"/>
    <cellStyle name="Millares 16 5" xfId="7573" xr:uid="{00000000-0005-0000-0000-00005C1F0000}"/>
    <cellStyle name="Millares 16 5 2" xfId="16166" xr:uid="{00000000-0005-0000-0000-00005D1F0000}"/>
    <cellStyle name="Millares 16 6" xfId="9729" xr:uid="{00000000-0005-0000-0000-00005E1F0000}"/>
    <cellStyle name="Millares 17" xfId="1133" xr:uid="{00000000-0005-0000-0000-00005F1F0000}"/>
    <cellStyle name="Millares 17 2" xfId="2207" xr:uid="{00000000-0005-0000-0000-0000601F0000}"/>
    <cellStyle name="Millares 17 2 2" xfId="4360" xr:uid="{00000000-0005-0000-0000-0000611F0000}"/>
    <cellStyle name="Millares 17 2 2 2" xfId="12954" xr:uid="{00000000-0005-0000-0000-0000621F0000}"/>
    <cellStyle name="Millares 17 2 3" xfId="6503" xr:uid="{00000000-0005-0000-0000-0000631F0000}"/>
    <cellStyle name="Millares 17 2 3 2" xfId="15096" xr:uid="{00000000-0005-0000-0000-0000641F0000}"/>
    <cellStyle name="Millares 17 2 4" xfId="8645" xr:uid="{00000000-0005-0000-0000-0000651F0000}"/>
    <cellStyle name="Millares 17 2 4 2" xfId="17238" xr:uid="{00000000-0005-0000-0000-0000661F0000}"/>
    <cellStyle name="Millares 17 2 5" xfId="10801" xr:uid="{00000000-0005-0000-0000-0000671F0000}"/>
    <cellStyle name="Millares 17 3" xfId="3293" xr:uid="{00000000-0005-0000-0000-0000681F0000}"/>
    <cellStyle name="Millares 17 3 2" xfId="11887" xr:uid="{00000000-0005-0000-0000-0000691F0000}"/>
    <cellStyle name="Millares 17 4" xfId="5436" xr:uid="{00000000-0005-0000-0000-00006A1F0000}"/>
    <cellStyle name="Millares 17 4 2" xfId="14029" xr:uid="{00000000-0005-0000-0000-00006B1F0000}"/>
    <cellStyle name="Millares 17 5" xfId="7578" xr:uid="{00000000-0005-0000-0000-00006C1F0000}"/>
    <cellStyle name="Millares 17 5 2" xfId="16171" xr:uid="{00000000-0005-0000-0000-00006D1F0000}"/>
    <cellStyle name="Millares 17 6" xfId="9734" xr:uid="{00000000-0005-0000-0000-00006E1F0000}"/>
    <cellStyle name="Millares 18" xfId="1134" xr:uid="{00000000-0005-0000-0000-00006F1F0000}"/>
    <cellStyle name="Millares 18 2" xfId="2208" xr:uid="{00000000-0005-0000-0000-0000701F0000}"/>
    <cellStyle name="Millares 18 2 2" xfId="4361" xr:uid="{00000000-0005-0000-0000-0000711F0000}"/>
    <cellStyle name="Millares 18 2 2 2" xfId="12955" xr:uid="{00000000-0005-0000-0000-0000721F0000}"/>
    <cellStyle name="Millares 18 2 3" xfId="6504" xr:uid="{00000000-0005-0000-0000-0000731F0000}"/>
    <cellStyle name="Millares 18 2 3 2" xfId="15097" xr:uid="{00000000-0005-0000-0000-0000741F0000}"/>
    <cellStyle name="Millares 18 2 4" xfId="8646" xr:uid="{00000000-0005-0000-0000-0000751F0000}"/>
    <cellStyle name="Millares 18 2 4 2" xfId="17239" xr:uid="{00000000-0005-0000-0000-0000761F0000}"/>
    <cellStyle name="Millares 18 2 5" xfId="10802" xr:uid="{00000000-0005-0000-0000-0000771F0000}"/>
    <cellStyle name="Millares 18 3" xfId="3294" xr:uid="{00000000-0005-0000-0000-0000781F0000}"/>
    <cellStyle name="Millares 18 3 2" xfId="11888" xr:uid="{00000000-0005-0000-0000-0000791F0000}"/>
    <cellStyle name="Millares 18 4" xfId="5437" xr:uid="{00000000-0005-0000-0000-00007A1F0000}"/>
    <cellStyle name="Millares 18 4 2" xfId="14030" xr:uid="{00000000-0005-0000-0000-00007B1F0000}"/>
    <cellStyle name="Millares 18 5" xfId="7579" xr:uid="{00000000-0005-0000-0000-00007C1F0000}"/>
    <cellStyle name="Millares 18 5 2" xfId="16172" xr:uid="{00000000-0005-0000-0000-00007D1F0000}"/>
    <cellStyle name="Millares 18 6" xfId="9735" xr:uid="{00000000-0005-0000-0000-00007E1F0000}"/>
    <cellStyle name="Millares 19" xfId="1153" xr:uid="{00000000-0005-0000-0000-00007F1F0000}"/>
    <cellStyle name="Millares 19 2" xfId="2227" xr:uid="{00000000-0005-0000-0000-0000801F0000}"/>
    <cellStyle name="Millares 19 2 2" xfId="4380" xr:uid="{00000000-0005-0000-0000-0000811F0000}"/>
    <cellStyle name="Millares 19 2 2 2" xfId="12974" xr:uid="{00000000-0005-0000-0000-0000821F0000}"/>
    <cellStyle name="Millares 19 2 3" xfId="6523" xr:uid="{00000000-0005-0000-0000-0000831F0000}"/>
    <cellStyle name="Millares 19 2 3 2" xfId="15116" xr:uid="{00000000-0005-0000-0000-0000841F0000}"/>
    <cellStyle name="Millares 19 2 4" xfId="8665" xr:uid="{00000000-0005-0000-0000-0000851F0000}"/>
    <cellStyle name="Millares 19 2 4 2" xfId="17258" xr:uid="{00000000-0005-0000-0000-0000861F0000}"/>
    <cellStyle name="Millares 19 2 5" xfId="10821" xr:uid="{00000000-0005-0000-0000-0000871F0000}"/>
    <cellStyle name="Millares 19 3" xfId="3313" xr:uid="{00000000-0005-0000-0000-0000881F0000}"/>
    <cellStyle name="Millares 19 3 2" xfId="11907" xr:uid="{00000000-0005-0000-0000-0000891F0000}"/>
    <cellStyle name="Millares 19 4" xfId="5456" xr:uid="{00000000-0005-0000-0000-00008A1F0000}"/>
    <cellStyle name="Millares 19 4 2" xfId="14049" xr:uid="{00000000-0005-0000-0000-00008B1F0000}"/>
    <cellStyle name="Millares 19 5" xfId="7598" xr:uid="{00000000-0005-0000-0000-00008C1F0000}"/>
    <cellStyle name="Millares 19 5 2" xfId="16191" xr:uid="{00000000-0005-0000-0000-00008D1F0000}"/>
    <cellStyle name="Millares 19 6" xfId="9754" xr:uid="{00000000-0005-0000-0000-00008E1F0000}"/>
    <cellStyle name="Millares 2" xfId="3" xr:uid="{00000000-0005-0000-0000-00008F1F0000}"/>
    <cellStyle name="Millares 2 10" xfId="531" xr:uid="{00000000-0005-0000-0000-0000901F0000}"/>
    <cellStyle name="Millares 2 10 2" xfId="1611" xr:uid="{00000000-0005-0000-0000-0000911F0000}"/>
    <cellStyle name="Millares 2 10 2 2" xfId="3764" xr:uid="{00000000-0005-0000-0000-0000921F0000}"/>
    <cellStyle name="Millares 2 10 2 2 2" xfId="12358" xr:uid="{00000000-0005-0000-0000-0000931F0000}"/>
    <cellStyle name="Millares 2 10 2 3" xfId="5907" xr:uid="{00000000-0005-0000-0000-0000941F0000}"/>
    <cellStyle name="Millares 2 10 2 3 2" xfId="14500" xr:uid="{00000000-0005-0000-0000-0000951F0000}"/>
    <cellStyle name="Millares 2 10 2 4" xfId="8049" xr:uid="{00000000-0005-0000-0000-0000961F0000}"/>
    <cellStyle name="Millares 2 10 2 4 2" xfId="16642" xr:uid="{00000000-0005-0000-0000-0000971F0000}"/>
    <cellStyle name="Millares 2 10 2 5" xfId="10205" xr:uid="{00000000-0005-0000-0000-0000981F0000}"/>
    <cellStyle name="Millares 2 10 3" xfId="2697" xr:uid="{00000000-0005-0000-0000-0000991F0000}"/>
    <cellStyle name="Millares 2 10 3 2" xfId="11291" xr:uid="{00000000-0005-0000-0000-00009A1F0000}"/>
    <cellStyle name="Millares 2 10 4" xfId="4840" xr:uid="{00000000-0005-0000-0000-00009B1F0000}"/>
    <cellStyle name="Millares 2 10 4 2" xfId="13433" xr:uid="{00000000-0005-0000-0000-00009C1F0000}"/>
    <cellStyle name="Millares 2 10 5" xfId="6982" xr:uid="{00000000-0005-0000-0000-00009D1F0000}"/>
    <cellStyle name="Millares 2 10 5 2" xfId="15575" xr:uid="{00000000-0005-0000-0000-00009E1F0000}"/>
    <cellStyle name="Millares 2 10 6" xfId="9140" xr:uid="{00000000-0005-0000-0000-00009F1F0000}"/>
    <cellStyle name="Millares 2 11" xfId="842" xr:uid="{00000000-0005-0000-0000-0000A01F0000}"/>
    <cellStyle name="Millares 2 11 2" xfId="1922" xr:uid="{00000000-0005-0000-0000-0000A11F0000}"/>
    <cellStyle name="Millares 2 11 2 2" xfId="4075" xr:uid="{00000000-0005-0000-0000-0000A21F0000}"/>
    <cellStyle name="Millares 2 11 2 2 2" xfId="12669" xr:uid="{00000000-0005-0000-0000-0000A31F0000}"/>
    <cellStyle name="Millares 2 11 2 3" xfId="6218" xr:uid="{00000000-0005-0000-0000-0000A41F0000}"/>
    <cellStyle name="Millares 2 11 2 3 2" xfId="14811" xr:uid="{00000000-0005-0000-0000-0000A51F0000}"/>
    <cellStyle name="Millares 2 11 2 4" xfId="8360" xr:uid="{00000000-0005-0000-0000-0000A61F0000}"/>
    <cellStyle name="Millares 2 11 2 4 2" xfId="16953" xr:uid="{00000000-0005-0000-0000-0000A71F0000}"/>
    <cellStyle name="Millares 2 11 2 5" xfId="10516" xr:uid="{00000000-0005-0000-0000-0000A81F0000}"/>
    <cellStyle name="Millares 2 11 3" xfId="3008" xr:uid="{00000000-0005-0000-0000-0000A91F0000}"/>
    <cellStyle name="Millares 2 11 3 2" xfId="11602" xr:uid="{00000000-0005-0000-0000-0000AA1F0000}"/>
    <cellStyle name="Millares 2 11 4" xfId="5151" xr:uid="{00000000-0005-0000-0000-0000AB1F0000}"/>
    <cellStyle name="Millares 2 11 4 2" xfId="13744" xr:uid="{00000000-0005-0000-0000-0000AC1F0000}"/>
    <cellStyle name="Millares 2 11 5" xfId="7293" xr:uid="{00000000-0005-0000-0000-0000AD1F0000}"/>
    <cellStyle name="Millares 2 11 5 2" xfId="15886" xr:uid="{00000000-0005-0000-0000-0000AE1F0000}"/>
    <cellStyle name="Millares 2 11 6" xfId="9451" xr:uid="{00000000-0005-0000-0000-0000AF1F0000}"/>
    <cellStyle name="Millares 2 12" xfId="883" xr:uid="{00000000-0005-0000-0000-0000B01F0000}"/>
    <cellStyle name="Millares 2 12 2" xfId="1960" xr:uid="{00000000-0005-0000-0000-0000B11F0000}"/>
    <cellStyle name="Millares 2 12 2 2" xfId="4113" xr:uid="{00000000-0005-0000-0000-0000B21F0000}"/>
    <cellStyle name="Millares 2 12 2 2 2" xfId="12707" xr:uid="{00000000-0005-0000-0000-0000B31F0000}"/>
    <cellStyle name="Millares 2 12 2 3" xfId="6256" xr:uid="{00000000-0005-0000-0000-0000B41F0000}"/>
    <cellStyle name="Millares 2 12 2 3 2" xfId="14849" xr:uid="{00000000-0005-0000-0000-0000B51F0000}"/>
    <cellStyle name="Millares 2 12 2 4" xfId="8398" xr:uid="{00000000-0005-0000-0000-0000B61F0000}"/>
    <cellStyle name="Millares 2 12 2 4 2" xfId="16991" xr:uid="{00000000-0005-0000-0000-0000B71F0000}"/>
    <cellStyle name="Millares 2 12 2 5" xfId="10554" xr:uid="{00000000-0005-0000-0000-0000B81F0000}"/>
    <cellStyle name="Millares 2 12 3" xfId="3046" xr:uid="{00000000-0005-0000-0000-0000B91F0000}"/>
    <cellStyle name="Millares 2 12 3 2" xfId="11640" xr:uid="{00000000-0005-0000-0000-0000BA1F0000}"/>
    <cellStyle name="Millares 2 12 4" xfId="5189" xr:uid="{00000000-0005-0000-0000-0000BB1F0000}"/>
    <cellStyle name="Millares 2 12 4 2" xfId="13782" xr:uid="{00000000-0005-0000-0000-0000BC1F0000}"/>
    <cellStyle name="Millares 2 12 5" xfId="7331" xr:uid="{00000000-0005-0000-0000-0000BD1F0000}"/>
    <cellStyle name="Millares 2 12 5 2" xfId="15924" xr:uid="{00000000-0005-0000-0000-0000BE1F0000}"/>
    <cellStyle name="Millares 2 12 6" xfId="9487" xr:uid="{00000000-0005-0000-0000-0000BF1F0000}"/>
    <cellStyle name="Millares 2 13" xfId="986" xr:uid="{00000000-0005-0000-0000-0000C01F0000}"/>
    <cellStyle name="Millares 2 13 2" xfId="2063" xr:uid="{00000000-0005-0000-0000-0000C11F0000}"/>
    <cellStyle name="Millares 2 13 2 2" xfId="4216" xr:uid="{00000000-0005-0000-0000-0000C21F0000}"/>
    <cellStyle name="Millares 2 13 2 2 2" xfId="12810" xr:uid="{00000000-0005-0000-0000-0000C31F0000}"/>
    <cellStyle name="Millares 2 13 2 3" xfId="6359" xr:uid="{00000000-0005-0000-0000-0000C41F0000}"/>
    <cellStyle name="Millares 2 13 2 3 2" xfId="14952" xr:uid="{00000000-0005-0000-0000-0000C51F0000}"/>
    <cellStyle name="Millares 2 13 2 4" xfId="8501" xr:uid="{00000000-0005-0000-0000-0000C61F0000}"/>
    <cellStyle name="Millares 2 13 2 4 2" xfId="17094" xr:uid="{00000000-0005-0000-0000-0000C71F0000}"/>
    <cellStyle name="Millares 2 13 2 5" xfId="10657" xr:uid="{00000000-0005-0000-0000-0000C81F0000}"/>
    <cellStyle name="Millares 2 13 3" xfId="3149" xr:uid="{00000000-0005-0000-0000-0000C91F0000}"/>
    <cellStyle name="Millares 2 13 3 2" xfId="11743" xr:uid="{00000000-0005-0000-0000-0000CA1F0000}"/>
    <cellStyle name="Millares 2 13 4" xfId="5292" xr:uid="{00000000-0005-0000-0000-0000CB1F0000}"/>
    <cellStyle name="Millares 2 13 4 2" xfId="13885" xr:uid="{00000000-0005-0000-0000-0000CC1F0000}"/>
    <cellStyle name="Millares 2 13 5" xfId="7434" xr:uid="{00000000-0005-0000-0000-0000CD1F0000}"/>
    <cellStyle name="Millares 2 13 5 2" xfId="16027" xr:uid="{00000000-0005-0000-0000-0000CE1F0000}"/>
    <cellStyle name="Millares 2 13 6" xfId="9590" xr:uid="{00000000-0005-0000-0000-0000CF1F0000}"/>
    <cellStyle name="Millares 2 14" xfId="1088" xr:uid="{00000000-0005-0000-0000-0000D01F0000}"/>
    <cellStyle name="Millares 2 14 2" xfId="2165" xr:uid="{00000000-0005-0000-0000-0000D11F0000}"/>
    <cellStyle name="Millares 2 14 2 2" xfId="4318" xr:uid="{00000000-0005-0000-0000-0000D21F0000}"/>
    <cellStyle name="Millares 2 14 2 2 2" xfId="12912" xr:uid="{00000000-0005-0000-0000-0000D31F0000}"/>
    <cellStyle name="Millares 2 14 2 3" xfId="6461" xr:uid="{00000000-0005-0000-0000-0000D41F0000}"/>
    <cellStyle name="Millares 2 14 2 3 2" xfId="15054" xr:uid="{00000000-0005-0000-0000-0000D51F0000}"/>
    <cellStyle name="Millares 2 14 2 4" xfId="8603" xr:uid="{00000000-0005-0000-0000-0000D61F0000}"/>
    <cellStyle name="Millares 2 14 2 4 2" xfId="17196" xr:uid="{00000000-0005-0000-0000-0000D71F0000}"/>
    <cellStyle name="Millares 2 14 2 5" xfId="10759" xr:uid="{00000000-0005-0000-0000-0000D81F0000}"/>
    <cellStyle name="Millares 2 14 3" xfId="3251" xr:uid="{00000000-0005-0000-0000-0000D91F0000}"/>
    <cellStyle name="Millares 2 14 3 2" xfId="11845" xr:uid="{00000000-0005-0000-0000-0000DA1F0000}"/>
    <cellStyle name="Millares 2 14 4" xfId="5394" xr:uid="{00000000-0005-0000-0000-0000DB1F0000}"/>
    <cellStyle name="Millares 2 14 4 2" xfId="13987" xr:uid="{00000000-0005-0000-0000-0000DC1F0000}"/>
    <cellStyle name="Millares 2 14 5" xfId="7536" xr:uid="{00000000-0005-0000-0000-0000DD1F0000}"/>
    <cellStyle name="Millares 2 14 5 2" xfId="16129" xr:uid="{00000000-0005-0000-0000-0000DE1F0000}"/>
    <cellStyle name="Millares 2 14 6" xfId="9692" xr:uid="{00000000-0005-0000-0000-0000DF1F0000}"/>
    <cellStyle name="Millares 2 15" xfId="1135" xr:uid="{00000000-0005-0000-0000-0000E01F0000}"/>
    <cellStyle name="Millares 2 15 2" xfId="2209" xr:uid="{00000000-0005-0000-0000-0000E11F0000}"/>
    <cellStyle name="Millares 2 15 2 2" xfId="4362" xr:uid="{00000000-0005-0000-0000-0000E21F0000}"/>
    <cellStyle name="Millares 2 15 2 2 2" xfId="12956" xr:uid="{00000000-0005-0000-0000-0000E31F0000}"/>
    <cellStyle name="Millares 2 15 2 3" xfId="6505" xr:uid="{00000000-0005-0000-0000-0000E41F0000}"/>
    <cellStyle name="Millares 2 15 2 3 2" xfId="15098" xr:uid="{00000000-0005-0000-0000-0000E51F0000}"/>
    <cellStyle name="Millares 2 15 2 4" xfId="8647" xr:uid="{00000000-0005-0000-0000-0000E61F0000}"/>
    <cellStyle name="Millares 2 15 2 4 2" xfId="17240" xr:uid="{00000000-0005-0000-0000-0000E71F0000}"/>
    <cellStyle name="Millares 2 15 2 5" xfId="10803" xr:uid="{00000000-0005-0000-0000-0000E81F0000}"/>
    <cellStyle name="Millares 2 15 3" xfId="3295" xr:uid="{00000000-0005-0000-0000-0000E91F0000}"/>
    <cellStyle name="Millares 2 15 3 2" xfId="11889" xr:uid="{00000000-0005-0000-0000-0000EA1F0000}"/>
    <cellStyle name="Millares 2 15 4" xfId="5438" xr:uid="{00000000-0005-0000-0000-0000EB1F0000}"/>
    <cellStyle name="Millares 2 15 4 2" xfId="14031" xr:uid="{00000000-0005-0000-0000-0000EC1F0000}"/>
    <cellStyle name="Millares 2 15 5" xfId="7580" xr:uid="{00000000-0005-0000-0000-0000ED1F0000}"/>
    <cellStyle name="Millares 2 15 5 2" xfId="16173" xr:uid="{00000000-0005-0000-0000-0000EE1F0000}"/>
    <cellStyle name="Millares 2 15 6" xfId="9736" xr:uid="{00000000-0005-0000-0000-0000EF1F0000}"/>
    <cellStyle name="Millares 2 16" xfId="1154" xr:uid="{00000000-0005-0000-0000-0000F01F0000}"/>
    <cellStyle name="Millares 2 16 2" xfId="2228" xr:uid="{00000000-0005-0000-0000-0000F11F0000}"/>
    <cellStyle name="Millares 2 16 2 2" xfId="4381" xr:uid="{00000000-0005-0000-0000-0000F21F0000}"/>
    <cellStyle name="Millares 2 16 2 2 2" xfId="12975" xr:uid="{00000000-0005-0000-0000-0000F31F0000}"/>
    <cellStyle name="Millares 2 16 2 3" xfId="6524" xr:uid="{00000000-0005-0000-0000-0000F41F0000}"/>
    <cellStyle name="Millares 2 16 2 3 2" xfId="15117" xr:uid="{00000000-0005-0000-0000-0000F51F0000}"/>
    <cellStyle name="Millares 2 16 2 4" xfId="8666" xr:uid="{00000000-0005-0000-0000-0000F61F0000}"/>
    <cellStyle name="Millares 2 16 2 4 2" xfId="17259" xr:uid="{00000000-0005-0000-0000-0000F71F0000}"/>
    <cellStyle name="Millares 2 16 2 5" xfId="10822" xr:uid="{00000000-0005-0000-0000-0000F81F0000}"/>
    <cellStyle name="Millares 2 16 3" xfId="3314" xr:uid="{00000000-0005-0000-0000-0000F91F0000}"/>
    <cellStyle name="Millares 2 16 3 2" xfId="11908" xr:uid="{00000000-0005-0000-0000-0000FA1F0000}"/>
    <cellStyle name="Millares 2 16 4" xfId="5457" xr:uid="{00000000-0005-0000-0000-0000FB1F0000}"/>
    <cellStyle name="Millares 2 16 4 2" xfId="14050" xr:uid="{00000000-0005-0000-0000-0000FC1F0000}"/>
    <cellStyle name="Millares 2 16 5" xfId="7599" xr:uid="{00000000-0005-0000-0000-0000FD1F0000}"/>
    <cellStyle name="Millares 2 16 5 2" xfId="16192" xr:uid="{00000000-0005-0000-0000-0000FE1F0000}"/>
    <cellStyle name="Millares 2 16 6" xfId="9755" xr:uid="{00000000-0005-0000-0000-0000FF1F0000}"/>
    <cellStyle name="Millares 2 17" xfId="1157" xr:uid="{00000000-0005-0000-0000-000000200000}"/>
    <cellStyle name="Millares 2 17 2" xfId="2231" xr:uid="{00000000-0005-0000-0000-000001200000}"/>
    <cellStyle name="Millares 2 17 2 2" xfId="4384" xr:uid="{00000000-0005-0000-0000-000002200000}"/>
    <cellStyle name="Millares 2 17 2 2 2" xfId="12978" xr:uid="{00000000-0005-0000-0000-000003200000}"/>
    <cellStyle name="Millares 2 17 2 3" xfId="6527" xr:uid="{00000000-0005-0000-0000-000004200000}"/>
    <cellStyle name="Millares 2 17 2 3 2" xfId="15120" xr:uid="{00000000-0005-0000-0000-000005200000}"/>
    <cellStyle name="Millares 2 17 2 4" xfId="8669" xr:uid="{00000000-0005-0000-0000-000006200000}"/>
    <cellStyle name="Millares 2 17 2 4 2" xfId="17262" xr:uid="{00000000-0005-0000-0000-000007200000}"/>
    <cellStyle name="Millares 2 17 2 5" xfId="10825" xr:uid="{00000000-0005-0000-0000-000008200000}"/>
    <cellStyle name="Millares 2 17 3" xfId="3317" xr:uid="{00000000-0005-0000-0000-000009200000}"/>
    <cellStyle name="Millares 2 17 3 2" xfId="11911" xr:uid="{00000000-0005-0000-0000-00000A200000}"/>
    <cellStyle name="Millares 2 17 4" xfId="5460" xr:uid="{00000000-0005-0000-0000-00000B200000}"/>
    <cellStyle name="Millares 2 17 4 2" xfId="14053" xr:uid="{00000000-0005-0000-0000-00000C200000}"/>
    <cellStyle name="Millares 2 17 5" xfId="7602" xr:uid="{00000000-0005-0000-0000-00000D200000}"/>
    <cellStyle name="Millares 2 17 5 2" xfId="16195" xr:uid="{00000000-0005-0000-0000-00000E200000}"/>
    <cellStyle name="Millares 2 17 6" xfId="9758" xr:uid="{00000000-0005-0000-0000-00000F200000}"/>
    <cellStyle name="Millares 2 18" xfId="1235" xr:uid="{00000000-0005-0000-0000-000010200000}"/>
    <cellStyle name="Millares 2 18 2" xfId="3395" xr:uid="{00000000-0005-0000-0000-000011200000}"/>
    <cellStyle name="Millares 2 18 2 2" xfId="11989" xr:uid="{00000000-0005-0000-0000-000012200000}"/>
    <cellStyle name="Millares 2 18 3" xfId="5538" xr:uid="{00000000-0005-0000-0000-000013200000}"/>
    <cellStyle name="Millares 2 18 3 2" xfId="14131" xr:uid="{00000000-0005-0000-0000-000014200000}"/>
    <cellStyle name="Millares 2 18 4" xfId="7680" xr:uid="{00000000-0005-0000-0000-000015200000}"/>
    <cellStyle name="Millares 2 18 4 2" xfId="16273" xr:uid="{00000000-0005-0000-0000-000016200000}"/>
    <cellStyle name="Millares 2 18 5" xfId="9836" xr:uid="{00000000-0005-0000-0000-000017200000}"/>
    <cellStyle name="Millares 2 19" xfId="2320" xr:uid="{00000000-0005-0000-0000-000018200000}"/>
    <cellStyle name="Millares 2 19 2" xfId="10914" xr:uid="{00000000-0005-0000-0000-000019200000}"/>
    <cellStyle name="Millares 2 2" xfId="9" xr:uid="{00000000-0005-0000-0000-00001A200000}"/>
    <cellStyle name="Millares 2 2 10" xfId="535" xr:uid="{00000000-0005-0000-0000-00001B200000}"/>
    <cellStyle name="Millares 2 2 10 2" xfId="1615" xr:uid="{00000000-0005-0000-0000-00001C200000}"/>
    <cellStyle name="Millares 2 2 10 2 2" xfId="3768" xr:uid="{00000000-0005-0000-0000-00001D200000}"/>
    <cellStyle name="Millares 2 2 10 2 2 2" xfId="12362" xr:uid="{00000000-0005-0000-0000-00001E200000}"/>
    <cellStyle name="Millares 2 2 10 2 3" xfId="5911" xr:uid="{00000000-0005-0000-0000-00001F200000}"/>
    <cellStyle name="Millares 2 2 10 2 3 2" xfId="14504" xr:uid="{00000000-0005-0000-0000-000020200000}"/>
    <cellStyle name="Millares 2 2 10 2 4" xfId="8053" xr:uid="{00000000-0005-0000-0000-000021200000}"/>
    <cellStyle name="Millares 2 2 10 2 4 2" xfId="16646" xr:uid="{00000000-0005-0000-0000-000022200000}"/>
    <cellStyle name="Millares 2 2 10 2 5" xfId="10209" xr:uid="{00000000-0005-0000-0000-000023200000}"/>
    <cellStyle name="Millares 2 2 10 3" xfId="2701" xr:uid="{00000000-0005-0000-0000-000024200000}"/>
    <cellStyle name="Millares 2 2 10 3 2" xfId="11295" xr:uid="{00000000-0005-0000-0000-000025200000}"/>
    <cellStyle name="Millares 2 2 10 4" xfId="4844" xr:uid="{00000000-0005-0000-0000-000026200000}"/>
    <cellStyle name="Millares 2 2 10 4 2" xfId="13437" xr:uid="{00000000-0005-0000-0000-000027200000}"/>
    <cellStyle name="Millares 2 2 10 5" xfId="6986" xr:uid="{00000000-0005-0000-0000-000028200000}"/>
    <cellStyle name="Millares 2 2 10 5 2" xfId="15579" xr:uid="{00000000-0005-0000-0000-000029200000}"/>
    <cellStyle name="Millares 2 2 10 6" xfId="9144" xr:uid="{00000000-0005-0000-0000-00002A200000}"/>
    <cellStyle name="Millares 2 2 11" xfId="845" xr:uid="{00000000-0005-0000-0000-00002B200000}"/>
    <cellStyle name="Millares 2 2 11 2" xfId="1925" xr:uid="{00000000-0005-0000-0000-00002C200000}"/>
    <cellStyle name="Millares 2 2 11 2 2" xfId="4078" xr:uid="{00000000-0005-0000-0000-00002D200000}"/>
    <cellStyle name="Millares 2 2 11 2 2 2" xfId="12672" xr:uid="{00000000-0005-0000-0000-00002E200000}"/>
    <cellStyle name="Millares 2 2 11 2 3" xfId="6221" xr:uid="{00000000-0005-0000-0000-00002F200000}"/>
    <cellStyle name="Millares 2 2 11 2 3 2" xfId="14814" xr:uid="{00000000-0005-0000-0000-000030200000}"/>
    <cellStyle name="Millares 2 2 11 2 4" xfId="8363" xr:uid="{00000000-0005-0000-0000-000031200000}"/>
    <cellStyle name="Millares 2 2 11 2 4 2" xfId="16956" xr:uid="{00000000-0005-0000-0000-000032200000}"/>
    <cellStyle name="Millares 2 2 11 2 5" xfId="10519" xr:uid="{00000000-0005-0000-0000-000033200000}"/>
    <cellStyle name="Millares 2 2 11 3" xfId="3011" xr:uid="{00000000-0005-0000-0000-000034200000}"/>
    <cellStyle name="Millares 2 2 11 3 2" xfId="11605" xr:uid="{00000000-0005-0000-0000-000035200000}"/>
    <cellStyle name="Millares 2 2 11 4" xfId="5154" xr:uid="{00000000-0005-0000-0000-000036200000}"/>
    <cellStyle name="Millares 2 2 11 4 2" xfId="13747" xr:uid="{00000000-0005-0000-0000-000037200000}"/>
    <cellStyle name="Millares 2 2 11 5" xfId="7296" xr:uid="{00000000-0005-0000-0000-000038200000}"/>
    <cellStyle name="Millares 2 2 11 5 2" xfId="15889" xr:uid="{00000000-0005-0000-0000-000039200000}"/>
    <cellStyle name="Millares 2 2 11 6" xfId="9454" xr:uid="{00000000-0005-0000-0000-00003A200000}"/>
    <cellStyle name="Millares 2 2 12" xfId="887" xr:uid="{00000000-0005-0000-0000-00003B200000}"/>
    <cellStyle name="Millares 2 2 12 2" xfId="1964" xr:uid="{00000000-0005-0000-0000-00003C200000}"/>
    <cellStyle name="Millares 2 2 12 2 2" xfId="4117" xr:uid="{00000000-0005-0000-0000-00003D200000}"/>
    <cellStyle name="Millares 2 2 12 2 2 2" xfId="12711" xr:uid="{00000000-0005-0000-0000-00003E200000}"/>
    <cellStyle name="Millares 2 2 12 2 3" xfId="6260" xr:uid="{00000000-0005-0000-0000-00003F200000}"/>
    <cellStyle name="Millares 2 2 12 2 3 2" xfId="14853" xr:uid="{00000000-0005-0000-0000-000040200000}"/>
    <cellStyle name="Millares 2 2 12 2 4" xfId="8402" xr:uid="{00000000-0005-0000-0000-000041200000}"/>
    <cellStyle name="Millares 2 2 12 2 4 2" xfId="16995" xr:uid="{00000000-0005-0000-0000-000042200000}"/>
    <cellStyle name="Millares 2 2 12 2 5" xfId="10558" xr:uid="{00000000-0005-0000-0000-000043200000}"/>
    <cellStyle name="Millares 2 2 12 3" xfId="3050" xr:uid="{00000000-0005-0000-0000-000044200000}"/>
    <cellStyle name="Millares 2 2 12 3 2" xfId="11644" xr:uid="{00000000-0005-0000-0000-000045200000}"/>
    <cellStyle name="Millares 2 2 12 4" xfId="5193" xr:uid="{00000000-0005-0000-0000-000046200000}"/>
    <cellStyle name="Millares 2 2 12 4 2" xfId="13786" xr:uid="{00000000-0005-0000-0000-000047200000}"/>
    <cellStyle name="Millares 2 2 12 5" xfId="7335" xr:uid="{00000000-0005-0000-0000-000048200000}"/>
    <cellStyle name="Millares 2 2 12 5 2" xfId="15928" xr:uid="{00000000-0005-0000-0000-000049200000}"/>
    <cellStyle name="Millares 2 2 12 6" xfId="9491" xr:uid="{00000000-0005-0000-0000-00004A200000}"/>
    <cellStyle name="Millares 2 2 13" xfId="990" xr:uid="{00000000-0005-0000-0000-00004B200000}"/>
    <cellStyle name="Millares 2 2 13 2" xfId="2067" xr:uid="{00000000-0005-0000-0000-00004C200000}"/>
    <cellStyle name="Millares 2 2 13 2 2" xfId="4220" xr:uid="{00000000-0005-0000-0000-00004D200000}"/>
    <cellStyle name="Millares 2 2 13 2 2 2" xfId="12814" xr:uid="{00000000-0005-0000-0000-00004E200000}"/>
    <cellStyle name="Millares 2 2 13 2 3" xfId="6363" xr:uid="{00000000-0005-0000-0000-00004F200000}"/>
    <cellStyle name="Millares 2 2 13 2 3 2" xfId="14956" xr:uid="{00000000-0005-0000-0000-000050200000}"/>
    <cellStyle name="Millares 2 2 13 2 4" xfId="8505" xr:uid="{00000000-0005-0000-0000-000051200000}"/>
    <cellStyle name="Millares 2 2 13 2 4 2" xfId="17098" xr:uid="{00000000-0005-0000-0000-000052200000}"/>
    <cellStyle name="Millares 2 2 13 2 5" xfId="10661" xr:uid="{00000000-0005-0000-0000-000053200000}"/>
    <cellStyle name="Millares 2 2 13 3" xfId="3153" xr:uid="{00000000-0005-0000-0000-000054200000}"/>
    <cellStyle name="Millares 2 2 13 3 2" xfId="11747" xr:uid="{00000000-0005-0000-0000-000055200000}"/>
    <cellStyle name="Millares 2 2 13 4" xfId="5296" xr:uid="{00000000-0005-0000-0000-000056200000}"/>
    <cellStyle name="Millares 2 2 13 4 2" xfId="13889" xr:uid="{00000000-0005-0000-0000-000057200000}"/>
    <cellStyle name="Millares 2 2 13 5" xfId="7438" xr:uid="{00000000-0005-0000-0000-000058200000}"/>
    <cellStyle name="Millares 2 2 13 5 2" xfId="16031" xr:uid="{00000000-0005-0000-0000-000059200000}"/>
    <cellStyle name="Millares 2 2 13 6" xfId="9594" xr:uid="{00000000-0005-0000-0000-00005A200000}"/>
    <cellStyle name="Millares 2 2 14" xfId="1091" xr:uid="{00000000-0005-0000-0000-00005B200000}"/>
    <cellStyle name="Millares 2 2 14 2" xfId="2168" xr:uid="{00000000-0005-0000-0000-00005C200000}"/>
    <cellStyle name="Millares 2 2 14 2 2" xfId="4321" xr:uid="{00000000-0005-0000-0000-00005D200000}"/>
    <cellStyle name="Millares 2 2 14 2 2 2" xfId="12915" xr:uid="{00000000-0005-0000-0000-00005E200000}"/>
    <cellStyle name="Millares 2 2 14 2 3" xfId="6464" xr:uid="{00000000-0005-0000-0000-00005F200000}"/>
    <cellStyle name="Millares 2 2 14 2 3 2" xfId="15057" xr:uid="{00000000-0005-0000-0000-000060200000}"/>
    <cellStyle name="Millares 2 2 14 2 4" xfId="8606" xr:uid="{00000000-0005-0000-0000-000061200000}"/>
    <cellStyle name="Millares 2 2 14 2 4 2" xfId="17199" xr:uid="{00000000-0005-0000-0000-000062200000}"/>
    <cellStyle name="Millares 2 2 14 2 5" xfId="10762" xr:uid="{00000000-0005-0000-0000-000063200000}"/>
    <cellStyle name="Millares 2 2 14 3" xfId="3254" xr:uid="{00000000-0005-0000-0000-000064200000}"/>
    <cellStyle name="Millares 2 2 14 3 2" xfId="11848" xr:uid="{00000000-0005-0000-0000-000065200000}"/>
    <cellStyle name="Millares 2 2 14 4" xfId="5397" xr:uid="{00000000-0005-0000-0000-000066200000}"/>
    <cellStyle name="Millares 2 2 14 4 2" xfId="13990" xr:uid="{00000000-0005-0000-0000-000067200000}"/>
    <cellStyle name="Millares 2 2 14 5" xfId="7539" xr:uid="{00000000-0005-0000-0000-000068200000}"/>
    <cellStyle name="Millares 2 2 14 5 2" xfId="16132" xr:uid="{00000000-0005-0000-0000-000069200000}"/>
    <cellStyle name="Millares 2 2 14 6" xfId="9695" xr:uid="{00000000-0005-0000-0000-00006A200000}"/>
    <cellStyle name="Millares 2 2 15" xfId="1128" xr:uid="{00000000-0005-0000-0000-00006B200000}"/>
    <cellStyle name="Millares 2 2 15 2" xfId="2203" xr:uid="{00000000-0005-0000-0000-00006C200000}"/>
    <cellStyle name="Millares 2 2 15 2 2" xfId="4356" xr:uid="{00000000-0005-0000-0000-00006D200000}"/>
    <cellStyle name="Millares 2 2 15 2 2 2" xfId="12950" xr:uid="{00000000-0005-0000-0000-00006E200000}"/>
    <cellStyle name="Millares 2 2 15 2 3" xfId="6499" xr:uid="{00000000-0005-0000-0000-00006F200000}"/>
    <cellStyle name="Millares 2 2 15 2 3 2" xfId="15092" xr:uid="{00000000-0005-0000-0000-000070200000}"/>
    <cellStyle name="Millares 2 2 15 2 4" xfId="8641" xr:uid="{00000000-0005-0000-0000-000071200000}"/>
    <cellStyle name="Millares 2 2 15 2 4 2" xfId="17234" xr:uid="{00000000-0005-0000-0000-000072200000}"/>
    <cellStyle name="Millares 2 2 15 2 5" xfId="10797" xr:uid="{00000000-0005-0000-0000-000073200000}"/>
    <cellStyle name="Millares 2 2 15 3" xfId="3289" xr:uid="{00000000-0005-0000-0000-000074200000}"/>
    <cellStyle name="Millares 2 2 15 3 2" xfId="11883" xr:uid="{00000000-0005-0000-0000-000075200000}"/>
    <cellStyle name="Millares 2 2 15 4" xfId="5432" xr:uid="{00000000-0005-0000-0000-000076200000}"/>
    <cellStyle name="Millares 2 2 15 4 2" xfId="14025" xr:uid="{00000000-0005-0000-0000-000077200000}"/>
    <cellStyle name="Millares 2 2 15 5" xfId="7574" xr:uid="{00000000-0005-0000-0000-000078200000}"/>
    <cellStyle name="Millares 2 2 15 5 2" xfId="16167" xr:uid="{00000000-0005-0000-0000-000079200000}"/>
    <cellStyle name="Millares 2 2 15 6" xfId="9730" xr:uid="{00000000-0005-0000-0000-00007A200000}"/>
    <cellStyle name="Millares 2 2 16" xfId="1138" xr:uid="{00000000-0005-0000-0000-00007B200000}"/>
    <cellStyle name="Millares 2 2 16 2" xfId="2212" xr:uid="{00000000-0005-0000-0000-00007C200000}"/>
    <cellStyle name="Millares 2 2 16 2 2" xfId="4365" xr:uid="{00000000-0005-0000-0000-00007D200000}"/>
    <cellStyle name="Millares 2 2 16 2 2 2" xfId="12959" xr:uid="{00000000-0005-0000-0000-00007E200000}"/>
    <cellStyle name="Millares 2 2 16 2 3" xfId="6508" xr:uid="{00000000-0005-0000-0000-00007F200000}"/>
    <cellStyle name="Millares 2 2 16 2 3 2" xfId="15101" xr:uid="{00000000-0005-0000-0000-000080200000}"/>
    <cellStyle name="Millares 2 2 16 2 4" xfId="8650" xr:uid="{00000000-0005-0000-0000-000081200000}"/>
    <cellStyle name="Millares 2 2 16 2 4 2" xfId="17243" xr:uid="{00000000-0005-0000-0000-000082200000}"/>
    <cellStyle name="Millares 2 2 16 2 5" xfId="10806" xr:uid="{00000000-0005-0000-0000-000083200000}"/>
    <cellStyle name="Millares 2 2 16 3" xfId="3298" xr:uid="{00000000-0005-0000-0000-000084200000}"/>
    <cellStyle name="Millares 2 2 16 3 2" xfId="11892" xr:uid="{00000000-0005-0000-0000-000085200000}"/>
    <cellStyle name="Millares 2 2 16 4" xfId="5441" xr:uid="{00000000-0005-0000-0000-000086200000}"/>
    <cellStyle name="Millares 2 2 16 4 2" xfId="14034" xr:uid="{00000000-0005-0000-0000-000087200000}"/>
    <cellStyle name="Millares 2 2 16 5" xfId="7583" xr:uid="{00000000-0005-0000-0000-000088200000}"/>
    <cellStyle name="Millares 2 2 16 5 2" xfId="16176" xr:uid="{00000000-0005-0000-0000-000089200000}"/>
    <cellStyle name="Millares 2 2 16 6" xfId="9739" xr:uid="{00000000-0005-0000-0000-00008A200000}"/>
    <cellStyle name="Millares 2 2 17" xfId="1160" xr:uid="{00000000-0005-0000-0000-00008B200000}"/>
    <cellStyle name="Millares 2 2 17 2" xfId="2234" xr:uid="{00000000-0005-0000-0000-00008C200000}"/>
    <cellStyle name="Millares 2 2 17 2 2" xfId="4387" xr:uid="{00000000-0005-0000-0000-00008D200000}"/>
    <cellStyle name="Millares 2 2 17 2 2 2" xfId="12981" xr:uid="{00000000-0005-0000-0000-00008E200000}"/>
    <cellStyle name="Millares 2 2 17 2 3" xfId="6530" xr:uid="{00000000-0005-0000-0000-00008F200000}"/>
    <cellStyle name="Millares 2 2 17 2 3 2" xfId="15123" xr:uid="{00000000-0005-0000-0000-000090200000}"/>
    <cellStyle name="Millares 2 2 17 2 4" xfId="8672" xr:uid="{00000000-0005-0000-0000-000091200000}"/>
    <cellStyle name="Millares 2 2 17 2 4 2" xfId="17265" xr:uid="{00000000-0005-0000-0000-000092200000}"/>
    <cellStyle name="Millares 2 2 17 2 5" xfId="10828" xr:uid="{00000000-0005-0000-0000-000093200000}"/>
    <cellStyle name="Millares 2 2 17 3" xfId="3320" xr:uid="{00000000-0005-0000-0000-000094200000}"/>
    <cellStyle name="Millares 2 2 17 3 2" xfId="11914" xr:uid="{00000000-0005-0000-0000-000095200000}"/>
    <cellStyle name="Millares 2 2 17 4" xfId="5463" xr:uid="{00000000-0005-0000-0000-000096200000}"/>
    <cellStyle name="Millares 2 2 17 4 2" xfId="14056" xr:uid="{00000000-0005-0000-0000-000097200000}"/>
    <cellStyle name="Millares 2 2 17 5" xfId="7605" xr:uid="{00000000-0005-0000-0000-000098200000}"/>
    <cellStyle name="Millares 2 2 17 5 2" xfId="16198" xr:uid="{00000000-0005-0000-0000-000099200000}"/>
    <cellStyle name="Millares 2 2 17 6" xfId="9761" xr:uid="{00000000-0005-0000-0000-00009A200000}"/>
    <cellStyle name="Millares 2 2 18" xfId="1248" xr:uid="{00000000-0005-0000-0000-00009B200000}"/>
    <cellStyle name="Millares 2 2 18 2" xfId="3401" xr:uid="{00000000-0005-0000-0000-00009C200000}"/>
    <cellStyle name="Millares 2 2 18 2 2" xfId="11995" xr:uid="{00000000-0005-0000-0000-00009D200000}"/>
    <cellStyle name="Millares 2 2 18 3" xfId="5544" xr:uid="{00000000-0005-0000-0000-00009E200000}"/>
    <cellStyle name="Millares 2 2 18 3 2" xfId="14137" xr:uid="{00000000-0005-0000-0000-00009F200000}"/>
    <cellStyle name="Millares 2 2 18 4" xfId="7686" xr:uid="{00000000-0005-0000-0000-0000A0200000}"/>
    <cellStyle name="Millares 2 2 18 4 2" xfId="16279" xr:uid="{00000000-0005-0000-0000-0000A1200000}"/>
    <cellStyle name="Millares 2 2 18 5" xfId="9842" xr:uid="{00000000-0005-0000-0000-0000A2200000}"/>
    <cellStyle name="Millares 2 2 19" xfId="2323" xr:uid="{00000000-0005-0000-0000-0000A3200000}"/>
    <cellStyle name="Millares 2 2 19 2" xfId="10917" xr:uid="{00000000-0005-0000-0000-0000A4200000}"/>
    <cellStyle name="Millares 2 2 2" xfId="56" xr:uid="{00000000-0005-0000-0000-0000A5200000}"/>
    <cellStyle name="Millares 2 2 2 10" xfId="6620" xr:uid="{00000000-0005-0000-0000-0000A6200000}"/>
    <cellStyle name="Millares 2 2 2 10 2" xfId="15213" xr:uid="{00000000-0005-0000-0000-0000A7200000}"/>
    <cellStyle name="Millares 2 2 2 11" xfId="8753" xr:uid="{00000000-0005-0000-0000-0000A8200000}"/>
    <cellStyle name="Millares 2 2 2 12" xfId="8774" xr:uid="{00000000-0005-0000-0000-0000A9200000}"/>
    <cellStyle name="Millares 2 2 2 13" xfId="17349" xr:uid="{00000000-0005-0000-0000-0000AA200000}"/>
    <cellStyle name="Millares 2 2 2 2" xfId="856" xr:uid="{00000000-0005-0000-0000-0000AB200000}"/>
    <cellStyle name="Millares 2 2 2 2 10" xfId="17361" xr:uid="{00000000-0005-0000-0000-0000AC200000}"/>
    <cellStyle name="Millares 2 2 2 2 2" xfId="1120" xr:uid="{00000000-0005-0000-0000-0000AD200000}"/>
    <cellStyle name="Millares 2 2 2 2 2 2" xfId="1228" xr:uid="{00000000-0005-0000-0000-0000AE200000}"/>
    <cellStyle name="Millares 2 2 2 2 2 2 2" xfId="2302" xr:uid="{00000000-0005-0000-0000-0000AF200000}"/>
    <cellStyle name="Millares 2 2 2 2 2 2 2 2" xfId="4455" xr:uid="{00000000-0005-0000-0000-0000B0200000}"/>
    <cellStyle name="Millares 2 2 2 2 2 2 2 2 2" xfId="13049" xr:uid="{00000000-0005-0000-0000-0000B1200000}"/>
    <cellStyle name="Millares 2 2 2 2 2 2 2 3" xfId="6598" xr:uid="{00000000-0005-0000-0000-0000B2200000}"/>
    <cellStyle name="Millares 2 2 2 2 2 2 2 3 2" xfId="15191" xr:uid="{00000000-0005-0000-0000-0000B3200000}"/>
    <cellStyle name="Millares 2 2 2 2 2 2 2 4" xfId="8740" xr:uid="{00000000-0005-0000-0000-0000B4200000}"/>
    <cellStyle name="Millares 2 2 2 2 2 2 2 4 2" xfId="17333" xr:uid="{00000000-0005-0000-0000-0000B5200000}"/>
    <cellStyle name="Millares 2 2 2 2 2 2 2 5" xfId="10896" xr:uid="{00000000-0005-0000-0000-0000B6200000}"/>
    <cellStyle name="Millares 2 2 2 2 2 2 3" xfId="3388" xr:uid="{00000000-0005-0000-0000-0000B7200000}"/>
    <cellStyle name="Millares 2 2 2 2 2 2 3 2" xfId="11982" xr:uid="{00000000-0005-0000-0000-0000B8200000}"/>
    <cellStyle name="Millares 2 2 2 2 2 2 4" xfId="5531" xr:uid="{00000000-0005-0000-0000-0000B9200000}"/>
    <cellStyle name="Millares 2 2 2 2 2 2 4 2" xfId="14124" xr:uid="{00000000-0005-0000-0000-0000BA200000}"/>
    <cellStyle name="Millares 2 2 2 2 2 2 5" xfId="7673" xr:uid="{00000000-0005-0000-0000-0000BB200000}"/>
    <cellStyle name="Millares 2 2 2 2 2 2 5 2" xfId="16266" xr:uid="{00000000-0005-0000-0000-0000BC200000}"/>
    <cellStyle name="Millares 2 2 2 2 2 2 6" xfId="9829" xr:uid="{00000000-0005-0000-0000-0000BD200000}"/>
    <cellStyle name="Millares 2 2 2 2 2 3" xfId="2197" xr:uid="{00000000-0005-0000-0000-0000BE200000}"/>
    <cellStyle name="Millares 2 2 2 2 2 3 2" xfId="4350" xr:uid="{00000000-0005-0000-0000-0000BF200000}"/>
    <cellStyle name="Millares 2 2 2 2 2 3 2 2" xfId="12944" xr:uid="{00000000-0005-0000-0000-0000C0200000}"/>
    <cellStyle name="Millares 2 2 2 2 2 3 3" xfId="6493" xr:uid="{00000000-0005-0000-0000-0000C1200000}"/>
    <cellStyle name="Millares 2 2 2 2 2 3 3 2" xfId="15086" xr:uid="{00000000-0005-0000-0000-0000C2200000}"/>
    <cellStyle name="Millares 2 2 2 2 2 3 4" xfId="8635" xr:uid="{00000000-0005-0000-0000-0000C3200000}"/>
    <cellStyle name="Millares 2 2 2 2 2 3 4 2" xfId="17228" xr:uid="{00000000-0005-0000-0000-0000C4200000}"/>
    <cellStyle name="Millares 2 2 2 2 2 3 5" xfId="10791" xr:uid="{00000000-0005-0000-0000-0000C5200000}"/>
    <cellStyle name="Millares 2 2 2 2 2 4" xfId="3283" xr:uid="{00000000-0005-0000-0000-0000C6200000}"/>
    <cellStyle name="Millares 2 2 2 2 2 4 2" xfId="11877" xr:uid="{00000000-0005-0000-0000-0000C7200000}"/>
    <cellStyle name="Millares 2 2 2 2 2 5" xfId="5426" xr:uid="{00000000-0005-0000-0000-0000C8200000}"/>
    <cellStyle name="Millares 2 2 2 2 2 5 2" xfId="14019" xr:uid="{00000000-0005-0000-0000-0000C9200000}"/>
    <cellStyle name="Millares 2 2 2 2 2 6" xfId="7568" xr:uid="{00000000-0005-0000-0000-0000CA200000}"/>
    <cellStyle name="Millares 2 2 2 2 2 6 2" xfId="16161" xr:uid="{00000000-0005-0000-0000-0000CB200000}"/>
    <cellStyle name="Millares 2 2 2 2 2 7" xfId="8799" xr:uid="{00000000-0005-0000-0000-0000CC200000}"/>
    <cellStyle name="Millares 2 2 2 2 2 8" xfId="9724" xr:uid="{00000000-0005-0000-0000-0000CD200000}"/>
    <cellStyle name="Millares 2 2 2 2 2 9" xfId="17385" xr:uid="{00000000-0005-0000-0000-0000CE200000}"/>
    <cellStyle name="Millares 2 2 2 2 3" xfId="1189" xr:uid="{00000000-0005-0000-0000-0000CF200000}"/>
    <cellStyle name="Millares 2 2 2 2 3 2" xfId="2263" xr:uid="{00000000-0005-0000-0000-0000D0200000}"/>
    <cellStyle name="Millares 2 2 2 2 3 2 2" xfId="4416" xr:uid="{00000000-0005-0000-0000-0000D1200000}"/>
    <cellStyle name="Millares 2 2 2 2 3 2 2 2" xfId="13010" xr:uid="{00000000-0005-0000-0000-0000D2200000}"/>
    <cellStyle name="Millares 2 2 2 2 3 2 3" xfId="6559" xr:uid="{00000000-0005-0000-0000-0000D3200000}"/>
    <cellStyle name="Millares 2 2 2 2 3 2 3 2" xfId="15152" xr:uid="{00000000-0005-0000-0000-0000D4200000}"/>
    <cellStyle name="Millares 2 2 2 2 3 2 4" xfId="8701" xr:uid="{00000000-0005-0000-0000-0000D5200000}"/>
    <cellStyle name="Millares 2 2 2 2 3 2 4 2" xfId="17294" xr:uid="{00000000-0005-0000-0000-0000D6200000}"/>
    <cellStyle name="Millares 2 2 2 2 3 2 5" xfId="10857" xr:uid="{00000000-0005-0000-0000-0000D7200000}"/>
    <cellStyle name="Millares 2 2 2 2 3 3" xfId="3349" xr:uid="{00000000-0005-0000-0000-0000D8200000}"/>
    <cellStyle name="Millares 2 2 2 2 3 3 2" xfId="11943" xr:uid="{00000000-0005-0000-0000-0000D9200000}"/>
    <cellStyle name="Millares 2 2 2 2 3 4" xfId="5492" xr:uid="{00000000-0005-0000-0000-0000DA200000}"/>
    <cellStyle name="Millares 2 2 2 2 3 4 2" xfId="14085" xr:uid="{00000000-0005-0000-0000-0000DB200000}"/>
    <cellStyle name="Millares 2 2 2 2 3 5" xfId="7634" xr:uid="{00000000-0005-0000-0000-0000DC200000}"/>
    <cellStyle name="Millares 2 2 2 2 3 5 2" xfId="16227" xr:uid="{00000000-0005-0000-0000-0000DD200000}"/>
    <cellStyle name="Millares 2 2 2 2 3 6" xfId="9790" xr:uid="{00000000-0005-0000-0000-0000DE200000}"/>
    <cellStyle name="Millares 2 2 2 2 4" xfId="1935" xr:uid="{00000000-0005-0000-0000-0000DF200000}"/>
    <cellStyle name="Millares 2 2 2 2 4 2" xfId="4088" xr:uid="{00000000-0005-0000-0000-0000E0200000}"/>
    <cellStyle name="Millares 2 2 2 2 4 2 2" xfId="12682" xr:uid="{00000000-0005-0000-0000-0000E1200000}"/>
    <cellStyle name="Millares 2 2 2 2 4 3" xfId="6231" xr:uid="{00000000-0005-0000-0000-0000E2200000}"/>
    <cellStyle name="Millares 2 2 2 2 4 3 2" xfId="14824" xr:uid="{00000000-0005-0000-0000-0000E3200000}"/>
    <cellStyle name="Millares 2 2 2 2 4 4" xfId="8373" xr:uid="{00000000-0005-0000-0000-0000E4200000}"/>
    <cellStyle name="Millares 2 2 2 2 4 4 2" xfId="16966" xr:uid="{00000000-0005-0000-0000-0000E5200000}"/>
    <cellStyle name="Millares 2 2 2 2 4 5" xfId="10529" xr:uid="{00000000-0005-0000-0000-0000E6200000}"/>
    <cellStyle name="Millares 2 2 2 2 5" xfId="3021" xr:uid="{00000000-0005-0000-0000-0000E7200000}"/>
    <cellStyle name="Millares 2 2 2 2 5 2" xfId="11615" xr:uid="{00000000-0005-0000-0000-0000E8200000}"/>
    <cellStyle name="Millares 2 2 2 2 6" xfId="5164" xr:uid="{00000000-0005-0000-0000-0000E9200000}"/>
    <cellStyle name="Millares 2 2 2 2 6 2" xfId="13757" xr:uid="{00000000-0005-0000-0000-0000EA200000}"/>
    <cellStyle name="Millares 2 2 2 2 7" xfId="7306" xr:uid="{00000000-0005-0000-0000-0000EB200000}"/>
    <cellStyle name="Millares 2 2 2 2 7 2" xfId="15899" xr:uid="{00000000-0005-0000-0000-0000EC200000}"/>
    <cellStyle name="Millares 2 2 2 2 8" xfId="8765" xr:uid="{00000000-0005-0000-0000-0000ED200000}"/>
    <cellStyle name="Millares 2 2 2 2 9" xfId="8777" xr:uid="{00000000-0005-0000-0000-0000EE200000}"/>
    <cellStyle name="Millares 2 2 2 3" xfId="1101" xr:uid="{00000000-0005-0000-0000-0000EF200000}"/>
    <cellStyle name="Millares 2 2 2 3 2" xfId="1209" xr:uid="{00000000-0005-0000-0000-0000F0200000}"/>
    <cellStyle name="Millares 2 2 2 3 2 2" xfId="2283" xr:uid="{00000000-0005-0000-0000-0000F1200000}"/>
    <cellStyle name="Millares 2 2 2 3 2 2 2" xfId="4436" xr:uid="{00000000-0005-0000-0000-0000F2200000}"/>
    <cellStyle name="Millares 2 2 2 3 2 2 2 2" xfId="13030" xr:uid="{00000000-0005-0000-0000-0000F3200000}"/>
    <cellStyle name="Millares 2 2 2 3 2 2 3" xfId="6579" xr:uid="{00000000-0005-0000-0000-0000F4200000}"/>
    <cellStyle name="Millares 2 2 2 3 2 2 3 2" xfId="15172" xr:uid="{00000000-0005-0000-0000-0000F5200000}"/>
    <cellStyle name="Millares 2 2 2 3 2 2 4" xfId="8721" xr:uid="{00000000-0005-0000-0000-0000F6200000}"/>
    <cellStyle name="Millares 2 2 2 3 2 2 4 2" xfId="17314" xr:uid="{00000000-0005-0000-0000-0000F7200000}"/>
    <cellStyle name="Millares 2 2 2 3 2 2 5" xfId="10877" xr:uid="{00000000-0005-0000-0000-0000F8200000}"/>
    <cellStyle name="Millares 2 2 2 3 2 3" xfId="3369" xr:uid="{00000000-0005-0000-0000-0000F9200000}"/>
    <cellStyle name="Millares 2 2 2 3 2 3 2" xfId="11963" xr:uid="{00000000-0005-0000-0000-0000FA200000}"/>
    <cellStyle name="Millares 2 2 2 3 2 4" xfId="5512" xr:uid="{00000000-0005-0000-0000-0000FB200000}"/>
    <cellStyle name="Millares 2 2 2 3 2 4 2" xfId="14105" xr:uid="{00000000-0005-0000-0000-0000FC200000}"/>
    <cellStyle name="Millares 2 2 2 3 2 5" xfId="7654" xr:uid="{00000000-0005-0000-0000-0000FD200000}"/>
    <cellStyle name="Millares 2 2 2 3 2 5 2" xfId="16247" xr:uid="{00000000-0005-0000-0000-0000FE200000}"/>
    <cellStyle name="Millares 2 2 2 3 2 6" xfId="9810" xr:uid="{00000000-0005-0000-0000-0000FF200000}"/>
    <cellStyle name="Millares 2 2 2 3 3" xfId="2178" xr:uid="{00000000-0005-0000-0000-000000210000}"/>
    <cellStyle name="Millares 2 2 2 3 3 2" xfId="4331" xr:uid="{00000000-0005-0000-0000-000001210000}"/>
    <cellStyle name="Millares 2 2 2 3 3 2 2" xfId="12925" xr:uid="{00000000-0005-0000-0000-000002210000}"/>
    <cellStyle name="Millares 2 2 2 3 3 3" xfId="6474" xr:uid="{00000000-0005-0000-0000-000003210000}"/>
    <cellStyle name="Millares 2 2 2 3 3 3 2" xfId="15067" xr:uid="{00000000-0005-0000-0000-000004210000}"/>
    <cellStyle name="Millares 2 2 2 3 3 4" xfId="8616" xr:uid="{00000000-0005-0000-0000-000005210000}"/>
    <cellStyle name="Millares 2 2 2 3 3 4 2" xfId="17209" xr:uid="{00000000-0005-0000-0000-000006210000}"/>
    <cellStyle name="Millares 2 2 2 3 3 5" xfId="10772" xr:uid="{00000000-0005-0000-0000-000007210000}"/>
    <cellStyle name="Millares 2 2 2 3 4" xfId="3264" xr:uid="{00000000-0005-0000-0000-000008210000}"/>
    <cellStyle name="Millares 2 2 2 3 4 2" xfId="11858" xr:uid="{00000000-0005-0000-0000-000009210000}"/>
    <cellStyle name="Millares 2 2 2 3 5" xfId="5407" xr:uid="{00000000-0005-0000-0000-00000A210000}"/>
    <cellStyle name="Millares 2 2 2 3 5 2" xfId="14000" xr:uid="{00000000-0005-0000-0000-00000B210000}"/>
    <cellStyle name="Millares 2 2 2 3 6" xfId="7549" xr:uid="{00000000-0005-0000-0000-00000C210000}"/>
    <cellStyle name="Millares 2 2 2 3 6 2" xfId="16142" xr:uid="{00000000-0005-0000-0000-00000D210000}"/>
    <cellStyle name="Millares 2 2 2 3 7" xfId="8788" xr:uid="{00000000-0005-0000-0000-00000E210000}"/>
    <cellStyle name="Millares 2 2 2 3 8" xfId="9705" xr:uid="{00000000-0005-0000-0000-00000F210000}"/>
    <cellStyle name="Millares 2 2 2 3 9" xfId="17373" xr:uid="{00000000-0005-0000-0000-000010210000}"/>
    <cellStyle name="Millares 2 2 2 4" xfId="1148" xr:uid="{00000000-0005-0000-0000-000011210000}"/>
    <cellStyle name="Millares 2 2 2 4 2" xfId="2222" xr:uid="{00000000-0005-0000-0000-000012210000}"/>
    <cellStyle name="Millares 2 2 2 4 2 2" xfId="4375" xr:uid="{00000000-0005-0000-0000-000013210000}"/>
    <cellStyle name="Millares 2 2 2 4 2 2 2" xfId="12969" xr:uid="{00000000-0005-0000-0000-000014210000}"/>
    <cellStyle name="Millares 2 2 2 4 2 3" xfId="6518" xr:uid="{00000000-0005-0000-0000-000015210000}"/>
    <cellStyle name="Millares 2 2 2 4 2 3 2" xfId="15111" xr:uid="{00000000-0005-0000-0000-000016210000}"/>
    <cellStyle name="Millares 2 2 2 4 2 4" xfId="8660" xr:uid="{00000000-0005-0000-0000-000017210000}"/>
    <cellStyle name="Millares 2 2 2 4 2 4 2" xfId="17253" xr:uid="{00000000-0005-0000-0000-000018210000}"/>
    <cellStyle name="Millares 2 2 2 4 2 5" xfId="10816" xr:uid="{00000000-0005-0000-0000-000019210000}"/>
    <cellStyle name="Millares 2 2 2 4 3" xfId="3308" xr:uid="{00000000-0005-0000-0000-00001A210000}"/>
    <cellStyle name="Millares 2 2 2 4 3 2" xfId="11902" xr:uid="{00000000-0005-0000-0000-00001B210000}"/>
    <cellStyle name="Millares 2 2 2 4 4" xfId="5451" xr:uid="{00000000-0005-0000-0000-00001C210000}"/>
    <cellStyle name="Millares 2 2 2 4 4 2" xfId="14044" xr:uid="{00000000-0005-0000-0000-00001D210000}"/>
    <cellStyle name="Millares 2 2 2 4 5" xfId="7593" xr:uid="{00000000-0005-0000-0000-00001E210000}"/>
    <cellStyle name="Millares 2 2 2 4 5 2" xfId="16186" xr:uid="{00000000-0005-0000-0000-00001F210000}"/>
    <cellStyle name="Millares 2 2 2 4 6" xfId="9749" xr:uid="{00000000-0005-0000-0000-000020210000}"/>
    <cellStyle name="Millares 2 2 2 5" xfId="1170" xr:uid="{00000000-0005-0000-0000-000021210000}"/>
    <cellStyle name="Millares 2 2 2 5 2" xfId="2244" xr:uid="{00000000-0005-0000-0000-000022210000}"/>
    <cellStyle name="Millares 2 2 2 5 2 2" xfId="4397" xr:uid="{00000000-0005-0000-0000-000023210000}"/>
    <cellStyle name="Millares 2 2 2 5 2 2 2" xfId="12991" xr:uid="{00000000-0005-0000-0000-000024210000}"/>
    <cellStyle name="Millares 2 2 2 5 2 3" xfId="6540" xr:uid="{00000000-0005-0000-0000-000025210000}"/>
    <cellStyle name="Millares 2 2 2 5 2 3 2" xfId="15133" xr:uid="{00000000-0005-0000-0000-000026210000}"/>
    <cellStyle name="Millares 2 2 2 5 2 4" xfId="8682" xr:uid="{00000000-0005-0000-0000-000027210000}"/>
    <cellStyle name="Millares 2 2 2 5 2 4 2" xfId="17275" xr:uid="{00000000-0005-0000-0000-000028210000}"/>
    <cellStyle name="Millares 2 2 2 5 2 5" xfId="10838" xr:uid="{00000000-0005-0000-0000-000029210000}"/>
    <cellStyle name="Millares 2 2 2 5 3" xfId="3330" xr:uid="{00000000-0005-0000-0000-00002A210000}"/>
    <cellStyle name="Millares 2 2 2 5 3 2" xfId="11924" xr:uid="{00000000-0005-0000-0000-00002B210000}"/>
    <cellStyle name="Millares 2 2 2 5 4" xfId="5473" xr:uid="{00000000-0005-0000-0000-00002C210000}"/>
    <cellStyle name="Millares 2 2 2 5 4 2" xfId="14066" xr:uid="{00000000-0005-0000-0000-00002D210000}"/>
    <cellStyle name="Millares 2 2 2 5 5" xfId="7615" xr:uid="{00000000-0005-0000-0000-00002E210000}"/>
    <cellStyle name="Millares 2 2 2 5 5 2" xfId="16208" xr:uid="{00000000-0005-0000-0000-00002F210000}"/>
    <cellStyle name="Millares 2 2 2 5 6" xfId="9771" xr:uid="{00000000-0005-0000-0000-000030210000}"/>
    <cellStyle name="Millares 2 2 2 6" xfId="92" xr:uid="{00000000-0005-0000-0000-000031210000}"/>
    <cellStyle name="Millares 2 2 2 7" xfId="2335" xr:uid="{00000000-0005-0000-0000-000032210000}"/>
    <cellStyle name="Millares 2 2 2 7 2" xfId="10929" xr:uid="{00000000-0005-0000-0000-000033210000}"/>
    <cellStyle name="Millares 2 2 2 8" xfId="2317" xr:uid="{00000000-0005-0000-0000-000034210000}"/>
    <cellStyle name="Millares 2 2 2 8 2" xfId="10911" xr:uid="{00000000-0005-0000-0000-000035210000}"/>
    <cellStyle name="Millares 2 2 2 9" xfId="4478" xr:uid="{00000000-0005-0000-0000-000036210000}"/>
    <cellStyle name="Millares 2 2 2 9 2" xfId="13071" xr:uid="{00000000-0005-0000-0000-000037210000}"/>
    <cellStyle name="Millares 2 2 20" xfId="2314" xr:uid="{00000000-0005-0000-0000-000038210000}"/>
    <cellStyle name="Millares 2 2 20 2" xfId="10908" xr:uid="{00000000-0005-0000-0000-000039210000}"/>
    <cellStyle name="Millares 2 2 21" xfId="4466" xr:uid="{00000000-0005-0000-0000-00003A210000}"/>
    <cellStyle name="Millares 2 2 21 2" xfId="13059" xr:uid="{00000000-0005-0000-0000-00003B210000}"/>
    <cellStyle name="Millares 2 2 22" xfId="6608" xr:uid="{00000000-0005-0000-0000-00003C210000}"/>
    <cellStyle name="Millares 2 2 22 2" xfId="15201" xr:uid="{00000000-0005-0000-0000-00003D210000}"/>
    <cellStyle name="Millares 2 2 23" xfId="8749" xr:uid="{00000000-0005-0000-0000-00003E210000}"/>
    <cellStyle name="Millares 2 2 24" xfId="8776" xr:uid="{00000000-0005-0000-0000-00003F210000}"/>
    <cellStyle name="Millares 2 2 25" xfId="17344" xr:uid="{00000000-0005-0000-0000-000040210000}"/>
    <cellStyle name="Millares 2 2 3" xfId="51" xr:uid="{00000000-0005-0000-0000-000041210000}"/>
    <cellStyle name="Millares 2 2 3 10" xfId="998" xr:uid="{00000000-0005-0000-0000-000042210000}"/>
    <cellStyle name="Millares 2 2 3 10 2" xfId="2075" xr:uid="{00000000-0005-0000-0000-000043210000}"/>
    <cellStyle name="Millares 2 2 3 10 2 2" xfId="4228" xr:uid="{00000000-0005-0000-0000-000044210000}"/>
    <cellStyle name="Millares 2 2 3 10 2 2 2" xfId="12822" xr:uid="{00000000-0005-0000-0000-000045210000}"/>
    <cellStyle name="Millares 2 2 3 10 2 3" xfId="6371" xr:uid="{00000000-0005-0000-0000-000046210000}"/>
    <cellStyle name="Millares 2 2 3 10 2 3 2" xfId="14964" xr:uid="{00000000-0005-0000-0000-000047210000}"/>
    <cellStyle name="Millares 2 2 3 10 2 4" xfId="8513" xr:uid="{00000000-0005-0000-0000-000048210000}"/>
    <cellStyle name="Millares 2 2 3 10 2 4 2" xfId="17106" xr:uid="{00000000-0005-0000-0000-000049210000}"/>
    <cellStyle name="Millares 2 2 3 10 2 5" xfId="10669" xr:uid="{00000000-0005-0000-0000-00004A210000}"/>
    <cellStyle name="Millares 2 2 3 10 3" xfId="3161" xr:uid="{00000000-0005-0000-0000-00004B210000}"/>
    <cellStyle name="Millares 2 2 3 10 3 2" xfId="11755" xr:uid="{00000000-0005-0000-0000-00004C210000}"/>
    <cellStyle name="Millares 2 2 3 10 4" xfId="5304" xr:uid="{00000000-0005-0000-0000-00004D210000}"/>
    <cellStyle name="Millares 2 2 3 10 4 2" xfId="13897" xr:uid="{00000000-0005-0000-0000-00004E210000}"/>
    <cellStyle name="Millares 2 2 3 10 5" xfId="7446" xr:uid="{00000000-0005-0000-0000-00004F210000}"/>
    <cellStyle name="Millares 2 2 3 10 5 2" xfId="16039" xr:uid="{00000000-0005-0000-0000-000050210000}"/>
    <cellStyle name="Millares 2 2 3 10 6" xfId="9602" xr:uid="{00000000-0005-0000-0000-000051210000}"/>
    <cellStyle name="Millares 2 2 3 11" xfId="1105" xr:uid="{00000000-0005-0000-0000-000052210000}"/>
    <cellStyle name="Millares 2 2 3 11 2" xfId="2182" xr:uid="{00000000-0005-0000-0000-000053210000}"/>
    <cellStyle name="Millares 2 2 3 11 2 2" xfId="4335" xr:uid="{00000000-0005-0000-0000-000054210000}"/>
    <cellStyle name="Millares 2 2 3 11 2 2 2" xfId="12929" xr:uid="{00000000-0005-0000-0000-000055210000}"/>
    <cellStyle name="Millares 2 2 3 11 2 3" xfId="6478" xr:uid="{00000000-0005-0000-0000-000056210000}"/>
    <cellStyle name="Millares 2 2 3 11 2 3 2" xfId="15071" xr:uid="{00000000-0005-0000-0000-000057210000}"/>
    <cellStyle name="Millares 2 2 3 11 2 4" xfId="8620" xr:uid="{00000000-0005-0000-0000-000058210000}"/>
    <cellStyle name="Millares 2 2 3 11 2 4 2" xfId="17213" xr:uid="{00000000-0005-0000-0000-000059210000}"/>
    <cellStyle name="Millares 2 2 3 11 2 5" xfId="10776" xr:uid="{00000000-0005-0000-0000-00005A210000}"/>
    <cellStyle name="Millares 2 2 3 11 3" xfId="3268" xr:uid="{00000000-0005-0000-0000-00005B210000}"/>
    <cellStyle name="Millares 2 2 3 11 3 2" xfId="11862" xr:uid="{00000000-0005-0000-0000-00005C210000}"/>
    <cellStyle name="Millares 2 2 3 11 4" xfId="5411" xr:uid="{00000000-0005-0000-0000-00005D210000}"/>
    <cellStyle name="Millares 2 2 3 11 4 2" xfId="14004" xr:uid="{00000000-0005-0000-0000-00005E210000}"/>
    <cellStyle name="Millares 2 2 3 11 5" xfId="7553" xr:uid="{00000000-0005-0000-0000-00005F210000}"/>
    <cellStyle name="Millares 2 2 3 11 5 2" xfId="16146" xr:uid="{00000000-0005-0000-0000-000060210000}"/>
    <cellStyle name="Millares 2 2 3 11 6" xfId="9709" xr:uid="{00000000-0005-0000-0000-000061210000}"/>
    <cellStyle name="Millares 2 2 3 12" xfId="1152" xr:uid="{00000000-0005-0000-0000-000062210000}"/>
    <cellStyle name="Millares 2 2 3 12 2" xfId="2226" xr:uid="{00000000-0005-0000-0000-000063210000}"/>
    <cellStyle name="Millares 2 2 3 12 2 2" xfId="4379" xr:uid="{00000000-0005-0000-0000-000064210000}"/>
    <cellStyle name="Millares 2 2 3 12 2 2 2" xfId="12973" xr:uid="{00000000-0005-0000-0000-000065210000}"/>
    <cellStyle name="Millares 2 2 3 12 2 3" xfId="6522" xr:uid="{00000000-0005-0000-0000-000066210000}"/>
    <cellStyle name="Millares 2 2 3 12 2 3 2" xfId="15115" xr:uid="{00000000-0005-0000-0000-000067210000}"/>
    <cellStyle name="Millares 2 2 3 12 2 4" xfId="8664" xr:uid="{00000000-0005-0000-0000-000068210000}"/>
    <cellStyle name="Millares 2 2 3 12 2 4 2" xfId="17257" xr:uid="{00000000-0005-0000-0000-000069210000}"/>
    <cellStyle name="Millares 2 2 3 12 2 5" xfId="10820" xr:uid="{00000000-0005-0000-0000-00006A210000}"/>
    <cellStyle name="Millares 2 2 3 12 3" xfId="3312" xr:uid="{00000000-0005-0000-0000-00006B210000}"/>
    <cellStyle name="Millares 2 2 3 12 3 2" xfId="11906" xr:uid="{00000000-0005-0000-0000-00006C210000}"/>
    <cellStyle name="Millares 2 2 3 12 4" xfId="5455" xr:uid="{00000000-0005-0000-0000-00006D210000}"/>
    <cellStyle name="Millares 2 2 3 12 4 2" xfId="14048" xr:uid="{00000000-0005-0000-0000-00006E210000}"/>
    <cellStyle name="Millares 2 2 3 12 5" xfId="7597" xr:uid="{00000000-0005-0000-0000-00006F210000}"/>
    <cellStyle name="Millares 2 2 3 12 5 2" xfId="16190" xr:uid="{00000000-0005-0000-0000-000070210000}"/>
    <cellStyle name="Millares 2 2 3 12 6" xfId="9753" xr:uid="{00000000-0005-0000-0000-000071210000}"/>
    <cellStyle name="Millares 2 2 3 13" xfId="1174" xr:uid="{00000000-0005-0000-0000-000072210000}"/>
    <cellStyle name="Millares 2 2 3 13 2" xfId="2248" xr:uid="{00000000-0005-0000-0000-000073210000}"/>
    <cellStyle name="Millares 2 2 3 13 2 2" xfId="4401" xr:uid="{00000000-0005-0000-0000-000074210000}"/>
    <cellStyle name="Millares 2 2 3 13 2 2 2" xfId="12995" xr:uid="{00000000-0005-0000-0000-000075210000}"/>
    <cellStyle name="Millares 2 2 3 13 2 3" xfId="6544" xr:uid="{00000000-0005-0000-0000-000076210000}"/>
    <cellStyle name="Millares 2 2 3 13 2 3 2" xfId="15137" xr:uid="{00000000-0005-0000-0000-000077210000}"/>
    <cellStyle name="Millares 2 2 3 13 2 4" xfId="8686" xr:uid="{00000000-0005-0000-0000-000078210000}"/>
    <cellStyle name="Millares 2 2 3 13 2 4 2" xfId="17279" xr:uid="{00000000-0005-0000-0000-000079210000}"/>
    <cellStyle name="Millares 2 2 3 13 2 5" xfId="10842" xr:uid="{00000000-0005-0000-0000-00007A210000}"/>
    <cellStyle name="Millares 2 2 3 13 3" xfId="3334" xr:uid="{00000000-0005-0000-0000-00007B210000}"/>
    <cellStyle name="Millares 2 2 3 13 3 2" xfId="11928" xr:uid="{00000000-0005-0000-0000-00007C210000}"/>
    <cellStyle name="Millares 2 2 3 13 4" xfId="5477" xr:uid="{00000000-0005-0000-0000-00007D210000}"/>
    <cellStyle name="Millares 2 2 3 13 4 2" xfId="14070" xr:uid="{00000000-0005-0000-0000-00007E210000}"/>
    <cellStyle name="Millares 2 2 3 13 5" xfId="7619" xr:uid="{00000000-0005-0000-0000-00007F210000}"/>
    <cellStyle name="Millares 2 2 3 13 5 2" xfId="16212" xr:uid="{00000000-0005-0000-0000-000080210000}"/>
    <cellStyle name="Millares 2 2 3 13 6" xfId="9775" xr:uid="{00000000-0005-0000-0000-000081210000}"/>
    <cellStyle name="Millares 2 2 3 14" xfId="1258" xr:uid="{00000000-0005-0000-0000-000082210000}"/>
    <cellStyle name="Millares 2 2 3 14 2" xfId="3411" xr:uid="{00000000-0005-0000-0000-000083210000}"/>
    <cellStyle name="Millares 2 2 3 14 2 2" xfId="12005" xr:uid="{00000000-0005-0000-0000-000084210000}"/>
    <cellStyle name="Millares 2 2 3 14 3" xfId="5554" xr:uid="{00000000-0005-0000-0000-000085210000}"/>
    <cellStyle name="Millares 2 2 3 14 3 2" xfId="14147" xr:uid="{00000000-0005-0000-0000-000086210000}"/>
    <cellStyle name="Millares 2 2 3 14 4" xfId="7696" xr:uid="{00000000-0005-0000-0000-000087210000}"/>
    <cellStyle name="Millares 2 2 3 14 4 2" xfId="16289" xr:uid="{00000000-0005-0000-0000-000088210000}"/>
    <cellStyle name="Millares 2 2 3 14 5" xfId="9852" xr:uid="{00000000-0005-0000-0000-000089210000}"/>
    <cellStyle name="Millares 2 2 3 15" xfId="2330" xr:uid="{00000000-0005-0000-0000-00008A210000}"/>
    <cellStyle name="Millares 2 2 3 15 2" xfId="10924" xr:uid="{00000000-0005-0000-0000-00008B210000}"/>
    <cellStyle name="Millares 2 2 3 16" xfId="4473" xr:uid="{00000000-0005-0000-0000-00008C210000}"/>
    <cellStyle name="Millares 2 2 3 16 2" xfId="13066" xr:uid="{00000000-0005-0000-0000-00008D210000}"/>
    <cellStyle name="Millares 2 2 3 17" xfId="6615" xr:uid="{00000000-0005-0000-0000-00008E210000}"/>
    <cellStyle name="Millares 2 2 3 17 2" xfId="15208" xr:uid="{00000000-0005-0000-0000-00008F210000}"/>
    <cellStyle name="Millares 2 2 3 18" xfId="8757" xr:uid="{00000000-0005-0000-0000-000090210000}"/>
    <cellStyle name="Millares 2 2 3 19" xfId="8773" xr:uid="{00000000-0005-0000-0000-000091210000}"/>
    <cellStyle name="Millares 2 2 3 2" xfId="298" xr:uid="{00000000-0005-0000-0000-000092210000}"/>
    <cellStyle name="Millares 2 2 3 2 10" xfId="2465" xr:uid="{00000000-0005-0000-0000-000093210000}"/>
    <cellStyle name="Millares 2 2 3 2 10 2" xfId="11059" xr:uid="{00000000-0005-0000-0000-000094210000}"/>
    <cellStyle name="Millares 2 2 3 2 11" xfId="4608" xr:uid="{00000000-0005-0000-0000-000095210000}"/>
    <cellStyle name="Millares 2 2 3 2 11 2" xfId="13201" xr:uid="{00000000-0005-0000-0000-000096210000}"/>
    <cellStyle name="Millares 2 2 3 2 12" xfId="6750" xr:uid="{00000000-0005-0000-0000-000097210000}"/>
    <cellStyle name="Millares 2 2 3 2 12 2" xfId="15343" xr:uid="{00000000-0005-0000-0000-000098210000}"/>
    <cellStyle name="Millares 2 2 3 2 13" xfId="8769" xr:uid="{00000000-0005-0000-0000-000099210000}"/>
    <cellStyle name="Millares 2 2 3 2 14" xfId="8794" xr:uid="{00000000-0005-0000-0000-00009A210000}"/>
    <cellStyle name="Millares 2 2 3 2 15" xfId="17380" xr:uid="{00000000-0005-0000-0000-00009B210000}"/>
    <cellStyle name="Millares 2 2 3 2 2" xfId="449" xr:uid="{00000000-0005-0000-0000-00009C210000}"/>
    <cellStyle name="Millares 2 2 3 2 2 2" xfId="801" xr:uid="{00000000-0005-0000-0000-00009D210000}"/>
    <cellStyle name="Millares 2 2 3 2 2 2 2" xfId="1881" xr:uid="{00000000-0005-0000-0000-00009E210000}"/>
    <cellStyle name="Millares 2 2 3 2 2 2 2 2" xfId="4034" xr:uid="{00000000-0005-0000-0000-00009F210000}"/>
    <cellStyle name="Millares 2 2 3 2 2 2 2 2 2" xfId="12628" xr:uid="{00000000-0005-0000-0000-0000A0210000}"/>
    <cellStyle name="Millares 2 2 3 2 2 2 2 3" xfId="6177" xr:uid="{00000000-0005-0000-0000-0000A1210000}"/>
    <cellStyle name="Millares 2 2 3 2 2 2 2 3 2" xfId="14770" xr:uid="{00000000-0005-0000-0000-0000A2210000}"/>
    <cellStyle name="Millares 2 2 3 2 2 2 2 4" xfId="8319" xr:uid="{00000000-0005-0000-0000-0000A3210000}"/>
    <cellStyle name="Millares 2 2 3 2 2 2 2 4 2" xfId="16912" xr:uid="{00000000-0005-0000-0000-0000A4210000}"/>
    <cellStyle name="Millares 2 2 3 2 2 2 2 5" xfId="10475" xr:uid="{00000000-0005-0000-0000-0000A5210000}"/>
    <cellStyle name="Millares 2 2 3 2 2 2 3" xfId="2967" xr:uid="{00000000-0005-0000-0000-0000A6210000}"/>
    <cellStyle name="Millares 2 2 3 2 2 2 3 2" xfId="11561" xr:uid="{00000000-0005-0000-0000-0000A7210000}"/>
    <cellStyle name="Millares 2 2 3 2 2 2 4" xfId="5110" xr:uid="{00000000-0005-0000-0000-0000A8210000}"/>
    <cellStyle name="Millares 2 2 3 2 2 2 4 2" xfId="13703" xr:uid="{00000000-0005-0000-0000-0000A9210000}"/>
    <cellStyle name="Millares 2 2 3 2 2 2 5" xfId="7252" xr:uid="{00000000-0005-0000-0000-0000AA210000}"/>
    <cellStyle name="Millares 2 2 3 2 2 2 5 2" xfId="15845" xr:uid="{00000000-0005-0000-0000-0000AB210000}"/>
    <cellStyle name="Millares 2 2 3 2 2 2 6" xfId="9410" xr:uid="{00000000-0005-0000-0000-0000AC210000}"/>
    <cellStyle name="Millares 2 2 3 2 2 3" xfId="1232" xr:uid="{00000000-0005-0000-0000-0000AD210000}"/>
    <cellStyle name="Millares 2 2 3 2 2 3 2" xfId="2306" xr:uid="{00000000-0005-0000-0000-0000AE210000}"/>
    <cellStyle name="Millares 2 2 3 2 2 3 2 2" xfId="4459" xr:uid="{00000000-0005-0000-0000-0000AF210000}"/>
    <cellStyle name="Millares 2 2 3 2 2 3 2 2 2" xfId="13053" xr:uid="{00000000-0005-0000-0000-0000B0210000}"/>
    <cellStyle name="Millares 2 2 3 2 2 3 2 3" xfId="6602" xr:uid="{00000000-0005-0000-0000-0000B1210000}"/>
    <cellStyle name="Millares 2 2 3 2 2 3 2 3 2" xfId="15195" xr:uid="{00000000-0005-0000-0000-0000B2210000}"/>
    <cellStyle name="Millares 2 2 3 2 2 3 2 4" xfId="8744" xr:uid="{00000000-0005-0000-0000-0000B3210000}"/>
    <cellStyle name="Millares 2 2 3 2 2 3 2 4 2" xfId="17337" xr:uid="{00000000-0005-0000-0000-0000B4210000}"/>
    <cellStyle name="Millares 2 2 3 2 2 3 2 5" xfId="10900" xr:uid="{00000000-0005-0000-0000-0000B5210000}"/>
    <cellStyle name="Millares 2 2 3 2 2 3 3" xfId="3392" xr:uid="{00000000-0005-0000-0000-0000B6210000}"/>
    <cellStyle name="Millares 2 2 3 2 2 3 3 2" xfId="11986" xr:uid="{00000000-0005-0000-0000-0000B7210000}"/>
    <cellStyle name="Millares 2 2 3 2 2 3 4" xfId="5535" xr:uid="{00000000-0005-0000-0000-0000B8210000}"/>
    <cellStyle name="Millares 2 2 3 2 2 3 4 2" xfId="14128" xr:uid="{00000000-0005-0000-0000-0000B9210000}"/>
    <cellStyle name="Millares 2 2 3 2 2 3 5" xfId="7677" xr:uid="{00000000-0005-0000-0000-0000BA210000}"/>
    <cellStyle name="Millares 2 2 3 2 2 3 5 2" xfId="16270" xr:uid="{00000000-0005-0000-0000-0000BB210000}"/>
    <cellStyle name="Millares 2 2 3 2 2 3 6" xfId="9833" xr:uid="{00000000-0005-0000-0000-0000BC210000}"/>
    <cellStyle name="Millares 2 2 3 2 2 4" xfId="1529" xr:uid="{00000000-0005-0000-0000-0000BD210000}"/>
    <cellStyle name="Millares 2 2 3 2 2 4 2" xfId="3682" xr:uid="{00000000-0005-0000-0000-0000BE210000}"/>
    <cellStyle name="Millares 2 2 3 2 2 4 2 2" xfId="12276" xr:uid="{00000000-0005-0000-0000-0000BF210000}"/>
    <cellStyle name="Millares 2 2 3 2 2 4 3" xfId="5825" xr:uid="{00000000-0005-0000-0000-0000C0210000}"/>
    <cellStyle name="Millares 2 2 3 2 2 4 3 2" xfId="14418" xr:uid="{00000000-0005-0000-0000-0000C1210000}"/>
    <cellStyle name="Millares 2 2 3 2 2 4 4" xfId="7967" xr:uid="{00000000-0005-0000-0000-0000C2210000}"/>
    <cellStyle name="Millares 2 2 3 2 2 4 4 2" xfId="16560" xr:uid="{00000000-0005-0000-0000-0000C3210000}"/>
    <cellStyle name="Millares 2 2 3 2 2 4 5" xfId="10123" xr:uid="{00000000-0005-0000-0000-0000C4210000}"/>
    <cellStyle name="Millares 2 2 3 2 2 5" xfId="2615" xr:uid="{00000000-0005-0000-0000-0000C5210000}"/>
    <cellStyle name="Millares 2 2 3 2 2 5 2" xfId="11209" xr:uid="{00000000-0005-0000-0000-0000C6210000}"/>
    <cellStyle name="Millares 2 2 3 2 2 6" xfId="4758" xr:uid="{00000000-0005-0000-0000-0000C7210000}"/>
    <cellStyle name="Millares 2 2 3 2 2 6 2" xfId="13351" xr:uid="{00000000-0005-0000-0000-0000C8210000}"/>
    <cellStyle name="Millares 2 2 3 2 2 7" xfId="6900" xr:uid="{00000000-0005-0000-0000-0000C9210000}"/>
    <cellStyle name="Millares 2 2 3 2 2 7 2" xfId="15493" xr:uid="{00000000-0005-0000-0000-0000CA210000}"/>
    <cellStyle name="Millares 2 2 3 2 2 8" xfId="9059" xr:uid="{00000000-0005-0000-0000-0000CB210000}"/>
    <cellStyle name="Millares 2 2 3 2 3" xfId="651" xr:uid="{00000000-0005-0000-0000-0000CC210000}"/>
    <cellStyle name="Millares 2 2 3 2 3 2" xfId="1731" xr:uid="{00000000-0005-0000-0000-0000CD210000}"/>
    <cellStyle name="Millares 2 2 3 2 3 2 2" xfId="3884" xr:uid="{00000000-0005-0000-0000-0000CE210000}"/>
    <cellStyle name="Millares 2 2 3 2 3 2 2 2" xfId="12478" xr:uid="{00000000-0005-0000-0000-0000CF210000}"/>
    <cellStyle name="Millares 2 2 3 2 3 2 3" xfId="6027" xr:uid="{00000000-0005-0000-0000-0000D0210000}"/>
    <cellStyle name="Millares 2 2 3 2 3 2 3 2" xfId="14620" xr:uid="{00000000-0005-0000-0000-0000D1210000}"/>
    <cellStyle name="Millares 2 2 3 2 3 2 4" xfId="8169" xr:uid="{00000000-0005-0000-0000-0000D2210000}"/>
    <cellStyle name="Millares 2 2 3 2 3 2 4 2" xfId="16762" xr:uid="{00000000-0005-0000-0000-0000D3210000}"/>
    <cellStyle name="Millares 2 2 3 2 3 2 5" xfId="10325" xr:uid="{00000000-0005-0000-0000-0000D4210000}"/>
    <cellStyle name="Millares 2 2 3 2 3 3" xfId="2817" xr:uid="{00000000-0005-0000-0000-0000D5210000}"/>
    <cellStyle name="Millares 2 2 3 2 3 3 2" xfId="11411" xr:uid="{00000000-0005-0000-0000-0000D6210000}"/>
    <cellStyle name="Millares 2 2 3 2 3 4" xfId="4960" xr:uid="{00000000-0005-0000-0000-0000D7210000}"/>
    <cellStyle name="Millares 2 2 3 2 3 4 2" xfId="13553" xr:uid="{00000000-0005-0000-0000-0000D8210000}"/>
    <cellStyle name="Millares 2 2 3 2 3 5" xfId="7102" xr:uid="{00000000-0005-0000-0000-0000D9210000}"/>
    <cellStyle name="Millares 2 2 3 2 3 5 2" xfId="15695" xr:uid="{00000000-0005-0000-0000-0000DA210000}"/>
    <cellStyle name="Millares 2 2 3 2 3 6" xfId="9260" xr:uid="{00000000-0005-0000-0000-0000DB210000}"/>
    <cellStyle name="Millares 2 2 3 2 4" xfId="880" xr:uid="{00000000-0005-0000-0000-0000DC210000}"/>
    <cellStyle name="Millares 2 2 3 2 4 2" xfId="1957" xr:uid="{00000000-0005-0000-0000-0000DD210000}"/>
    <cellStyle name="Millares 2 2 3 2 4 2 2" xfId="4110" xr:uid="{00000000-0005-0000-0000-0000DE210000}"/>
    <cellStyle name="Millares 2 2 3 2 4 2 2 2" xfId="12704" xr:uid="{00000000-0005-0000-0000-0000DF210000}"/>
    <cellStyle name="Millares 2 2 3 2 4 2 3" xfId="6253" xr:uid="{00000000-0005-0000-0000-0000E0210000}"/>
    <cellStyle name="Millares 2 2 3 2 4 2 3 2" xfId="14846" xr:uid="{00000000-0005-0000-0000-0000E1210000}"/>
    <cellStyle name="Millares 2 2 3 2 4 2 4" xfId="8395" xr:uid="{00000000-0005-0000-0000-0000E2210000}"/>
    <cellStyle name="Millares 2 2 3 2 4 2 4 2" xfId="16988" xr:uid="{00000000-0005-0000-0000-0000E3210000}"/>
    <cellStyle name="Millares 2 2 3 2 4 2 5" xfId="10551" xr:uid="{00000000-0005-0000-0000-0000E4210000}"/>
    <cellStyle name="Millares 2 2 3 2 4 3" xfId="3043" xr:uid="{00000000-0005-0000-0000-0000E5210000}"/>
    <cellStyle name="Millares 2 2 3 2 4 3 2" xfId="11637" xr:uid="{00000000-0005-0000-0000-0000E6210000}"/>
    <cellStyle name="Millares 2 2 3 2 4 4" xfId="5186" xr:uid="{00000000-0005-0000-0000-0000E7210000}"/>
    <cellStyle name="Millares 2 2 3 2 4 4 2" xfId="13779" xr:uid="{00000000-0005-0000-0000-0000E8210000}"/>
    <cellStyle name="Millares 2 2 3 2 4 5" xfId="7328" xr:uid="{00000000-0005-0000-0000-0000E9210000}"/>
    <cellStyle name="Millares 2 2 3 2 4 5 2" xfId="15921" xr:uid="{00000000-0005-0000-0000-0000EA210000}"/>
    <cellStyle name="Millares 2 2 3 2 4 6" xfId="9484" xr:uid="{00000000-0005-0000-0000-0000EB210000}"/>
    <cellStyle name="Millares 2 2 3 2 5" xfId="944" xr:uid="{00000000-0005-0000-0000-0000EC210000}"/>
    <cellStyle name="Millares 2 2 3 2 5 2" xfId="2021" xr:uid="{00000000-0005-0000-0000-0000ED210000}"/>
    <cellStyle name="Millares 2 2 3 2 5 2 2" xfId="4174" xr:uid="{00000000-0005-0000-0000-0000EE210000}"/>
    <cellStyle name="Millares 2 2 3 2 5 2 2 2" xfId="12768" xr:uid="{00000000-0005-0000-0000-0000EF210000}"/>
    <cellStyle name="Millares 2 2 3 2 5 2 3" xfId="6317" xr:uid="{00000000-0005-0000-0000-0000F0210000}"/>
    <cellStyle name="Millares 2 2 3 2 5 2 3 2" xfId="14910" xr:uid="{00000000-0005-0000-0000-0000F1210000}"/>
    <cellStyle name="Millares 2 2 3 2 5 2 4" xfId="8459" xr:uid="{00000000-0005-0000-0000-0000F2210000}"/>
    <cellStyle name="Millares 2 2 3 2 5 2 4 2" xfId="17052" xr:uid="{00000000-0005-0000-0000-0000F3210000}"/>
    <cellStyle name="Millares 2 2 3 2 5 2 5" xfId="10615" xr:uid="{00000000-0005-0000-0000-0000F4210000}"/>
    <cellStyle name="Millares 2 2 3 2 5 3" xfId="3107" xr:uid="{00000000-0005-0000-0000-0000F5210000}"/>
    <cellStyle name="Millares 2 2 3 2 5 3 2" xfId="11701" xr:uid="{00000000-0005-0000-0000-0000F6210000}"/>
    <cellStyle name="Millares 2 2 3 2 5 4" xfId="5250" xr:uid="{00000000-0005-0000-0000-0000F7210000}"/>
    <cellStyle name="Millares 2 2 3 2 5 4 2" xfId="13843" xr:uid="{00000000-0005-0000-0000-0000F8210000}"/>
    <cellStyle name="Millares 2 2 3 2 5 5" xfId="7392" xr:uid="{00000000-0005-0000-0000-0000F9210000}"/>
    <cellStyle name="Millares 2 2 3 2 5 5 2" xfId="15985" xr:uid="{00000000-0005-0000-0000-0000FA210000}"/>
    <cellStyle name="Millares 2 2 3 2 5 6" xfId="9548" xr:uid="{00000000-0005-0000-0000-0000FB210000}"/>
    <cellStyle name="Millares 2 2 3 2 6" xfId="1047" xr:uid="{00000000-0005-0000-0000-0000FC210000}"/>
    <cellStyle name="Millares 2 2 3 2 6 2" xfId="2124" xr:uid="{00000000-0005-0000-0000-0000FD210000}"/>
    <cellStyle name="Millares 2 2 3 2 6 2 2" xfId="4277" xr:uid="{00000000-0005-0000-0000-0000FE210000}"/>
    <cellStyle name="Millares 2 2 3 2 6 2 2 2" xfId="12871" xr:uid="{00000000-0005-0000-0000-0000FF210000}"/>
    <cellStyle name="Millares 2 2 3 2 6 2 3" xfId="6420" xr:uid="{00000000-0005-0000-0000-000000220000}"/>
    <cellStyle name="Millares 2 2 3 2 6 2 3 2" xfId="15013" xr:uid="{00000000-0005-0000-0000-000001220000}"/>
    <cellStyle name="Millares 2 2 3 2 6 2 4" xfId="8562" xr:uid="{00000000-0005-0000-0000-000002220000}"/>
    <cellStyle name="Millares 2 2 3 2 6 2 4 2" xfId="17155" xr:uid="{00000000-0005-0000-0000-000003220000}"/>
    <cellStyle name="Millares 2 2 3 2 6 2 5" xfId="10718" xr:uid="{00000000-0005-0000-0000-000004220000}"/>
    <cellStyle name="Millares 2 2 3 2 6 3" xfId="3210" xr:uid="{00000000-0005-0000-0000-000005220000}"/>
    <cellStyle name="Millares 2 2 3 2 6 3 2" xfId="11804" xr:uid="{00000000-0005-0000-0000-000006220000}"/>
    <cellStyle name="Millares 2 2 3 2 6 4" xfId="5353" xr:uid="{00000000-0005-0000-0000-000007220000}"/>
    <cellStyle name="Millares 2 2 3 2 6 4 2" xfId="13946" xr:uid="{00000000-0005-0000-0000-000008220000}"/>
    <cellStyle name="Millares 2 2 3 2 6 5" xfId="7495" xr:uid="{00000000-0005-0000-0000-000009220000}"/>
    <cellStyle name="Millares 2 2 3 2 6 5 2" xfId="16088" xr:uid="{00000000-0005-0000-0000-00000A220000}"/>
    <cellStyle name="Millares 2 2 3 2 6 6" xfId="9651" xr:uid="{00000000-0005-0000-0000-00000B220000}"/>
    <cellStyle name="Millares 2 2 3 2 7" xfId="1124" xr:uid="{00000000-0005-0000-0000-00000C220000}"/>
    <cellStyle name="Millares 2 2 3 2 7 2" xfId="2201" xr:uid="{00000000-0005-0000-0000-00000D220000}"/>
    <cellStyle name="Millares 2 2 3 2 7 2 2" xfId="4354" xr:uid="{00000000-0005-0000-0000-00000E220000}"/>
    <cellStyle name="Millares 2 2 3 2 7 2 2 2" xfId="12948" xr:uid="{00000000-0005-0000-0000-00000F220000}"/>
    <cellStyle name="Millares 2 2 3 2 7 2 3" xfId="6497" xr:uid="{00000000-0005-0000-0000-000010220000}"/>
    <cellStyle name="Millares 2 2 3 2 7 2 3 2" xfId="15090" xr:uid="{00000000-0005-0000-0000-000011220000}"/>
    <cellStyle name="Millares 2 2 3 2 7 2 4" xfId="8639" xr:uid="{00000000-0005-0000-0000-000012220000}"/>
    <cellStyle name="Millares 2 2 3 2 7 2 4 2" xfId="17232" xr:uid="{00000000-0005-0000-0000-000013220000}"/>
    <cellStyle name="Millares 2 2 3 2 7 2 5" xfId="10795" xr:uid="{00000000-0005-0000-0000-000014220000}"/>
    <cellStyle name="Millares 2 2 3 2 7 3" xfId="3287" xr:uid="{00000000-0005-0000-0000-000015220000}"/>
    <cellStyle name="Millares 2 2 3 2 7 3 2" xfId="11881" xr:uid="{00000000-0005-0000-0000-000016220000}"/>
    <cellStyle name="Millares 2 2 3 2 7 4" xfId="5430" xr:uid="{00000000-0005-0000-0000-000017220000}"/>
    <cellStyle name="Millares 2 2 3 2 7 4 2" xfId="14023" xr:uid="{00000000-0005-0000-0000-000018220000}"/>
    <cellStyle name="Millares 2 2 3 2 7 5" xfId="7572" xr:uid="{00000000-0005-0000-0000-000019220000}"/>
    <cellStyle name="Millares 2 2 3 2 7 5 2" xfId="16165" xr:uid="{00000000-0005-0000-0000-00001A220000}"/>
    <cellStyle name="Millares 2 2 3 2 7 6" xfId="9728" xr:uid="{00000000-0005-0000-0000-00001B220000}"/>
    <cellStyle name="Millares 2 2 3 2 8" xfId="1193" xr:uid="{00000000-0005-0000-0000-00001C220000}"/>
    <cellStyle name="Millares 2 2 3 2 8 2" xfId="2267" xr:uid="{00000000-0005-0000-0000-00001D220000}"/>
    <cellStyle name="Millares 2 2 3 2 8 2 2" xfId="4420" xr:uid="{00000000-0005-0000-0000-00001E220000}"/>
    <cellStyle name="Millares 2 2 3 2 8 2 2 2" xfId="13014" xr:uid="{00000000-0005-0000-0000-00001F220000}"/>
    <cellStyle name="Millares 2 2 3 2 8 2 3" xfId="6563" xr:uid="{00000000-0005-0000-0000-000020220000}"/>
    <cellStyle name="Millares 2 2 3 2 8 2 3 2" xfId="15156" xr:uid="{00000000-0005-0000-0000-000021220000}"/>
    <cellStyle name="Millares 2 2 3 2 8 2 4" xfId="8705" xr:uid="{00000000-0005-0000-0000-000022220000}"/>
    <cellStyle name="Millares 2 2 3 2 8 2 4 2" xfId="17298" xr:uid="{00000000-0005-0000-0000-000023220000}"/>
    <cellStyle name="Millares 2 2 3 2 8 2 5" xfId="10861" xr:uid="{00000000-0005-0000-0000-000024220000}"/>
    <cellStyle name="Millares 2 2 3 2 8 3" xfId="3353" xr:uid="{00000000-0005-0000-0000-000025220000}"/>
    <cellStyle name="Millares 2 2 3 2 8 3 2" xfId="11947" xr:uid="{00000000-0005-0000-0000-000026220000}"/>
    <cellStyle name="Millares 2 2 3 2 8 4" xfId="5496" xr:uid="{00000000-0005-0000-0000-000027220000}"/>
    <cellStyle name="Millares 2 2 3 2 8 4 2" xfId="14089" xr:uid="{00000000-0005-0000-0000-000028220000}"/>
    <cellStyle name="Millares 2 2 3 2 8 5" xfId="7638" xr:uid="{00000000-0005-0000-0000-000029220000}"/>
    <cellStyle name="Millares 2 2 3 2 8 5 2" xfId="16231" xr:uid="{00000000-0005-0000-0000-00002A220000}"/>
    <cellStyle name="Millares 2 2 3 2 8 6" xfId="9794" xr:uid="{00000000-0005-0000-0000-00002B220000}"/>
    <cellStyle name="Millares 2 2 3 2 9" xfId="1379" xr:uid="{00000000-0005-0000-0000-00002C220000}"/>
    <cellStyle name="Millares 2 2 3 2 9 2" xfId="3532" xr:uid="{00000000-0005-0000-0000-00002D220000}"/>
    <cellStyle name="Millares 2 2 3 2 9 2 2" xfId="12126" xr:uid="{00000000-0005-0000-0000-00002E220000}"/>
    <cellStyle name="Millares 2 2 3 2 9 3" xfId="5675" xr:uid="{00000000-0005-0000-0000-00002F220000}"/>
    <cellStyle name="Millares 2 2 3 2 9 3 2" xfId="14268" xr:uid="{00000000-0005-0000-0000-000030220000}"/>
    <cellStyle name="Millares 2 2 3 2 9 4" xfId="7817" xr:uid="{00000000-0005-0000-0000-000031220000}"/>
    <cellStyle name="Millares 2 2 3 2 9 4 2" xfId="16410" xr:uid="{00000000-0005-0000-0000-000032220000}"/>
    <cellStyle name="Millares 2 2 3 2 9 5" xfId="9973" xr:uid="{00000000-0005-0000-0000-000033220000}"/>
    <cellStyle name="Millares 2 2 3 20" xfId="17356" xr:uid="{00000000-0005-0000-0000-000034220000}"/>
    <cellStyle name="Millares 2 2 3 3" xfId="243" xr:uid="{00000000-0005-0000-0000-000035220000}"/>
    <cellStyle name="Millares 2 2 3 3 2" xfId="596" xr:uid="{00000000-0005-0000-0000-000036220000}"/>
    <cellStyle name="Millares 2 2 3 3 2 2" xfId="1676" xr:uid="{00000000-0005-0000-0000-000037220000}"/>
    <cellStyle name="Millares 2 2 3 3 2 2 2" xfId="3829" xr:uid="{00000000-0005-0000-0000-000038220000}"/>
    <cellStyle name="Millares 2 2 3 3 2 2 2 2" xfId="12423" xr:uid="{00000000-0005-0000-0000-000039220000}"/>
    <cellStyle name="Millares 2 2 3 3 2 2 3" xfId="5972" xr:uid="{00000000-0005-0000-0000-00003A220000}"/>
    <cellStyle name="Millares 2 2 3 3 2 2 3 2" xfId="14565" xr:uid="{00000000-0005-0000-0000-00003B220000}"/>
    <cellStyle name="Millares 2 2 3 3 2 2 4" xfId="8114" xr:uid="{00000000-0005-0000-0000-00003C220000}"/>
    <cellStyle name="Millares 2 2 3 3 2 2 4 2" xfId="16707" xr:uid="{00000000-0005-0000-0000-00003D220000}"/>
    <cellStyle name="Millares 2 2 3 3 2 2 5" xfId="10270" xr:uid="{00000000-0005-0000-0000-00003E220000}"/>
    <cellStyle name="Millares 2 2 3 3 2 3" xfId="2762" xr:uid="{00000000-0005-0000-0000-00003F220000}"/>
    <cellStyle name="Millares 2 2 3 3 2 3 2" xfId="11356" xr:uid="{00000000-0005-0000-0000-000040220000}"/>
    <cellStyle name="Millares 2 2 3 3 2 4" xfId="4905" xr:uid="{00000000-0005-0000-0000-000041220000}"/>
    <cellStyle name="Millares 2 2 3 3 2 4 2" xfId="13498" xr:uid="{00000000-0005-0000-0000-000042220000}"/>
    <cellStyle name="Millares 2 2 3 3 2 5" xfId="7047" xr:uid="{00000000-0005-0000-0000-000043220000}"/>
    <cellStyle name="Millares 2 2 3 3 2 5 2" xfId="15640" xr:uid="{00000000-0005-0000-0000-000044220000}"/>
    <cellStyle name="Millares 2 2 3 3 2 6" xfId="9205" xr:uid="{00000000-0005-0000-0000-000045220000}"/>
    <cellStyle name="Millares 2 2 3 3 3" xfId="1213" xr:uid="{00000000-0005-0000-0000-000046220000}"/>
    <cellStyle name="Millares 2 2 3 3 3 2" xfId="2287" xr:uid="{00000000-0005-0000-0000-000047220000}"/>
    <cellStyle name="Millares 2 2 3 3 3 2 2" xfId="4440" xr:uid="{00000000-0005-0000-0000-000048220000}"/>
    <cellStyle name="Millares 2 2 3 3 3 2 2 2" xfId="13034" xr:uid="{00000000-0005-0000-0000-000049220000}"/>
    <cellStyle name="Millares 2 2 3 3 3 2 3" xfId="6583" xr:uid="{00000000-0005-0000-0000-00004A220000}"/>
    <cellStyle name="Millares 2 2 3 3 3 2 3 2" xfId="15176" xr:uid="{00000000-0005-0000-0000-00004B220000}"/>
    <cellStyle name="Millares 2 2 3 3 3 2 4" xfId="8725" xr:uid="{00000000-0005-0000-0000-00004C220000}"/>
    <cellStyle name="Millares 2 2 3 3 3 2 4 2" xfId="17318" xr:uid="{00000000-0005-0000-0000-00004D220000}"/>
    <cellStyle name="Millares 2 2 3 3 3 2 5" xfId="10881" xr:uid="{00000000-0005-0000-0000-00004E220000}"/>
    <cellStyle name="Millares 2 2 3 3 3 3" xfId="3373" xr:uid="{00000000-0005-0000-0000-00004F220000}"/>
    <cellStyle name="Millares 2 2 3 3 3 3 2" xfId="11967" xr:uid="{00000000-0005-0000-0000-000050220000}"/>
    <cellStyle name="Millares 2 2 3 3 3 4" xfId="5516" xr:uid="{00000000-0005-0000-0000-000051220000}"/>
    <cellStyle name="Millares 2 2 3 3 3 4 2" xfId="14109" xr:uid="{00000000-0005-0000-0000-000052220000}"/>
    <cellStyle name="Millares 2 2 3 3 3 5" xfId="7658" xr:uid="{00000000-0005-0000-0000-000053220000}"/>
    <cellStyle name="Millares 2 2 3 3 3 5 2" xfId="16251" xr:uid="{00000000-0005-0000-0000-000054220000}"/>
    <cellStyle name="Millares 2 2 3 3 3 6" xfId="9814" xr:uid="{00000000-0005-0000-0000-000055220000}"/>
    <cellStyle name="Millares 2 2 3 3 4" xfId="1324" xr:uid="{00000000-0005-0000-0000-000056220000}"/>
    <cellStyle name="Millares 2 2 3 3 4 2" xfId="3477" xr:uid="{00000000-0005-0000-0000-000057220000}"/>
    <cellStyle name="Millares 2 2 3 3 4 2 2" xfId="12071" xr:uid="{00000000-0005-0000-0000-000058220000}"/>
    <cellStyle name="Millares 2 2 3 3 4 3" xfId="5620" xr:uid="{00000000-0005-0000-0000-000059220000}"/>
    <cellStyle name="Millares 2 2 3 3 4 3 2" xfId="14213" xr:uid="{00000000-0005-0000-0000-00005A220000}"/>
    <cellStyle name="Millares 2 2 3 3 4 4" xfId="7762" xr:uid="{00000000-0005-0000-0000-00005B220000}"/>
    <cellStyle name="Millares 2 2 3 3 4 4 2" xfId="16355" xr:uid="{00000000-0005-0000-0000-00005C220000}"/>
    <cellStyle name="Millares 2 2 3 3 4 5" xfId="9918" xr:uid="{00000000-0005-0000-0000-00005D220000}"/>
    <cellStyle name="Millares 2 2 3 3 5" xfId="2410" xr:uid="{00000000-0005-0000-0000-00005E220000}"/>
    <cellStyle name="Millares 2 2 3 3 5 2" xfId="11004" xr:uid="{00000000-0005-0000-0000-00005F220000}"/>
    <cellStyle name="Millares 2 2 3 3 6" xfId="4553" xr:uid="{00000000-0005-0000-0000-000060220000}"/>
    <cellStyle name="Millares 2 2 3 3 6 2" xfId="13146" xr:uid="{00000000-0005-0000-0000-000061220000}"/>
    <cellStyle name="Millares 2 2 3 3 7" xfId="6695" xr:uid="{00000000-0005-0000-0000-000062220000}"/>
    <cellStyle name="Millares 2 2 3 3 7 2" xfId="15288" xr:uid="{00000000-0005-0000-0000-000063220000}"/>
    <cellStyle name="Millares 2 2 3 3 8" xfId="8865" xr:uid="{00000000-0005-0000-0000-000064220000}"/>
    <cellStyle name="Millares 2 2 3 4" xfId="351" xr:uid="{00000000-0005-0000-0000-000065220000}"/>
    <cellStyle name="Millares 2 2 3 4 2" xfId="704" xr:uid="{00000000-0005-0000-0000-000066220000}"/>
    <cellStyle name="Millares 2 2 3 4 2 2" xfId="1784" xr:uid="{00000000-0005-0000-0000-000067220000}"/>
    <cellStyle name="Millares 2 2 3 4 2 2 2" xfId="3937" xr:uid="{00000000-0005-0000-0000-000068220000}"/>
    <cellStyle name="Millares 2 2 3 4 2 2 2 2" xfId="12531" xr:uid="{00000000-0005-0000-0000-000069220000}"/>
    <cellStyle name="Millares 2 2 3 4 2 2 3" xfId="6080" xr:uid="{00000000-0005-0000-0000-00006A220000}"/>
    <cellStyle name="Millares 2 2 3 4 2 2 3 2" xfId="14673" xr:uid="{00000000-0005-0000-0000-00006B220000}"/>
    <cellStyle name="Millares 2 2 3 4 2 2 4" xfId="8222" xr:uid="{00000000-0005-0000-0000-00006C220000}"/>
    <cellStyle name="Millares 2 2 3 4 2 2 4 2" xfId="16815" xr:uid="{00000000-0005-0000-0000-00006D220000}"/>
    <cellStyle name="Millares 2 2 3 4 2 2 5" xfId="10378" xr:uid="{00000000-0005-0000-0000-00006E220000}"/>
    <cellStyle name="Millares 2 2 3 4 2 3" xfId="2870" xr:uid="{00000000-0005-0000-0000-00006F220000}"/>
    <cellStyle name="Millares 2 2 3 4 2 3 2" xfId="11464" xr:uid="{00000000-0005-0000-0000-000070220000}"/>
    <cellStyle name="Millares 2 2 3 4 2 4" xfId="5013" xr:uid="{00000000-0005-0000-0000-000071220000}"/>
    <cellStyle name="Millares 2 2 3 4 2 4 2" xfId="13606" xr:uid="{00000000-0005-0000-0000-000072220000}"/>
    <cellStyle name="Millares 2 2 3 4 2 5" xfId="7155" xr:uid="{00000000-0005-0000-0000-000073220000}"/>
    <cellStyle name="Millares 2 2 3 4 2 5 2" xfId="15748" xr:uid="{00000000-0005-0000-0000-000074220000}"/>
    <cellStyle name="Millares 2 2 3 4 2 6" xfId="9313" xr:uid="{00000000-0005-0000-0000-000075220000}"/>
    <cellStyle name="Millares 2 2 3 4 3" xfId="1432" xr:uid="{00000000-0005-0000-0000-000076220000}"/>
    <cellStyle name="Millares 2 2 3 4 3 2" xfId="3585" xr:uid="{00000000-0005-0000-0000-000077220000}"/>
    <cellStyle name="Millares 2 2 3 4 3 2 2" xfId="12179" xr:uid="{00000000-0005-0000-0000-000078220000}"/>
    <cellStyle name="Millares 2 2 3 4 3 3" xfId="5728" xr:uid="{00000000-0005-0000-0000-000079220000}"/>
    <cellStyle name="Millares 2 2 3 4 3 3 2" xfId="14321" xr:uid="{00000000-0005-0000-0000-00007A220000}"/>
    <cellStyle name="Millares 2 2 3 4 3 4" xfId="7870" xr:uid="{00000000-0005-0000-0000-00007B220000}"/>
    <cellStyle name="Millares 2 2 3 4 3 4 2" xfId="16463" xr:uid="{00000000-0005-0000-0000-00007C220000}"/>
    <cellStyle name="Millares 2 2 3 4 3 5" xfId="10026" xr:uid="{00000000-0005-0000-0000-00007D220000}"/>
    <cellStyle name="Millares 2 2 3 4 4" xfId="2518" xr:uid="{00000000-0005-0000-0000-00007E220000}"/>
    <cellStyle name="Millares 2 2 3 4 4 2" xfId="11112" xr:uid="{00000000-0005-0000-0000-00007F220000}"/>
    <cellStyle name="Millares 2 2 3 4 5" xfId="4661" xr:uid="{00000000-0005-0000-0000-000080220000}"/>
    <cellStyle name="Millares 2 2 3 4 5 2" xfId="13254" xr:uid="{00000000-0005-0000-0000-000081220000}"/>
    <cellStyle name="Millares 2 2 3 4 6" xfId="6803" xr:uid="{00000000-0005-0000-0000-000082220000}"/>
    <cellStyle name="Millares 2 2 3 4 6 2" xfId="15396" xr:uid="{00000000-0005-0000-0000-000083220000}"/>
    <cellStyle name="Millares 2 2 3 4 7" xfId="8963" xr:uid="{00000000-0005-0000-0000-000084220000}"/>
    <cellStyle name="Millares 2 2 3 5" xfId="400" xr:uid="{00000000-0005-0000-0000-000085220000}"/>
    <cellStyle name="Millares 2 2 3 5 2" xfId="752" xr:uid="{00000000-0005-0000-0000-000086220000}"/>
    <cellStyle name="Millares 2 2 3 5 2 2" xfId="1832" xr:uid="{00000000-0005-0000-0000-000087220000}"/>
    <cellStyle name="Millares 2 2 3 5 2 2 2" xfId="3985" xr:uid="{00000000-0005-0000-0000-000088220000}"/>
    <cellStyle name="Millares 2 2 3 5 2 2 2 2" xfId="12579" xr:uid="{00000000-0005-0000-0000-000089220000}"/>
    <cellStyle name="Millares 2 2 3 5 2 2 3" xfId="6128" xr:uid="{00000000-0005-0000-0000-00008A220000}"/>
    <cellStyle name="Millares 2 2 3 5 2 2 3 2" xfId="14721" xr:uid="{00000000-0005-0000-0000-00008B220000}"/>
    <cellStyle name="Millares 2 2 3 5 2 2 4" xfId="8270" xr:uid="{00000000-0005-0000-0000-00008C220000}"/>
    <cellStyle name="Millares 2 2 3 5 2 2 4 2" xfId="16863" xr:uid="{00000000-0005-0000-0000-00008D220000}"/>
    <cellStyle name="Millares 2 2 3 5 2 2 5" xfId="10426" xr:uid="{00000000-0005-0000-0000-00008E220000}"/>
    <cellStyle name="Millares 2 2 3 5 2 3" xfId="2918" xr:uid="{00000000-0005-0000-0000-00008F220000}"/>
    <cellStyle name="Millares 2 2 3 5 2 3 2" xfId="11512" xr:uid="{00000000-0005-0000-0000-000090220000}"/>
    <cellStyle name="Millares 2 2 3 5 2 4" xfId="5061" xr:uid="{00000000-0005-0000-0000-000091220000}"/>
    <cellStyle name="Millares 2 2 3 5 2 4 2" xfId="13654" xr:uid="{00000000-0005-0000-0000-000092220000}"/>
    <cellStyle name="Millares 2 2 3 5 2 5" xfId="7203" xr:uid="{00000000-0005-0000-0000-000093220000}"/>
    <cellStyle name="Millares 2 2 3 5 2 5 2" xfId="15796" xr:uid="{00000000-0005-0000-0000-000094220000}"/>
    <cellStyle name="Millares 2 2 3 5 2 6" xfId="9361" xr:uid="{00000000-0005-0000-0000-000095220000}"/>
    <cellStyle name="Millares 2 2 3 5 3" xfId="1480" xr:uid="{00000000-0005-0000-0000-000096220000}"/>
    <cellStyle name="Millares 2 2 3 5 3 2" xfId="3633" xr:uid="{00000000-0005-0000-0000-000097220000}"/>
    <cellStyle name="Millares 2 2 3 5 3 2 2" xfId="12227" xr:uid="{00000000-0005-0000-0000-000098220000}"/>
    <cellStyle name="Millares 2 2 3 5 3 3" xfId="5776" xr:uid="{00000000-0005-0000-0000-000099220000}"/>
    <cellStyle name="Millares 2 2 3 5 3 3 2" xfId="14369" xr:uid="{00000000-0005-0000-0000-00009A220000}"/>
    <cellStyle name="Millares 2 2 3 5 3 4" xfId="7918" xr:uid="{00000000-0005-0000-0000-00009B220000}"/>
    <cellStyle name="Millares 2 2 3 5 3 4 2" xfId="16511" xr:uid="{00000000-0005-0000-0000-00009C220000}"/>
    <cellStyle name="Millares 2 2 3 5 3 5" xfId="10074" xr:uid="{00000000-0005-0000-0000-00009D220000}"/>
    <cellStyle name="Millares 2 2 3 5 4" xfId="2566" xr:uid="{00000000-0005-0000-0000-00009E220000}"/>
    <cellStyle name="Millares 2 2 3 5 4 2" xfId="11160" xr:uid="{00000000-0005-0000-0000-00009F220000}"/>
    <cellStyle name="Millares 2 2 3 5 5" xfId="4709" xr:uid="{00000000-0005-0000-0000-0000A0220000}"/>
    <cellStyle name="Millares 2 2 3 5 5 2" xfId="13302" xr:uid="{00000000-0005-0000-0000-0000A1220000}"/>
    <cellStyle name="Millares 2 2 3 5 6" xfId="6851" xr:uid="{00000000-0005-0000-0000-0000A2220000}"/>
    <cellStyle name="Millares 2 2 3 5 6 2" xfId="15444" xr:uid="{00000000-0005-0000-0000-0000A3220000}"/>
    <cellStyle name="Millares 2 2 3 5 7" xfId="9011" xr:uid="{00000000-0005-0000-0000-0000A4220000}"/>
    <cellStyle name="Millares 2 2 3 6" xfId="502" xr:uid="{00000000-0005-0000-0000-0000A5220000}"/>
    <cellStyle name="Millares 2 2 3 6 2" xfId="1582" xr:uid="{00000000-0005-0000-0000-0000A6220000}"/>
    <cellStyle name="Millares 2 2 3 6 2 2" xfId="3735" xr:uid="{00000000-0005-0000-0000-0000A7220000}"/>
    <cellStyle name="Millares 2 2 3 6 2 2 2" xfId="12329" xr:uid="{00000000-0005-0000-0000-0000A8220000}"/>
    <cellStyle name="Millares 2 2 3 6 2 3" xfId="5878" xr:uid="{00000000-0005-0000-0000-0000A9220000}"/>
    <cellStyle name="Millares 2 2 3 6 2 3 2" xfId="14471" xr:uid="{00000000-0005-0000-0000-0000AA220000}"/>
    <cellStyle name="Millares 2 2 3 6 2 4" xfId="8020" xr:uid="{00000000-0005-0000-0000-0000AB220000}"/>
    <cellStyle name="Millares 2 2 3 6 2 4 2" xfId="16613" xr:uid="{00000000-0005-0000-0000-0000AC220000}"/>
    <cellStyle name="Millares 2 2 3 6 2 5" xfId="10176" xr:uid="{00000000-0005-0000-0000-0000AD220000}"/>
    <cellStyle name="Millares 2 2 3 6 3" xfId="2668" xr:uid="{00000000-0005-0000-0000-0000AE220000}"/>
    <cellStyle name="Millares 2 2 3 6 3 2" xfId="11262" xr:uid="{00000000-0005-0000-0000-0000AF220000}"/>
    <cellStyle name="Millares 2 2 3 6 4" xfId="4811" xr:uid="{00000000-0005-0000-0000-0000B0220000}"/>
    <cellStyle name="Millares 2 2 3 6 4 2" xfId="13404" xr:uid="{00000000-0005-0000-0000-0000B1220000}"/>
    <cellStyle name="Millares 2 2 3 6 5" xfId="6953" xr:uid="{00000000-0005-0000-0000-0000B2220000}"/>
    <cellStyle name="Millares 2 2 3 6 5 2" xfId="15546" xr:uid="{00000000-0005-0000-0000-0000B3220000}"/>
    <cellStyle name="Millares 2 2 3 6 6" xfId="9111" xr:uid="{00000000-0005-0000-0000-0000B4220000}"/>
    <cellStyle name="Millares 2 2 3 7" xfId="543" xr:uid="{00000000-0005-0000-0000-0000B5220000}"/>
    <cellStyle name="Millares 2 2 3 7 2" xfId="1623" xr:uid="{00000000-0005-0000-0000-0000B6220000}"/>
    <cellStyle name="Millares 2 2 3 7 2 2" xfId="3776" xr:uid="{00000000-0005-0000-0000-0000B7220000}"/>
    <cellStyle name="Millares 2 2 3 7 2 2 2" xfId="12370" xr:uid="{00000000-0005-0000-0000-0000B8220000}"/>
    <cellStyle name="Millares 2 2 3 7 2 3" xfId="5919" xr:uid="{00000000-0005-0000-0000-0000B9220000}"/>
    <cellStyle name="Millares 2 2 3 7 2 3 2" xfId="14512" xr:uid="{00000000-0005-0000-0000-0000BA220000}"/>
    <cellStyle name="Millares 2 2 3 7 2 4" xfId="8061" xr:uid="{00000000-0005-0000-0000-0000BB220000}"/>
    <cellStyle name="Millares 2 2 3 7 2 4 2" xfId="16654" xr:uid="{00000000-0005-0000-0000-0000BC220000}"/>
    <cellStyle name="Millares 2 2 3 7 2 5" xfId="10217" xr:uid="{00000000-0005-0000-0000-0000BD220000}"/>
    <cellStyle name="Millares 2 2 3 7 3" xfId="2709" xr:uid="{00000000-0005-0000-0000-0000BE220000}"/>
    <cellStyle name="Millares 2 2 3 7 3 2" xfId="11303" xr:uid="{00000000-0005-0000-0000-0000BF220000}"/>
    <cellStyle name="Millares 2 2 3 7 4" xfId="4852" xr:uid="{00000000-0005-0000-0000-0000C0220000}"/>
    <cellStyle name="Millares 2 2 3 7 4 2" xfId="13445" xr:uid="{00000000-0005-0000-0000-0000C1220000}"/>
    <cellStyle name="Millares 2 2 3 7 5" xfId="6994" xr:uid="{00000000-0005-0000-0000-0000C2220000}"/>
    <cellStyle name="Millares 2 2 3 7 5 2" xfId="15587" xr:uid="{00000000-0005-0000-0000-0000C3220000}"/>
    <cellStyle name="Millares 2 2 3 7 6" xfId="9152" xr:uid="{00000000-0005-0000-0000-0000C4220000}"/>
    <cellStyle name="Millares 2 2 3 8" xfId="860" xr:uid="{00000000-0005-0000-0000-0000C5220000}"/>
    <cellStyle name="Millares 2 2 3 8 2" xfId="1939" xr:uid="{00000000-0005-0000-0000-0000C6220000}"/>
    <cellStyle name="Millares 2 2 3 8 2 2" xfId="4092" xr:uid="{00000000-0005-0000-0000-0000C7220000}"/>
    <cellStyle name="Millares 2 2 3 8 2 2 2" xfId="12686" xr:uid="{00000000-0005-0000-0000-0000C8220000}"/>
    <cellStyle name="Millares 2 2 3 8 2 3" xfId="6235" xr:uid="{00000000-0005-0000-0000-0000C9220000}"/>
    <cellStyle name="Millares 2 2 3 8 2 3 2" xfId="14828" xr:uid="{00000000-0005-0000-0000-0000CA220000}"/>
    <cellStyle name="Millares 2 2 3 8 2 4" xfId="8377" xr:uid="{00000000-0005-0000-0000-0000CB220000}"/>
    <cellStyle name="Millares 2 2 3 8 2 4 2" xfId="16970" xr:uid="{00000000-0005-0000-0000-0000CC220000}"/>
    <cellStyle name="Millares 2 2 3 8 2 5" xfId="10533" xr:uid="{00000000-0005-0000-0000-0000CD220000}"/>
    <cellStyle name="Millares 2 2 3 8 3" xfId="3025" xr:uid="{00000000-0005-0000-0000-0000CE220000}"/>
    <cellStyle name="Millares 2 2 3 8 3 2" xfId="11619" xr:uid="{00000000-0005-0000-0000-0000CF220000}"/>
    <cellStyle name="Millares 2 2 3 8 4" xfId="5168" xr:uid="{00000000-0005-0000-0000-0000D0220000}"/>
    <cellStyle name="Millares 2 2 3 8 4 2" xfId="13761" xr:uid="{00000000-0005-0000-0000-0000D1220000}"/>
    <cellStyle name="Millares 2 2 3 8 5" xfId="7310" xr:uid="{00000000-0005-0000-0000-0000D2220000}"/>
    <cellStyle name="Millares 2 2 3 8 5 2" xfId="15903" xr:uid="{00000000-0005-0000-0000-0000D3220000}"/>
    <cellStyle name="Millares 2 2 3 8 6" xfId="9466" xr:uid="{00000000-0005-0000-0000-0000D4220000}"/>
    <cellStyle name="Millares 2 2 3 9" xfId="895" xr:uid="{00000000-0005-0000-0000-0000D5220000}"/>
    <cellStyle name="Millares 2 2 3 9 2" xfId="1972" xr:uid="{00000000-0005-0000-0000-0000D6220000}"/>
    <cellStyle name="Millares 2 2 3 9 2 2" xfId="4125" xr:uid="{00000000-0005-0000-0000-0000D7220000}"/>
    <cellStyle name="Millares 2 2 3 9 2 2 2" xfId="12719" xr:uid="{00000000-0005-0000-0000-0000D8220000}"/>
    <cellStyle name="Millares 2 2 3 9 2 3" xfId="6268" xr:uid="{00000000-0005-0000-0000-0000D9220000}"/>
    <cellStyle name="Millares 2 2 3 9 2 3 2" xfId="14861" xr:uid="{00000000-0005-0000-0000-0000DA220000}"/>
    <cellStyle name="Millares 2 2 3 9 2 4" xfId="8410" xr:uid="{00000000-0005-0000-0000-0000DB220000}"/>
    <cellStyle name="Millares 2 2 3 9 2 4 2" xfId="17003" xr:uid="{00000000-0005-0000-0000-0000DC220000}"/>
    <cellStyle name="Millares 2 2 3 9 2 5" xfId="10566" xr:uid="{00000000-0005-0000-0000-0000DD220000}"/>
    <cellStyle name="Millares 2 2 3 9 3" xfId="3058" xr:uid="{00000000-0005-0000-0000-0000DE220000}"/>
    <cellStyle name="Millares 2 2 3 9 3 2" xfId="11652" xr:uid="{00000000-0005-0000-0000-0000DF220000}"/>
    <cellStyle name="Millares 2 2 3 9 4" xfId="5201" xr:uid="{00000000-0005-0000-0000-0000E0220000}"/>
    <cellStyle name="Millares 2 2 3 9 4 2" xfId="13794" xr:uid="{00000000-0005-0000-0000-0000E1220000}"/>
    <cellStyle name="Millares 2 2 3 9 5" xfId="7343" xr:uid="{00000000-0005-0000-0000-0000E2220000}"/>
    <cellStyle name="Millares 2 2 3 9 5 2" xfId="15936" xr:uid="{00000000-0005-0000-0000-0000E3220000}"/>
    <cellStyle name="Millares 2 2 3 9 6" xfId="9499" xr:uid="{00000000-0005-0000-0000-0000E4220000}"/>
    <cellStyle name="Millares 2 2 4" xfId="109" xr:uid="{00000000-0005-0000-0000-0000E5220000}"/>
    <cellStyle name="Millares 2 2 4 10" xfId="1002" xr:uid="{00000000-0005-0000-0000-0000E6220000}"/>
    <cellStyle name="Millares 2 2 4 10 2" xfId="2079" xr:uid="{00000000-0005-0000-0000-0000E7220000}"/>
    <cellStyle name="Millares 2 2 4 10 2 2" xfId="4232" xr:uid="{00000000-0005-0000-0000-0000E8220000}"/>
    <cellStyle name="Millares 2 2 4 10 2 2 2" xfId="12826" xr:uid="{00000000-0005-0000-0000-0000E9220000}"/>
    <cellStyle name="Millares 2 2 4 10 2 3" xfId="6375" xr:uid="{00000000-0005-0000-0000-0000EA220000}"/>
    <cellStyle name="Millares 2 2 4 10 2 3 2" xfId="14968" xr:uid="{00000000-0005-0000-0000-0000EB220000}"/>
    <cellStyle name="Millares 2 2 4 10 2 4" xfId="8517" xr:uid="{00000000-0005-0000-0000-0000EC220000}"/>
    <cellStyle name="Millares 2 2 4 10 2 4 2" xfId="17110" xr:uid="{00000000-0005-0000-0000-0000ED220000}"/>
    <cellStyle name="Millares 2 2 4 10 2 5" xfId="10673" xr:uid="{00000000-0005-0000-0000-0000EE220000}"/>
    <cellStyle name="Millares 2 2 4 10 3" xfId="3165" xr:uid="{00000000-0005-0000-0000-0000EF220000}"/>
    <cellStyle name="Millares 2 2 4 10 3 2" xfId="11759" xr:uid="{00000000-0005-0000-0000-0000F0220000}"/>
    <cellStyle name="Millares 2 2 4 10 4" xfId="5308" xr:uid="{00000000-0005-0000-0000-0000F1220000}"/>
    <cellStyle name="Millares 2 2 4 10 4 2" xfId="13901" xr:uid="{00000000-0005-0000-0000-0000F2220000}"/>
    <cellStyle name="Millares 2 2 4 10 5" xfId="7450" xr:uid="{00000000-0005-0000-0000-0000F3220000}"/>
    <cellStyle name="Millares 2 2 4 10 5 2" xfId="16043" xr:uid="{00000000-0005-0000-0000-0000F4220000}"/>
    <cellStyle name="Millares 2 2 4 10 6" xfId="9606" xr:uid="{00000000-0005-0000-0000-0000F5220000}"/>
    <cellStyle name="Millares 2 2 4 11" xfId="1094" xr:uid="{00000000-0005-0000-0000-0000F6220000}"/>
    <cellStyle name="Millares 2 2 4 11 2" xfId="2171" xr:uid="{00000000-0005-0000-0000-0000F7220000}"/>
    <cellStyle name="Millares 2 2 4 11 2 2" xfId="4324" xr:uid="{00000000-0005-0000-0000-0000F8220000}"/>
    <cellStyle name="Millares 2 2 4 11 2 2 2" xfId="12918" xr:uid="{00000000-0005-0000-0000-0000F9220000}"/>
    <cellStyle name="Millares 2 2 4 11 2 3" xfId="6467" xr:uid="{00000000-0005-0000-0000-0000FA220000}"/>
    <cellStyle name="Millares 2 2 4 11 2 3 2" xfId="15060" xr:uid="{00000000-0005-0000-0000-0000FB220000}"/>
    <cellStyle name="Millares 2 2 4 11 2 4" xfId="8609" xr:uid="{00000000-0005-0000-0000-0000FC220000}"/>
    <cellStyle name="Millares 2 2 4 11 2 4 2" xfId="17202" xr:uid="{00000000-0005-0000-0000-0000FD220000}"/>
    <cellStyle name="Millares 2 2 4 11 2 5" xfId="10765" xr:uid="{00000000-0005-0000-0000-0000FE220000}"/>
    <cellStyle name="Millares 2 2 4 11 3" xfId="3257" xr:uid="{00000000-0005-0000-0000-0000FF220000}"/>
    <cellStyle name="Millares 2 2 4 11 3 2" xfId="11851" xr:uid="{00000000-0005-0000-0000-000000230000}"/>
    <cellStyle name="Millares 2 2 4 11 4" xfId="5400" xr:uid="{00000000-0005-0000-0000-000001230000}"/>
    <cellStyle name="Millares 2 2 4 11 4 2" xfId="13993" xr:uid="{00000000-0005-0000-0000-000002230000}"/>
    <cellStyle name="Millares 2 2 4 11 5" xfId="7542" xr:uid="{00000000-0005-0000-0000-000003230000}"/>
    <cellStyle name="Millares 2 2 4 11 5 2" xfId="16135" xr:uid="{00000000-0005-0000-0000-000004230000}"/>
    <cellStyle name="Millares 2 2 4 11 6" xfId="9698" xr:uid="{00000000-0005-0000-0000-000005230000}"/>
    <cellStyle name="Millares 2 2 4 12" xfId="1141" xr:uid="{00000000-0005-0000-0000-000006230000}"/>
    <cellStyle name="Millares 2 2 4 12 2" xfId="2215" xr:uid="{00000000-0005-0000-0000-000007230000}"/>
    <cellStyle name="Millares 2 2 4 12 2 2" xfId="4368" xr:uid="{00000000-0005-0000-0000-000008230000}"/>
    <cellStyle name="Millares 2 2 4 12 2 2 2" xfId="12962" xr:uid="{00000000-0005-0000-0000-000009230000}"/>
    <cellStyle name="Millares 2 2 4 12 2 3" xfId="6511" xr:uid="{00000000-0005-0000-0000-00000A230000}"/>
    <cellStyle name="Millares 2 2 4 12 2 3 2" xfId="15104" xr:uid="{00000000-0005-0000-0000-00000B230000}"/>
    <cellStyle name="Millares 2 2 4 12 2 4" xfId="8653" xr:uid="{00000000-0005-0000-0000-00000C230000}"/>
    <cellStyle name="Millares 2 2 4 12 2 4 2" xfId="17246" xr:uid="{00000000-0005-0000-0000-00000D230000}"/>
    <cellStyle name="Millares 2 2 4 12 2 5" xfId="10809" xr:uid="{00000000-0005-0000-0000-00000E230000}"/>
    <cellStyle name="Millares 2 2 4 12 3" xfId="3301" xr:uid="{00000000-0005-0000-0000-00000F230000}"/>
    <cellStyle name="Millares 2 2 4 12 3 2" xfId="11895" xr:uid="{00000000-0005-0000-0000-000010230000}"/>
    <cellStyle name="Millares 2 2 4 12 4" xfId="5444" xr:uid="{00000000-0005-0000-0000-000011230000}"/>
    <cellStyle name="Millares 2 2 4 12 4 2" xfId="14037" xr:uid="{00000000-0005-0000-0000-000012230000}"/>
    <cellStyle name="Millares 2 2 4 12 5" xfId="7586" xr:uid="{00000000-0005-0000-0000-000013230000}"/>
    <cellStyle name="Millares 2 2 4 12 5 2" xfId="16179" xr:uid="{00000000-0005-0000-0000-000014230000}"/>
    <cellStyle name="Millares 2 2 4 12 6" xfId="9742" xr:uid="{00000000-0005-0000-0000-000015230000}"/>
    <cellStyle name="Millares 2 2 4 13" xfId="1163" xr:uid="{00000000-0005-0000-0000-000016230000}"/>
    <cellStyle name="Millares 2 2 4 13 2" xfId="2237" xr:uid="{00000000-0005-0000-0000-000017230000}"/>
    <cellStyle name="Millares 2 2 4 13 2 2" xfId="4390" xr:uid="{00000000-0005-0000-0000-000018230000}"/>
    <cellStyle name="Millares 2 2 4 13 2 2 2" xfId="12984" xr:uid="{00000000-0005-0000-0000-000019230000}"/>
    <cellStyle name="Millares 2 2 4 13 2 3" xfId="6533" xr:uid="{00000000-0005-0000-0000-00001A230000}"/>
    <cellStyle name="Millares 2 2 4 13 2 3 2" xfId="15126" xr:uid="{00000000-0005-0000-0000-00001B230000}"/>
    <cellStyle name="Millares 2 2 4 13 2 4" xfId="8675" xr:uid="{00000000-0005-0000-0000-00001C230000}"/>
    <cellStyle name="Millares 2 2 4 13 2 4 2" xfId="17268" xr:uid="{00000000-0005-0000-0000-00001D230000}"/>
    <cellStyle name="Millares 2 2 4 13 2 5" xfId="10831" xr:uid="{00000000-0005-0000-0000-00001E230000}"/>
    <cellStyle name="Millares 2 2 4 13 3" xfId="3323" xr:uid="{00000000-0005-0000-0000-00001F230000}"/>
    <cellStyle name="Millares 2 2 4 13 3 2" xfId="11917" xr:uid="{00000000-0005-0000-0000-000020230000}"/>
    <cellStyle name="Millares 2 2 4 13 4" xfId="5466" xr:uid="{00000000-0005-0000-0000-000021230000}"/>
    <cellStyle name="Millares 2 2 4 13 4 2" xfId="14059" xr:uid="{00000000-0005-0000-0000-000022230000}"/>
    <cellStyle name="Millares 2 2 4 13 5" xfId="7608" xr:uid="{00000000-0005-0000-0000-000023230000}"/>
    <cellStyle name="Millares 2 2 4 13 5 2" xfId="16201" xr:uid="{00000000-0005-0000-0000-000024230000}"/>
    <cellStyle name="Millares 2 2 4 13 6" xfId="9764" xr:uid="{00000000-0005-0000-0000-000025230000}"/>
    <cellStyle name="Millares 2 2 4 14" xfId="1264" xr:uid="{00000000-0005-0000-0000-000026230000}"/>
    <cellStyle name="Millares 2 2 4 14 2" xfId="3417" xr:uid="{00000000-0005-0000-0000-000027230000}"/>
    <cellStyle name="Millares 2 2 4 14 2 2" xfId="12011" xr:uid="{00000000-0005-0000-0000-000028230000}"/>
    <cellStyle name="Millares 2 2 4 14 3" xfId="5560" xr:uid="{00000000-0005-0000-0000-000029230000}"/>
    <cellStyle name="Millares 2 2 4 14 3 2" xfId="14153" xr:uid="{00000000-0005-0000-0000-00002A230000}"/>
    <cellStyle name="Millares 2 2 4 14 4" xfId="7702" xr:uid="{00000000-0005-0000-0000-00002B230000}"/>
    <cellStyle name="Millares 2 2 4 14 4 2" xfId="16295" xr:uid="{00000000-0005-0000-0000-00002C230000}"/>
    <cellStyle name="Millares 2 2 4 14 5" xfId="9858" xr:uid="{00000000-0005-0000-0000-00002D230000}"/>
    <cellStyle name="Millares 2 2 4 15" xfId="2352" xr:uid="{00000000-0005-0000-0000-00002E230000}"/>
    <cellStyle name="Millares 2 2 4 15 2" xfId="10946" xr:uid="{00000000-0005-0000-0000-00002F230000}"/>
    <cellStyle name="Millares 2 2 4 16" xfId="4495" xr:uid="{00000000-0005-0000-0000-000030230000}"/>
    <cellStyle name="Millares 2 2 4 16 2" xfId="13088" xr:uid="{00000000-0005-0000-0000-000031230000}"/>
    <cellStyle name="Millares 2 2 4 17" xfId="6637" xr:uid="{00000000-0005-0000-0000-000032230000}"/>
    <cellStyle name="Millares 2 2 4 17 2" xfId="15230" xr:uid="{00000000-0005-0000-0000-000033230000}"/>
    <cellStyle name="Millares 2 2 4 18" xfId="8761" xr:uid="{00000000-0005-0000-0000-000034230000}"/>
    <cellStyle name="Millares 2 2 4 19" xfId="8783" xr:uid="{00000000-0005-0000-0000-000035230000}"/>
    <cellStyle name="Millares 2 2 4 2" xfId="304" xr:uid="{00000000-0005-0000-0000-000036230000}"/>
    <cellStyle name="Millares 2 2 4 2 10" xfId="2471" xr:uid="{00000000-0005-0000-0000-000037230000}"/>
    <cellStyle name="Millares 2 2 4 2 10 2" xfId="11065" xr:uid="{00000000-0005-0000-0000-000038230000}"/>
    <cellStyle name="Millares 2 2 4 2 11" xfId="4614" xr:uid="{00000000-0005-0000-0000-000039230000}"/>
    <cellStyle name="Millares 2 2 4 2 11 2" xfId="13207" xr:uid="{00000000-0005-0000-0000-00003A230000}"/>
    <cellStyle name="Millares 2 2 4 2 12" xfId="6756" xr:uid="{00000000-0005-0000-0000-00003B230000}"/>
    <cellStyle name="Millares 2 2 4 2 12 2" xfId="15349" xr:uid="{00000000-0005-0000-0000-00003C230000}"/>
    <cellStyle name="Millares 2 2 4 2 13" xfId="8917" xr:uid="{00000000-0005-0000-0000-00003D230000}"/>
    <cellStyle name="Millares 2 2 4 2 2" xfId="455" xr:uid="{00000000-0005-0000-0000-00003E230000}"/>
    <cellStyle name="Millares 2 2 4 2 2 2" xfId="807" xr:uid="{00000000-0005-0000-0000-00003F230000}"/>
    <cellStyle name="Millares 2 2 4 2 2 2 2" xfId="1887" xr:uid="{00000000-0005-0000-0000-000040230000}"/>
    <cellStyle name="Millares 2 2 4 2 2 2 2 2" xfId="4040" xr:uid="{00000000-0005-0000-0000-000041230000}"/>
    <cellStyle name="Millares 2 2 4 2 2 2 2 2 2" xfId="12634" xr:uid="{00000000-0005-0000-0000-000042230000}"/>
    <cellStyle name="Millares 2 2 4 2 2 2 2 3" xfId="6183" xr:uid="{00000000-0005-0000-0000-000043230000}"/>
    <cellStyle name="Millares 2 2 4 2 2 2 2 3 2" xfId="14776" xr:uid="{00000000-0005-0000-0000-000044230000}"/>
    <cellStyle name="Millares 2 2 4 2 2 2 2 4" xfId="8325" xr:uid="{00000000-0005-0000-0000-000045230000}"/>
    <cellStyle name="Millares 2 2 4 2 2 2 2 4 2" xfId="16918" xr:uid="{00000000-0005-0000-0000-000046230000}"/>
    <cellStyle name="Millares 2 2 4 2 2 2 2 5" xfId="10481" xr:uid="{00000000-0005-0000-0000-000047230000}"/>
    <cellStyle name="Millares 2 2 4 2 2 2 3" xfId="2973" xr:uid="{00000000-0005-0000-0000-000048230000}"/>
    <cellStyle name="Millares 2 2 4 2 2 2 3 2" xfId="11567" xr:uid="{00000000-0005-0000-0000-000049230000}"/>
    <cellStyle name="Millares 2 2 4 2 2 2 4" xfId="5116" xr:uid="{00000000-0005-0000-0000-00004A230000}"/>
    <cellStyle name="Millares 2 2 4 2 2 2 4 2" xfId="13709" xr:uid="{00000000-0005-0000-0000-00004B230000}"/>
    <cellStyle name="Millares 2 2 4 2 2 2 5" xfId="7258" xr:uid="{00000000-0005-0000-0000-00004C230000}"/>
    <cellStyle name="Millares 2 2 4 2 2 2 5 2" xfId="15851" xr:uid="{00000000-0005-0000-0000-00004D230000}"/>
    <cellStyle name="Millares 2 2 4 2 2 2 6" xfId="9416" xr:uid="{00000000-0005-0000-0000-00004E230000}"/>
    <cellStyle name="Millares 2 2 4 2 2 3" xfId="1222" xr:uid="{00000000-0005-0000-0000-00004F230000}"/>
    <cellStyle name="Millares 2 2 4 2 2 3 2" xfId="2296" xr:uid="{00000000-0005-0000-0000-000050230000}"/>
    <cellStyle name="Millares 2 2 4 2 2 3 2 2" xfId="4449" xr:uid="{00000000-0005-0000-0000-000051230000}"/>
    <cellStyle name="Millares 2 2 4 2 2 3 2 2 2" xfId="13043" xr:uid="{00000000-0005-0000-0000-000052230000}"/>
    <cellStyle name="Millares 2 2 4 2 2 3 2 3" xfId="6592" xr:uid="{00000000-0005-0000-0000-000053230000}"/>
    <cellStyle name="Millares 2 2 4 2 2 3 2 3 2" xfId="15185" xr:uid="{00000000-0005-0000-0000-000054230000}"/>
    <cellStyle name="Millares 2 2 4 2 2 3 2 4" xfId="8734" xr:uid="{00000000-0005-0000-0000-000055230000}"/>
    <cellStyle name="Millares 2 2 4 2 2 3 2 4 2" xfId="17327" xr:uid="{00000000-0005-0000-0000-000056230000}"/>
    <cellStyle name="Millares 2 2 4 2 2 3 2 5" xfId="10890" xr:uid="{00000000-0005-0000-0000-000057230000}"/>
    <cellStyle name="Millares 2 2 4 2 2 3 3" xfId="3382" xr:uid="{00000000-0005-0000-0000-000058230000}"/>
    <cellStyle name="Millares 2 2 4 2 2 3 3 2" xfId="11976" xr:uid="{00000000-0005-0000-0000-000059230000}"/>
    <cellStyle name="Millares 2 2 4 2 2 3 4" xfId="5525" xr:uid="{00000000-0005-0000-0000-00005A230000}"/>
    <cellStyle name="Millares 2 2 4 2 2 3 4 2" xfId="14118" xr:uid="{00000000-0005-0000-0000-00005B230000}"/>
    <cellStyle name="Millares 2 2 4 2 2 3 5" xfId="7667" xr:uid="{00000000-0005-0000-0000-00005C230000}"/>
    <cellStyle name="Millares 2 2 4 2 2 3 5 2" xfId="16260" xr:uid="{00000000-0005-0000-0000-00005D230000}"/>
    <cellStyle name="Millares 2 2 4 2 2 3 6" xfId="9823" xr:uid="{00000000-0005-0000-0000-00005E230000}"/>
    <cellStyle name="Millares 2 2 4 2 2 4" xfId="1535" xr:uid="{00000000-0005-0000-0000-00005F230000}"/>
    <cellStyle name="Millares 2 2 4 2 2 4 2" xfId="3688" xr:uid="{00000000-0005-0000-0000-000060230000}"/>
    <cellStyle name="Millares 2 2 4 2 2 4 2 2" xfId="12282" xr:uid="{00000000-0005-0000-0000-000061230000}"/>
    <cellStyle name="Millares 2 2 4 2 2 4 3" xfId="5831" xr:uid="{00000000-0005-0000-0000-000062230000}"/>
    <cellStyle name="Millares 2 2 4 2 2 4 3 2" xfId="14424" xr:uid="{00000000-0005-0000-0000-000063230000}"/>
    <cellStyle name="Millares 2 2 4 2 2 4 4" xfId="7973" xr:uid="{00000000-0005-0000-0000-000064230000}"/>
    <cellStyle name="Millares 2 2 4 2 2 4 4 2" xfId="16566" xr:uid="{00000000-0005-0000-0000-000065230000}"/>
    <cellStyle name="Millares 2 2 4 2 2 4 5" xfId="10129" xr:uid="{00000000-0005-0000-0000-000066230000}"/>
    <cellStyle name="Millares 2 2 4 2 2 5" xfId="2621" xr:uid="{00000000-0005-0000-0000-000067230000}"/>
    <cellStyle name="Millares 2 2 4 2 2 5 2" xfId="11215" xr:uid="{00000000-0005-0000-0000-000068230000}"/>
    <cellStyle name="Millares 2 2 4 2 2 6" xfId="4764" xr:uid="{00000000-0005-0000-0000-000069230000}"/>
    <cellStyle name="Millares 2 2 4 2 2 6 2" xfId="13357" xr:uid="{00000000-0005-0000-0000-00006A230000}"/>
    <cellStyle name="Millares 2 2 4 2 2 7" xfId="6906" xr:uid="{00000000-0005-0000-0000-00006B230000}"/>
    <cellStyle name="Millares 2 2 4 2 2 7 2" xfId="15499" xr:uid="{00000000-0005-0000-0000-00006C230000}"/>
    <cellStyle name="Millares 2 2 4 2 2 8" xfId="9064" xr:uid="{00000000-0005-0000-0000-00006D230000}"/>
    <cellStyle name="Millares 2 2 4 2 3" xfId="657" xr:uid="{00000000-0005-0000-0000-00006E230000}"/>
    <cellStyle name="Millares 2 2 4 2 3 2" xfId="1737" xr:uid="{00000000-0005-0000-0000-00006F230000}"/>
    <cellStyle name="Millares 2 2 4 2 3 2 2" xfId="3890" xr:uid="{00000000-0005-0000-0000-000070230000}"/>
    <cellStyle name="Millares 2 2 4 2 3 2 2 2" xfId="12484" xr:uid="{00000000-0005-0000-0000-000071230000}"/>
    <cellStyle name="Millares 2 2 4 2 3 2 3" xfId="6033" xr:uid="{00000000-0005-0000-0000-000072230000}"/>
    <cellStyle name="Millares 2 2 4 2 3 2 3 2" xfId="14626" xr:uid="{00000000-0005-0000-0000-000073230000}"/>
    <cellStyle name="Millares 2 2 4 2 3 2 4" xfId="8175" xr:uid="{00000000-0005-0000-0000-000074230000}"/>
    <cellStyle name="Millares 2 2 4 2 3 2 4 2" xfId="16768" xr:uid="{00000000-0005-0000-0000-000075230000}"/>
    <cellStyle name="Millares 2 2 4 2 3 2 5" xfId="10331" xr:uid="{00000000-0005-0000-0000-000076230000}"/>
    <cellStyle name="Millares 2 2 4 2 3 3" xfId="2823" xr:uid="{00000000-0005-0000-0000-000077230000}"/>
    <cellStyle name="Millares 2 2 4 2 3 3 2" xfId="11417" xr:uid="{00000000-0005-0000-0000-000078230000}"/>
    <cellStyle name="Millares 2 2 4 2 3 4" xfId="4966" xr:uid="{00000000-0005-0000-0000-000079230000}"/>
    <cellStyle name="Millares 2 2 4 2 3 4 2" xfId="13559" xr:uid="{00000000-0005-0000-0000-00007A230000}"/>
    <cellStyle name="Millares 2 2 4 2 3 5" xfId="7108" xr:uid="{00000000-0005-0000-0000-00007B230000}"/>
    <cellStyle name="Millares 2 2 4 2 3 5 2" xfId="15701" xr:uid="{00000000-0005-0000-0000-00007C230000}"/>
    <cellStyle name="Millares 2 2 4 2 3 6" xfId="9266" xr:uid="{00000000-0005-0000-0000-00007D230000}"/>
    <cellStyle name="Millares 2 2 4 2 4" xfId="871" xr:uid="{00000000-0005-0000-0000-00007E230000}"/>
    <cellStyle name="Millares 2 2 4 2 4 2" xfId="1948" xr:uid="{00000000-0005-0000-0000-00007F230000}"/>
    <cellStyle name="Millares 2 2 4 2 4 2 2" xfId="4101" xr:uid="{00000000-0005-0000-0000-000080230000}"/>
    <cellStyle name="Millares 2 2 4 2 4 2 2 2" xfId="12695" xr:uid="{00000000-0005-0000-0000-000081230000}"/>
    <cellStyle name="Millares 2 2 4 2 4 2 3" xfId="6244" xr:uid="{00000000-0005-0000-0000-000082230000}"/>
    <cellStyle name="Millares 2 2 4 2 4 2 3 2" xfId="14837" xr:uid="{00000000-0005-0000-0000-000083230000}"/>
    <cellStyle name="Millares 2 2 4 2 4 2 4" xfId="8386" xr:uid="{00000000-0005-0000-0000-000084230000}"/>
    <cellStyle name="Millares 2 2 4 2 4 2 4 2" xfId="16979" xr:uid="{00000000-0005-0000-0000-000085230000}"/>
    <cellStyle name="Millares 2 2 4 2 4 2 5" xfId="10542" xr:uid="{00000000-0005-0000-0000-000086230000}"/>
    <cellStyle name="Millares 2 2 4 2 4 3" xfId="3034" xr:uid="{00000000-0005-0000-0000-000087230000}"/>
    <cellStyle name="Millares 2 2 4 2 4 3 2" xfId="11628" xr:uid="{00000000-0005-0000-0000-000088230000}"/>
    <cellStyle name="Millares 2 2 4 2 4 4" xfId="5177" xr:uid="{00000000-0005-0000-0000-000089230000}"/>
    <cellStyle name="Millares 2 2 4 2 4 4 2" xfId="13770" xr:uid="{00000000-0005-0000-0000-00008A230000}"/>
    <cellStyle name="Millares 2 2 4 2 4 5" xfId="7319" xr:uid="{00000000-0005-0000-0000-00008B230000}"/>
    <cellStyle name="Millares 2 2 4 2 4 5 2" xfId="15912" xr:uid="{00000000-0005-0000-0000-00008C230000}"/>
    <cellStyle name="Millares 2 2 4 2 4 6" xfId="9475" xr:uid="{00000000-0005-0000-0000-00008D230000}"/>
    <cellStyle name="Millares 2 2 4 2 5" xfId="950" xr:uid="{00000000-0005-0000-0000-00008E230000}"/>
    <cellStyle name="Millares 2 2 4 2 5 2" xfId="2027" xr:uid="{00000000-0005-0000-0000-00008F230000}"/>
    <cellStyle name="Millares 2 2 4 2 5 2 2" xfId="4180" xr:uid="{00000000-0005-0000-0000-000090230000}"/>
    <cellStyle name="Millares 2 2 4 2 5 2 2 2" xfId="12774" xr:uid="{00000000-0005-0000-0000-000091230000}"/>
    <cellStyle name="Millares 2 2 4 2 5 2 3" xfId="6323" xr:uid="{00000000-0005-0000-0000-000092230000}"/>
    <cellStyle name="Millares 2 2 4 2 5 2 3 2" xfId="14916" xr:uid="{00000000-0005-0000-0000-000093230000}"/>
    <cellStyle name="Millares 2 2 4 2 5 2 4" xfId="8465" xr:uid="{00000000-0005-0000-0000-000094230000}"/>
    <cellStyle name="Millares 2 2 4 2 5 2 4 2" xfId="17058" xr:uid="{00000000-0005-0000-0000-000095230000}"/>
    <cellStyle name="Millares 2 2 4 2 5 2 5" xfId="10621" xr:uid="{00000000-0005-0000-0000-000096230000}"/>
    <cellStyle name="Millares 2 2 4 2 5 3" xfId="3113" xr:uid="{00000000-0005-0000-0000-000097230000}"/>
    <cellStyle name="Millares 2 2 4 2 5 3 2" xfId="11707" xr:uid="{00000000-0005-0000-0000-000098230000}"/>
    <cellStyle name="Millares 2 2 4 2 5 4" xfId="5256" xr:uid="{00000000-0005-0000-0000-000099230000}"/>
    <cellStyle name="Millares 2 2 4 2 5 4 2" xfId="13849" xr:uid="{00000000-0005-0000-0000-00009A230000}"/>
    <cellStyle name="Millares 2 2 4 2 5 5" xfId="7398" xr:uid="{00000000-0005-0000-0000-00009B230000}"/>
    <cellStyle name="Millares 2 2 4 2 5 5 2" xfId="15991" xr:uid="{00000000-0005-0000-0000-00009C230000}"/>
    <cellStyle name="Millares 2 2 4 2 5 6" xfId="9554" xr:uid="{00000000-0005-0000-0000-00009D230000}"/>
    <cellStyle name="Millares 2 2 4 2 6" xfId="1053" xr:uid="{00000000-0005-0000-0000-00009E230000}"/>
    <cellStyle name="Millares 2 2 4 2 6 2" xfId="2130" xr:uid="{00000000-0005-0000-0000-00009F230000}"/>
    <cellStyle name="Millares 2 2 4 2 6 2 2" xfId="4283" xr:uid="{00000000-0005-0000-0000-0000A0230000}"/>
    <cellStyle name="Millares 2 2 4 2 6 2 2 2" xfId="12877" xr:uid="{00000000-0005-0000-0000-0000A1230000}"/>
    <cellStyle name="Millares 2 2 4 2 6 2 3" xfId="6426" xr:uid="{00000000-0005-0000-0000-0000A2230000}"/>
    <cellStyle name="Millares 2 2 4 2 6 2 3 2" xfId="15019" xr:uid="{00000000-0005-0000-0000-0000A3230000}"/>
    <cellStyle name="Millares 2 2 4 2 6 2 4" xfId="8568" xr:uid="{00000000-0005-0000-0000-0000A4230000}"/>
    <cellStyle name="Millares 2 2 4 2 6 2 4 2" xfId="17161" xr:uid="{00000000-0005-0000-0000-0000A5230000}"/>
    <cellStyle name="Millares 2 2 4 2 6 2 5" xfId="10724" xr:uid="{00000000-0005-0000-0000-0000A6230000}"/>
    <cellStyle name="Millares 2 2 4 2 6 3" xfId="3216" xr:uid="{00000000-0005-0000-0000-0000A7230000}"/>
    <cellStyle name="Millares 2 2 4 2 6 3 2" xfId="11810" xr:uid="{00000000-0005-0000-0000-0000A8230000}"/>
    <cellStyle name="Millares 2 2 4 2 6 4" xfId="5359" xr:uid="{00000000-0005-0000-0000-0000A9230000}"/>
    <cellStyle name="Millares 2 2 4 2 6 4 2" xfId="13952" xr:uid="{00000000-0005-0000-0000-0000AA230000}"/>
    <cellStyle name="Millares 2 2 4 2 6 5" xfId="7501" xr:uid="{00000000-0005-0000-0000-0000AB230000}"/>
    <cellStyle name="Millares 2 2 4 2 6 5 2" xfId="16094" xr:uid="{00000000-0005-0000-0000-0000AC230000}"/>
    <cellStyle name="Millares 2 2 4 2 6 6" xfId="9657" xr:uid="{00000000-0005-0000-0000-0000AD230000}"/>
    <cellStyle name="Millares 2 2 4 2 7" xfId="1114" xr:uid="{00000000-0005-0000-0000-0000AE230000}"/>
    <cellStyle name="Millares 2 2 4 2 7 2" xfId="2191" xr:uid="{00000000-0005-0000-0000-0000AF230000}"/>
    <cellStyle name="Millares 2 2 4 2 7 2 2" xfId="4344" xr:uid="{00000000-0005-0000-0000-0000B0230000}"/>
    <cellStyle name="Millares 2 2 4 2 7 2 2 2" xfId="12938" xr:uid="{00000000-0005-0000-0000-0000B1230000}"/>
    <cellStyle name="Millares 2 2 4 2 7 2 3" xfId="6487" xr:uid="{00000000-0005-0000-0000-0000B2230000}"/>
    <cellStyle name="Millares 2 2 4 2 7 2 3 2" xfId="15080" xr:uid="{00000000-0005-0000-0000-0000B3230000}"/>
    <cellStyle name="Millares 2 2 4 2 7 2 4" xfId="8629" xr:uid="{00000000-0005-0000-0000-0000B4230000}"/>
    <cellStyle name="Millares 2 2 4 2 7 2 4 2" xfId="17222" xr:uid="{00000000-0005-0000-0000-0000B5230000}"/>
    <cellStyle name="Millares 2 2 4 2 7 2 5" xfId="10785" xr:uid="{00000000-0005-0000-0000-0000B6230000}"/>
    <cellStyle name="Millares 2 2 4 2 7 3" xfId="3277" xr:uid="{00000000-0005-0000-0000-0000B7230000}"/>
    <cellStyle name="Millares 2 2 4 2 7 3 2" xfId="11871" xr:uid="{00000000-0005-0000-0000-0000B8230000}"/>
    <cellStyle name="Millares 2 2 4 2 7 4" xfId="5420" xr:uid="{00000000-0005-0000-0000-0000B9230000}"/>
    <cellStyle name="Millares 2 2 4 2 7 4 2" xfId="14013" xr:uid="{00000000-0005-0000-0000-0000BA230000}"/>
    <cellStyle name="Millares 2 2 4 2 7 5" xfId="7562" xr:uid="{00000000-0005-0000-0000-0000BB230000}"/>
    <cellStyle name="Millares 2 2 4 2 7 5 2" xfId="16155" xr:uid="{00000000-0005-0000-0000-0000BC230000}"/>
    <cellStyle name="Millares 2 2 4 2 7 6" xfId="9718" xr:uid="{00000000-0005-0000-0000-0000BD230000}"/>
    <cellStyle name="Millares 2 2 4 2 8" xfId="1183" xr:uid="{00000000-0005-0000-0000-0000BE230000}"/>
    <cellStyle name="Millares 2 2 4 2 8 2" xfId="2257" xr:uid="{00000000-0005-0000-0000-0000BF230000}"/>
    <cellStyle name="Millares 2 2 4 2 8 2 2" xfId="4410" xr:uid="{00000000-0005-0000-0000-0000C0230000}"/>
    <cellStyle name="Millares 2 2 4 2 8 2 2 2" xfId="13004" xr:uid="{00000000-0005-0000-0000-0000C1230000}"/>
    <cellStyle name="Millares 2 2 4 2 8 2 3" xfId="6553" xr:uid="{00000000-0005-0000-0000-0000C2230000}"/>
    <cellStyle name="Millares 2 2 4 2 8 2 3 2" xfId="15146" xr:uid="{00000000-0005-0000-0000-0000C3230000}"/>
    <cellStyle name="Millares 2 2 4 2 8 2 4" xfId="8695" xr:uid="{00000000-0005-0000-0000-0000C4230000}"/>
    <cellStyle name="Millares 2 2 4 2 8 2 4 2" xfId="17288" xr:uid="{00000000-0005-0000-0000-0000C5230000}"/>
    <cellStyle name="Millares 2 2 4 2 8 2 5" xfId="10851" xr:uid="{00000000-0005-0000-0000-0000C6230000}"/>
    <cellStyle name="Millares 2 2 4 2 8 3" xfId="3343" xr:uid="{00000000-0005-0000-0000-0000C7230000}"/>
    <cellStyle name="Millares 2 2 4 2 8 3 2" xfId="11937" xr:uid="{00000000-0005-0000-0000-0000C8230000}"/>
    <cellStyle name="Millares 2 2 4 2 8 4" xfId="5486" xr:uid="{00000000-0005-0000-0000-0000C9230000}"/>
    <cellStyle name="Millares 2 2 4 2 8 4 2" xfId="14079" xr:uid="{00000000-0005-0000-0000-0000CA230000}"/>
    <cellStyle name="Millares 2 2 4 2 8 5" xfId="7628" xr:uid="{00000000-0005-0000-0000-0000CB230000}"/>
    <cellStyle name="Millares 2 2 4 2 8 5 2" xfId="16221" xr:uid="{00000000-0005-0000-0000-0000CC230000}"/>
    <cellStyle name="Millares 2 2 4 2 8 6" xfId="9784" xr:uid="{00000000-0005-0000-0000-0000CD230000}"/>
    <cellStyle name="Millares 2 2 4 2 9" xfId="1385" xr:uid="{00000000-0005-0000-0000-0000CE230000}"/>
    <cellStyle name="Millares 2 2 4 2 9 2" xfId="3538" xr:uid="{00000000-0005-0000-0000-0000CF230000}"/>
    <cellStyle name="Millares 2 2 4 2 9 2 2" xfId="12132" xr:uid="{00000000-0005-0000-0000-0000D0230000}"/>
    <cellStyle name="Millares 2 2 4 2 9 3" xfId="5681" xr:uid="{00000000-0005-0000-0000-0000D1230000}"/>
    <cellStyle name="Millares 2 2 4 2 9 3 2" xfId="14274" xr:uid="{00000000-0005-0000-0000-0000D2230000}"/>
    <cellStyle name="Millares 2 2 4 2 9 4" xfId="7823" xr:uid="{00000000-0005-0000-0000-0000D3230000}"/>
    <cellStyle name="Millares 2 2 4 2 9 4 2" xfId="16416" xr:uid="{00000000-0005-0000-0000-0000D4230000}"/>
    <cellStyle name="Millares 2 2 4 2 9 5" xfId="9979" xr:uid="{00000000-0005-0000-0000-0000D5230000}"/>
    <cellStyle name="Millares 2 2 4 20" xfId="17368" xr:uid="{00000000-0005-0000-0000-0000D6230000}"/>
    <cellStyle name="Millares 2 2 4 3" xfId="248" xr:uid="{00000000-0005-0000-0000-0000D7230000}"/>
    <cellStyle name="Millares 2 2 4 3 2" xfId="601" xr:uid="{00000000-0005-0000-0000-0000D8230000}"/>
    <cellStyle name="Millares 2 2 4 3 2 2" xfId="1681" xr:uid="{00000000-0005-0000-0000-0000D9230000}"/>
    <cellStyle name="Millares 2 2 4 3 2 2 2" xfId="3834" xr:uid="{00000000-0005-0000-0000-0000DA230000}"/>
    <cellStyle name="Millares 2 2 4 3 2 2 2 2" xfId="12428" xr:uid="{00000000-0005-0000-0000-0000DB230000}"/>
    <cellStyle name="Millares 2 2 4 3 2 2 3" xfId="5977" xr:uid="{00000000-0005-0000-0000-0000DC230000}"/>
    <cellStyle name="Millares 2 2 4 3 2 2 3 2" xfId="14570" xr:uid="{00000000-0005-0000-0000-0000DD230000}"/>
    <cellStyle name="Millares 2 2 4 3 2 2 4" xfId="8119" xr:uid="{00000000-0005-0000-0000-0000DE230000}"/>
    <cellStyle name="Millares 2 2 4 3 2 2 4 2" xfId="16712" xr:uid="{00000000-0005-0000-0000-0000DF230000}"/>
    <cellStyle name="Millares 2 2 4 3 2 2 5" xfId="10275" xr:uid="{00000000-0005-0000-0000-0000E0230000}"/>
    <cellStyle name="Millares 2 2 4 3 2 3" xfId="2767" xr:uid="{00000000-0005-0000-0000-0000E1230000}"/>
    <cellStyle name="Millares 2 2 4 3 2 3 2" xfId="11361" xr:uid="{00000000-0005-0000-0000-0000E2230000}"/>
    <cellStyle name="Millares 2 2 4 3 2 4" xfId="4910" xr:uid="{00000000-0005-0000-0000-0000E3230000}"/>
    <cellStyle name="Millares 2 2 4 3 2 4 2" xfId="13503" xr:uid="{00000000-0005-0000-0000-0000E4230000}"/>
    <cellStyle name="Millares 2 2 4 3 2 5" xfId="7052" xr:uid="{00000000-0005-0000-0000-0000E5230000}"/>
    <cellStyle name="Millares 2 2 4 3 2 5 2" xfId="15645" xr:uid="{00000000-0005-0000-0000-0000E6230000}"/>
    <cellStyle name="Millares 2 2 4 3 2 6" xfId="9210" xr:uid="{00000000-0005-0000-0000-0000E7230000}"/>
    <cellStyle name="Millares 2 2 4 3 3" xfId="1202" xr:uid="{00000000-0005-0000-0000-0000E8230000}"/>
    <cellStyle name="Millares 2 2 4 3 3 2" xfId="2276" xr:uid="{00000000-0005-0000-0000-0000E9230000}"/>
    <cellStyle name="Millares 2 2 4 3 3 2 2" xfId="4429" xr:uid="{00000000-0005-0000-0000-0000EA230000}"/>
    <cellStyle name="Millares 2 2 4 3 3 2 2 2" xfId="13023" xr:uid="{00000000-0005-0000-0000-0000EB230000}"/>
    <cellStyle name="Millares 2 2 4 3 3 2 3" xfId="6572" xr:uid="{00000000-0005-0000-0000-0000EC230000}"/>
    <cellStyle name="Millares 2 2 4 3 3 2 3 2" xfId="15165" xr:uid="{00000000-0005-0000-0000-0000ED230000}"/>
    <cellStyle name="Millares 2 2 4 3 3 2 4" xfId="8714" xr:uid="{00000000-0005-0000-0000-0000EE230000}"/>
    <cellStyle name="Millares 2 2 4 3 3 2 4 2" xfId="17307" xr:uid="{00000000-0005-0000-0000-0000EF230000}"/>
    <cellStyle name="Millares 2 2 4 3 3 2 5" xfId="10870" xr:uid="{00000000-0005-0000-0000-0000F0230000}"/>
    <cellStyle name="Millares 2 2 4 3 3 3" xfId="3362" xr:uid="{00000000-0005-0000-0000-0000F1230000}"/>
    <cellStyle name="Millares 2 2 4 3 3 3 2" xfId="11956" xr:uid="{00000000-0005-0000-0000-0000F2230000}"/>
    <cellStyle name="Millares 2 2 4 3 3 4" xfId="5505" xr:uid="{00000000-0005-0000-0000-0000F3230000}"/>
    <cellStyle name="Millares 2 2 4 3 3 4 2" xfId="14098" xr:uid="{00000000-0005-0000-0000-0000F4230000}"/>
    <cellStyle name="Millares 2 2 4 3 3 5" xfId="7647" xr:uid="{00000000-0005-0000-0000-0000F5230000}"/>
    <cellStyle name="Millares 2 2 4 3 3 5 2" xfId="16240" xr:uid="{00000000-0005-0000-0000-0000F6230000}"/>
    <cellStyle name="Millares 2 2 4 3 3 6" xfId="9803" xr:uid="{00000000-0005-0000-0000-0000F7230000}"/>
    <cellStyle name="Millares 2 2 4 3 4" xfId="1329" xr:uid="{00000000-0005-0000-0000-0000F8230000}"/>
    <cellStyle name="Millares 2 2 4 3 4 2" xfId="3482" xr:uid="{00000000-0005-0000-0000-0000F9230000}"/>
    <cellStyle name="Millares 2 2 4 3 4 2 2" xfId="12076" xr:uid="{00000000-0005-0000-0000-0000FA230000}"/>
    <cellStyle name="Millares 2 2 4 3 4 3" xfId="5625" xr:uid="{00000000-0005-0000-0000-0000FB230000}"/>
    <cellStyle name="Millares 2 2 4 3 4 3 2" xfId="14218" xr:uid="{00000000-0005-0000-0000-0000FC230000}"/>
    <cellStyle name="Millares 2 2 4 3 4 4" xfId="7767" xr:uid="{00000000-0005-0000-0000-0000FD230000}"/>
    <cellStyle name="Millares 2 2 4 3 4 4 2" xfId="16360" xr:uid="{00000000-0005-0000-0000-0000FE230000}"/>
    <cellStyle name="Millares 2 2 4 3 4 5" xfId="9923" xr:uid="{00000000-0005-0000-0000-0000FF230000}"/>
    <cellStyle name="Millares 2 2 4 3 5" xfId="2415" xr:uid="{00000000-0005-0000-0000-000000240000}"/>
    <cellStyle name="Millares 2 2 4 3 5 2" xfId="11009" xr:uid="{00000000-0005-0000-0000-000001240000}"/>
    <cellStyle name="Millares 2 2 4 3 6" xfId="4558" xr:uid="{00000000-0005-0000-0000-000002240000}"/>
    <cellStyle name="Millares 2 2 4 3 6 2" xfId="13151" xr:uid="{00000000-0005-0000-0000-000003240000}"/>
    <cellStyle name="Millares 2 2 4 3 7" xfId="6700" xr:uid="{00000000-0005-0000-0000-000004240000}"/>
    <cellStyle name="Millares 2 2 4 3 7 2" xfId="15293" xr:uid="{00000000-0005-0000-0000-000005240000}"/>
    <cellStyle name="Millares 2 2 4 3 8" xfId="8869" xr:uid="{00000000-0005-0000-0000-000006240000}"/>
    <cellStyle name="Millares 2 2 4 4" xfId="355" xr:uid="{00000000-0005-0000-0000-000007240000}"/>
    <cellStyle name="Millares 2 2 4 4 2" xfId="708" xr:uid="{00000000-0005-0000-0000-000008240000}"/>
    <cellStyle name="Millares 2 2 4 4 2 2" xfId="1788" xr:uid="{00000000-0005-0000-0000-000009240000}"/>
    <cellStyle name="Millares 2 2 4 4 2 2 2" xfId="3941" xr:uid="{00000000-0005-0000-0000-00000A240000}"/>
    <cellStyle name="Millares 2 2 4 4 2 2 2 2" xfId="12535" xr:uid="{00000000-0005-0000-0000-00000B240000}"/>
    <cellStyle name="Millares 2 2 4 4 2 2 3" xfId="6084" xr:uid="{00000000-0005-0000-0000-00000C240000}"/>
    <cellStyle name="Millares 2 2 4 4 2 2 3 2" xfId="14677" xr:uid="{00000000-0005-0000-0000-00000D240000}"/>
    <cellStyle name="Millares 2 2 4 4 2 2 4" xfId="8226" xr:uid="{00000000-0005-0000-0000-00000E240000}"/>
    <cellStyle name="Millares 2 2 4 4 2 2 4 2" xfId="16819" xr:uid="{00000000-0005-0000-0000-00000F240000}"/>
    <cellStyle name="Millares 2 2 4 4 2 2 5" xfId="10382" xr:uid="{00000000-0005-0000-0000-000010240000}"/>
    <cellStyle name="Millares 2 2 4 4 2 3" xfId="2874" xr:uid="{00000000-0005-0000-0000-000011240000}"/>
    <cellStyle name="Millares 2 2 4 4 2 3 2" xfId="11468" xr:uid="{00000000-0005-0000-0000-000012240000}"/>
    <cellStyle name="Millares 2 2 4 4 2 4" xfId="5017" xr:uid="{00000000-0005-0000-0000-000013240000}"/>
    <cellStyle name="Millares 2 2 4 4 2 4 2" xfId="13610" xr:uid="{00000000-0005-0000-0000-000014240000}"/>
    <cellStyle name="Millares 2 2 4 4 2 5" xfId="7159" xr:uid="{00000000-0005-0000-0000-000015240000}"/>
    <cellStyle name="Millares 2 2 4 4 2 5 2" xfId="15752" xr:uid="{00000000-0005-0000-0000-000016240000}"/>
    <cellStyle name="Millares 2 2 4 4 2 6" xfId="9317" xr:uid="{00000000-0005-0000-0000-000017240000}"/>
    <cellStyle name="Millares 2 2 4 4 3" xfId="1436" xr:uid="{00000000-0005-0000-0000-000018240000}"/>
    <cellStyle name="Millares 2 2 4 4 3 2" xfId="3589" xr:uid="{00000000-0005-0000-0000-000019240000}"/>
    <cellStyle name="Millares 2 2 4 4 3 2 2" xfId="12183" xr:uid="{00000000-0005-0000-0000-00001A240000}"/>
    <cellStyle name="Millares 2 2 4 4 3 3" xfId="5732" xr:uid="{00000000-0005-0000-0000-00001B240000}"/>
    <cellStyle name="Millares 2 2 4 4 3 3 2" xfId="14325" xr:uid="{00000000-0005-0000-0000-00001C240000}"/>
    <cellStyle name="Millares 2 2 4 4 3 4" xfId="7874" xr:uid="{00000000-0005-0000-0000-00001D240000}"/>
    <cellStyle name="Millares 2 2 4 4 3 4 2" xfId="16467" xr:uid="{00000000-0005-0000-0000-00001E240000}"/>
    <cellStyle name="Millares 2 2 4 4 3 5" xfId="10030" xr:uid="{00000000-0005-0000-0000-00001F240000}"/>
    <cellStyle name="Millares 2 2 4 4 4" xfId="2522" xr:uid="{00000000-0005-0000-0000-000020240000}"/>
    <cellStyle name="Millares 2 2 4 4 4 2" xfId="11116" xr:uid="{00000000-0005-0000-0000-000021240000}"/>
    <cellStyle name="Millares 2 2 4 4 5" xfId="4665" xr:uid="{00000000-0005-0000-0000-000022240000}"/>
    <cellStyle name="Millares 2 2 4 4 5 2" xfId="13258" xr:uid="{00000000-0005-0000-0000-000023240000}"/>
    <cellStyle name="Millares 2 2 4 4 6" xfId="6807" xr:uid="{00000000-0005-0000-0000-000024240000}"/>
    <cellStyle name="Millares 2 2 4 4 6 2" xfId="15400" xr:uid="{00000000-0005-0000-0000-000025240000}"/>
    <cellStyle name="Millares 2 2 4 4 7" xfId="8967" xr:uid="{00000000-0005-0000-0000-000026240000}"/>
    <cellStyle name="Millares 2 2 4 5" xfId="404" xr:uid="{00000000-0005-0000-0000-000027240000}"/>
    <cellStyle name="Millares 2 2 4 5 2" xfId="756" xr:uid="{00000000-0005-0000-0000-000028240000}"/>
    <cellStyle name="Millares 2 2 4 5 2 2" xfId="1836" xr:uid="{00000000-0005-0000-0000-000029240000}"/>
    <cellStyle name="Millares 2 2 4 5 2 2 2" xfId="3989" xr:uid="{00000000-0005-0000-0000-00002A240000}"/>
    <cellStyle name="Millares 2 2 4 5 2 2 2 2" xfId="12583" xr:uid="{00000000-0005-0000-0000-00002B240000}"/>
    <cellStyle name="Millares 2 2 4 5 2 2 3" xfId="6132" xr:uid="{00000000-0005-0000-0000-00002C240000}"/>
    <cellStyle name="Millares 2 2 4 5 2 2 3 2" xfId="14725" xr:uid="{00000000-0005-0000-0000-00002D240000}"/>
    <cellStyle name="Millares 2 2 4 5 2 2 4" xfId="8274" xr:uid="{00000000-0005-0000-0000-00002E240000}"/>
    <cellStyle name="Millares 2 2 4 5 2 2 4 2" xfId="16867" xr:uid="{00000000-0005-0000-0000-00002F240000}"/>
    <cellStyle name="Millares 2 2 4 5 2 2 5" xfId="10430" xr:uid="{00000000-0005-0000-0000-000030240000}"/>
    <cellStyle name="Millares 2 2 4 5 2 3" xfId="2922" xr:uid="{00000000-0005-0000-0000-000031240000}"/>
    <cellStyle name="Millares 2 2 4 5 2 3 2" xfId="11516" xr:uid="{00000000-0005-0000-0000-000032240000}"/>
    <cellStyle name="Millares 2 2 4 5 2 4" xfId="5065" xr:uid="{00000000-0005-0000-0000-000033240000}"/>
    <cellStyle name="Millares 2 2 4 5 2 4 2" xfId="13658" xr:uid="{00000000-0005-0000-0000-000034240000}"/>
    <cellStyle name="Millares 2 2 4 5 2 5" xfId="7207" xr:uid="{00000000-0005-0000-0000-000035240000}"/>
    <cellStyle name="Millares 2 2 4 5 2 5 2" xfId="15800" xr:uid="{00000000-0005-0000-0000-000036240000}"/>
    <cellStyle name="Millares 2 2 4 5 2 6" xfId="9365" xr:uid="{00000000-0005-0000-0000-000037240000}"/>
    <cellStyle name="Millares 2 2 4 5 3" xfId="1484" xr:uid="{00000000-0005-0000-0000-000038240000}"/>
    <cellStyle name="Millares 2 2 4 5 3 2" xfId="3637" xr:uid="{00000000-0005-0000-0000-000039240000}"/>
    <cellStyle name="Millares 2 2 4 5 3 2 2" xfId="12231" xr:uid="{00000000-0005-0000-0000-00003A240000}"/>
    <cellStyle name="Millares 2 2 4 5 3 3" xfId="5780" xr:uid="{00000000-0005-0000-0000-00003B240000}"/>
    <cellStyle name="Millares 2 2 4 5 3 3 2" xfId="14373" xr:uid="{00000000-0005-0000-0000-00003C240000}"/>
    <cellStyle name="Millares 2 2 4 5 3 4" xfId="7922" xr:uid="{00000000-0005-0000-0000-00003D240000}"/>
    <cellStyle name="Millares 2 2 4 5 3 4 2" xfId="16515" xr:uid="{00000000-0005-0000-0000-00003E240000}"/>
    <cellStyle name="Millares 2 2 4 5 3 5" xfId="10078" xr:uid="{00000000-0005-0000-0000-00003F240000}"/>
    <cellStyle name="Millares 2 2 4 5 4" xfId="2570" xr:uid="{00000000-0005-0000-0000-000040240000}"/>
    <cellStyle name="Millares 2 2 4 5 4 2" xfId="11164" xr:uid="{00000000-0005-0000-0000-000041240000}"/>
    <cellStyle name="Millares 2 2 4 5 5" xfId="4713" xr:uid="{00000000-0005-0000-0000-000042240000}"/>
    <cellStyle name="Millares 2 2 4 5 5 2" xfId="13306" xr:uid="{00000000-0005-0000-0000-000043240000}"/>
    <cellStyle name="Millares 2 2 4 5 6" xfId="6855" xr:uid="{00000000-0005-0000-0000-000044240000}"/>
    <cellStyle name="Millares 2 2 4 5 6 2" xfId="15448" xr:uid="{00000000-0005-0000-0000-000045240000}"/>
    <cellStyle name="Millares 2 2 4 5 7" xfId="9015" xr:uid="{00000000-0005-0000-0000-000046240000}"/>
    <cellStyle name="Millares 2 2 4 6" xfId="506" xr:uid="{00000000-0005-0000-0000-000047240000}"/>
    <cellStyle name="Millares 2 2 4 6 2" xfId="1586" xr:uid="{00000000-0005-0000-0000-000048240000}"/>
    <cellStyle name="Millares 2 2 4 6 2 2" xfId="3739" xr:uid="{00000000-0005-0000-0000-000049240000}"/>
    <cellStyle name="Millares 2 2 4 6 2 2 2" xfId="12333" xr:uid="{00000000-0005-0000-0000-00004A240000}"/>
    <cellStyle name="Millares 2 2 4 6 2 3" xfId="5882" xr:uid="{00000000-0005-0000-0000-00004B240000}"/>
    <cellStyle name="Millares 2 2 4 6 2 3 2" xfId="14475" xr:uid="{00000000-0005-0000-0000-00004C240000}"/>
    <cellStyle name="Millares 2 2 4 6 2 4" xfId="8024" xr:uid="{00000000-0005-0000-0000-00004D240000}"/>
    <cellStyle name="Millares 2 2 4 6 2 4 2" xfId="16617" xr:uid="{00000000-0005-0000-0000-00004E240000}"/>
    <cellStyle name="Millares 2 2 4 6 2 5" xfId="10180" xr:uid="{00000000-0005-0000-0000-00004F240000}"/>
    <cellStyle name="Millares 2 2 4 6 3" xfId="2672" xr:uid="{00000000-0005-0000-0000-000050240000}"/>
    <cellStyle name="Millares 2 2 4 6 3 2" xfId="11266" xr:uid="{00000000-0005-0000-0000-000051240000}"/>
    <cellStyle name="Millares 2 2 4 6 4" xfId="4815" xr:uid="{00000000-0005-0000-0000-000052240000}"/>
    <cellStyle name="Millares 2 2 4 6 4 2" xfId="13408" xr:uid="{00000000-0005-0000-0000-000053240000}"/>
    <cellStyle name="Millares 2 2 4 6 5" xfId="6957" xr:uid="{00000000-0005-0000-0000-000054240000}"/>
    <cellStyle name="Millares 2 2 4 6 5 2" xfId="15550" xr:uid="{00000000-0005-0000-0000-000055240000}"/>
    <cellStyle name="Millares 2 2 4 6 6" xfId="9115" xr:uid="{00000000-0005-0000-0000-000056240000}"/>
    <cellStyle name="Millares 2 2 4 7" xfId="547" xr:uid="{00000000-0005-0000-0000-000057240000}"/>
    <cellStyle name="Millares 2 2 4 7 2" xfId="1627" xr:uid="{00000000-0005-0000-0000-000058240000}"/>
    <cellStyle name="Millares 2 2 4 7 2 2" xfId="3780" xr:uid="{00000000-0005-0000-0000-000059240000}"/>
    <cellStyle name="Millares 2 2 4 7 2 2 2" xfId="12374" xr:uid="{00000000-0005-0000-0000-00005A240000}"/>
    <cellStyle name="Millares 2 2 4 7 2 3" xfId="5923" xr:uid="{00000000-0005-0000-0000-00005B240000}"/>
    <cellStyle name="Millares 2 2 4 7 2 3 2" xfId="14516" xr:uid="{00000000-0005-0000-0000-00005C240000}"/>
    <cellStyle name="Millares 2 2 4 7 2 4" xfId="8065" xr:uid="{00000000-0005-0000-0000-00005D240000}"/>
    <cellStyle name="Millares 2 2 4 7 2 4 2" xfId="16658" xr:uid="{00000000-0005-0000-0000-00005E240000}"/>
    <cellStyle name="Millares 2 2 4 7 2 5" xfId="10221" xr:uid="{00000000-0005-0000-0000-00005F240000}"/>
    <cellStyle name="Millares 2 2 4 7 3" xfId="2713" xr:uid="{00000000-0005-0000-0000-000060240000}"/>
    <cellStyle name="Millares 2 2 4 7 3 2" xfId="11307" xr:uid="{00000000-0005-0000-0000-000061240000}"/>
    <cellStyle name="Millares 2 2 4 7 4" xfId="4856" xr:uid="{00000000-0005-0000-0000-000062240000}"/>
    <cellStyle name="Millares 2 2 4 7 4 2" xfId="13449" xr:uid="{00000000-0005-0000-0000-000063240000}"/>
    <cellStyle name="Millares 2 2 4 7 5" xfId="6998" xr:uid="{00000000-0005-0000-0000-000064240000}"/>
    <cellStyle name="Millares 2 2 4 7 5 2" xfId="15591" xr:uid="{00000000-0005-0000-0000-000065240000}"/>
    <cellStyle name="Millares 2 2 4 7 6" xfId="9156" xr:uid="{00000000-0005-0000-0000-000066240000}"/>
    <cellStyle name="Millares 2 2 4 8" xfId="848" xr:uid="{00000000-0005-0000-0000-000067240000}"/>
    <cellStyle name="Millares 2 2 4 8 2" xfId="1928" xr:uid="{00000000-0005-0000-0000-000068240000}"/>
    <cellStyle name="Millares 2 2 4 8 2 2" xfId="4081" xr:uid="{00000000-0005-0000-0000-000069240000}"/>
    <cellStyle name="Millares 2 2 4 8 2 2 2" xfId="12675" xr:uid="{00000000-0005-0000-0000-00006A240000}"/>
    <cellStyle name="Millares 2 2 4 8 2 3" xfId="6224" xr:uid="{00000000-0005-0000-0000-00006B240000}"/>
    <cellStyle name="Millares 2 2 4 8 2 3 2" xfId="14817" xr:uid="{00000000-0005-0000-0000-00006C240000}"/>
    <cellStyle name="Millares 2 2 4 8 2 4" xfId="8366" xr:uid="{00000000-0005-0000-0000-00006D240000}"/>
    <cellStyle name="Millares 2 2 4 8 2 4 2" xfId="16959" xr:uid="{00000000-0005-0000-0000-00006E240000}"/>
    <cellStyle name="Millares 2 2 4 8 2 5" xfId="10522" xr:uid="{00000000-0005-0000-0000-00006F240000}"/>
    <cellStyle name="Millares 2 2 4 8 3" xfId="3014" xr:uid="{00000000-0005-0000-0000-000070240000}"/>
    <cellStyle name="Millares 2 2 4 8 3 2" xfId="11608" xr:uid="{00000000-0005-0000-0000-000071240000}"/>
    <cellStyle name="Millares 2 2 4 8 4" xfId="5157" xr:uid="{00000000-0005-0000-0000-000072240000}"/>
    <cellStyle name="Millares 2 2 4 8 4 2" xfId="13750" xr:uid="{00000000-0005-0000-0000-000073240000}"/>
    <cellStyle name="Millares 2 2 4 8 5" xfId="7299" xr:uid="{00000000-0005-0000-0000-000074240000}"/>
    <cellStyle name="Millares 2 2 4 8 5 2" xfId="15892" xr:uid="{00000000-0005-0000-0000-000075240000}"/>
    <cellStyle name="Millares 2 2 4 8 6" xfId="9457" xr:uid="{00000000-0005-0000-0000-000076240000}"/>
    <cellStyle name="Millares 2 2 4 9" xfId="899" xr:uid="{00000000-0005-0000-0000-000077240000}"/>
    <cellStyle name="Millares 2 2 4 9 2" xfId="1976" xr:uid="{00000000-0005-0000-0000-000078240000}"/>
    <cellStyle name="Millares 2 2 4 9 2 2" xfId="4129" xr:uid="{00000000-0005-0000-0000-000079240000}"/>
    <cellStyle name="Millares 2 2 4 9 2 2 2" xfId="12723" xr:uid="{00000000-0005-0000-0000-00007A240000}"/>
    <cellStyle name="Millares 2 2 4 9 2 3" xfId="6272" xr:uid="{00000000-0005-0000-0000-00007B240000}"/>
    <cellStyle name="Millares 2 2 4 9 2 3 2" xfId="14865" xr:uid="{00000000-0005-0000-0000-00007C240000}"/>
    <cellStyle name="Millares 2 2 4 9 2 4" xfId="8414" xr:uid="{00000000-0005-0000-0000-00007D240000}"/>
    <cellStyle name="Millares 2 2 4 9 2 4 2" xfId="17007" xr:uid="{00000000-0005-0000-0000-00007E240000}"/>
    <cellStyle name="Millares 2 2 4 9 2 5" xfId="10570" xr:uid="{00000000-0005-0000-0000-00007F240000}"/>
    <cellStyle name="Millares 2 2 4 9 3" xfId="3062" xr:uid="{00000000-0005-0000-0000-000080240000}"/>
    <cellStyle name="Millares 2 2 4 9 3 2" xfId="11656" xr:uid="{00000000-0005-0000-0000-000081240000}"/>
    <cellStyle name="Millares 2 2 4 9 4" xfId="5205" xr:uid="{00000000-0005-0000-0000-000082240000}"/>
    <cellStyle name="Millares 2 2 4 9 4 2" xfId="13798" xr:uid="{00000000-0005-0000-0000-000083240000}"/>
    <cellStyle name="Millares 2 2 4 9 5" xfId="7347" xr:uid="{00000000-0005-0000-0000-000084240000}"/>
    <cellStyle name="Millares 2 2 4 9 5 2" xfId="15940" xr:uid="{00000000-0005-0000-0000-000085240000}"/>
    <cellStyle name="Millares 2 2 4 9 6" xfId="9503" xr:uid="{00000000-0005-0000-0000-000086240000}"/>
    <cellStyle name="Millares 2 2 5" xfId="288" xr:uid="{00000000-0005-0000-0000-000087240000}"/>
    <cellStyle name="Millares 2 2 5 10" xfId="2455" xr:uid="{00000000-0005-0000-0000-000088240000}"/>
    <cellStyle name="Millares 2 2 5 10 2" xfId="11049" xr:uid="{00000000-0005-0000-0000-000089240000}"/>
    <cellStyle name="Millares 2 2 5 11" xfId="4598" xr:uid="{00000000-0005-0000-0000-00008A240000}"/>
    <cellStyle name="Millares 2 2 5 11 2" xfId="13191" xr:uid="{00000000-0005-0000-0000-00008B240000}"/>
    <cellStyle name="Millares 2 2 5 12" xfId="6740" xr:uid="{00000000-0005-0000-0000-00008C240000}"/>
    <cellStyle name="Millares 2 2 5 12 2" xfId="15333" xr:uid="{00000000-0005-0000-0000-00008D240000}"/>
    <cellStyle name="Millares 2 2 5 13" xfId="8907" xr:uid="{00000000-0005-0000-0000-00008E240000}"/>
    <cellStyle name="Millares 2 2 5 2" xfId="439" xr:uid="{00000000-0005-0000-0000-00008F240000}"/>
    <cellStyle name="Millares 2 2 5 2 2" xfId="791" xr:uid="{00000000-0005-0000-0000-000090240000}"/>
    <cellStyle name="Millares 2 2 5 2 2 2" xfId="1871" xr:uid="{00000000-0005-0000-0000-000091240000}"/>
    <cellStyle name="Millares 2 2 5 2 2 2 2" xfId="4024" xr:uid="{00000000-0005-0000-0000-000092240000}"/>
    <cellStyle name="Millares 2 2 5 2 2 2 2 2" xfId="12618" xr:uid="{00000000-0005-0000-0000-000093240000}"/>
    <cellStyle name="Millares 2 2 5 2 2 2 3" xfId="6167" xr:uid="{00000000-0005-0000-0000-000094240000}"/>
    <cellStyle name="Millares 2 2 5 2 2 2 3 2" xfId="14760" xr:uid="{00000000-0005-0000-0000-000095240000}"/>
    <cellStyle name="Millares 2 2 5 2 2 2 4" xfId="8309" xr:uid="{00000000-0005-0000-0000-000096240000}"/>
    <cellStyle name="Millares 2 2 5 2 2 2 4 2" xfId="16902" xr:uid="{00000000-0005-0000-0000-000097240000}"/>
    <cellStyle name="Millares 2 2 5 2 2 2 5" xfId="10465" xr:uid="{00000000-0005-0000-0000-000098240000}"/>
    <cellStyle name="Millares 2 2 5 2 2 3" xfId="2957" xr:uid="{00000000-0005-0000-0000-000099240000}"/>
    <cellStyle name="Millares 2 2 5 2 2 3 2" xfId="11551" xr:uid="{00000000-0005-0000-0000-00009A240000}"/>
    <cellStyle name="Millares 2 2 5 2 2 4" xfId="5100" xr:uid="{00000000-0005-0000-0000-00009B240000}"/>
    <cellStyle name="Millares 2 2 5 2 2 4 2" xfId="13693" xr:uid="{00000000-0005-0000-0000-00009C240000}"/>
    <cellStyle name="Millares 2 2 5 2 2 5" xfId="7242" xr:uid="{00000000-0005-0000-0000-00009D240000}"/>
    <cellStyle name="Millares 2 2 5 2 2 5 2" xfId="15835" xr:uid="{00000000-0005-0000-0000-00009E240000}"/>
    <cellStyle name="Millares 2 2 5 2 2 6" xfId="9400" xr:uid="{00000000-0005-0000-0000-00009F240000}"/>
    <cellStyle name="Millares 2 2 5 2 3" xfId="1219" xr:uid="{00000000-0005-0000-0000-0000A0240000}"/>
    <cellStyle name="Millares 2 2 5 2 3 2" xfId="2293" xr:uid="{00000000-0005-0000-0000-0000A1240000}"/>
    <cellStyle name="Millares 2 2 5 2 3 2 2" xfId="4446" xr:uid="{00000000-0005-0000-0000-0000A2240000}"/>
    <cellStyle name="Millares 2 2 5 2 3 2 2 2" xfId="13040" xr:uid="{00000000-0005-0000-0000-0000A3240000}"/>
    <cellStyle name="Millares 2 2 5 2 3 2 3" xfId="6589" xr:uid="{00000000-0005-0000-0000-0000A4240000}"/>
    <cellStyle name="Millares 2 2 5 2 3 2 3 2" xfId="15182" xr:uid="{00000000-0005-0000-0000-0000A5240000}"/>
    <cellStyle name="Millares 2 2 5 2 3 2 4" xfId="8731" xr:uid="{00000000-0005-0000-0000-0000A6240000}"/>
    <cellStyle name="Millares 2 2 5 2 3 2 4 2" xfId="17324" xr:uid="{00000000-0005-0000-0000-0000A7240000}"/>
    <cellStyle name="Millares 2 2 5 2 3 2 5" xfId="10887" xr:uid="{00000000-0005-0000-0000-0000A8240000}"/>
    <cellStyle name="Millares 2 2 5 2 3 3" xfId="3379" xr:uid="{00000000-0005-0000-0000-0000A9240000}"/>
    <cellStyle name="Millares 2 2 5 2 3 3 2" xfId="11973" xr:uid="{00000000-0005-0000-0000-0000AA240000}"/>
    <cellStyle name="Millares 2 2 5 2 3 4" xfId="5522" xr:uid="{00000000-0005-0000-0000-0000AB240000}"/>
    <cellStyle name="Millares 2 2 5 2 3 4 2" xfId="14115" xr:uid="{00000000-0005-0000-0000-0000AC240000}"/>
    <cellStyle name="Millares 2 2 5 2 3 5" xfId="7664" xr:uid="{00000000-0005-0000-0000-0000AD240000}"/>
    <cellStyle name="Millares 2 2 5 2 3 5 2" xfId="16257" xr:uid="{00000000-0005-0000-0000-0000AE240000}"/>
    <cellStyle name="Millares 2 2 5 2 3 6" xfId="9820" xr:uid="{00000000-0005-0000-0000-0000AF240000}"/>
    <cellStyle name="Millares 2 2 5 2 4" xfId="1519" xr:uid="{00000000-0005-0000-0000-0000B0240000}"/>
    <cellStyle name="Millares 2 2 5 2 4 2" xfId="3672" xr:uid="{00000000-0005-0000-0000-0000B1240000}"/>
    <cellStyle name="Millares 2 2 5 2 4 2 2" xfId="12266" xr:uid="{00000000-0005-0000-0000-0000B2240000}"/>
    <cellStyle name="Millares 2 2 5 2 4 3" xfId="5815" xr:uid="{00000000-0005-0000-0000-0000B3240000}"/>
    <cellStyle name="Millares 2 2 5 2 4 3 2" xfId="14408" xr:uid="{00000000-0005-0000-0000-0000B4240000}"/>
    <cellStyle name="Millares 2 2 5 2 4 4" xfId="7957" xr:uid="{00000000-0005-0000-0000-0000B5240000}"/>
    <cellStyle name="Millares 2 2 5 2 4 4 2" xfId="16550" xr:uid="{00000000-0005-0000-0000-0000B6240000}"/>
    <cellStyle name="Millares 2 2 5 2 4 5" xfId="10113" xr:uid="{00000000-0005-0000-0000-0000B7240000}"/>
    <cellStyle name="Millares 2 2 5 2 5" xfId="2605" xr:uid="{00000000-0005-0000-0000-0000B8240000}"/>
    <cellStyle name="Millares 2 2 5 2 5 2" xfId="11199" xr:uid="{00000000-0005-0000-0000-0000B9240000}"/>
    <cellStyle name="Millares 2 2 5 2 6" xfId="4748" xr:uid="{00000000-0005-0000-0000-0000BA240000}"/>
    <cellStyle name="Millares 2 2 5 2 6 2" xfId="13341" xr:uid="{00000000-0005-0000-0000-0000BB240000}"/>
    <cellStyle name="Millares 2 2 5 2 7" xfId="6890" xr:uid="{00000000-0005-0000-0000-0000BC240000}"/>
    <cellStyle name="Millares 2 2 5 2 7 2" xfId="15483" xr:uid="{00000000-0005-0000-0000-0000BD240000}"/>
    <cellStyle name="Millares 2 2 5 2 8" xfId="9050" xr:uid="{00000000-0005-0000-0000-0000BE240000}"/>
    <cellStyle name="Millares 2 2 5 3" xfId="641" xr:uid="{00000000-0005-0000-0000-0000BF240000}"/>
    <cellStyle name="Millares 2 2 5 3 2" xfId="1721" xr:uid="{00000000-0005-0000-0000-0000C0240000}"/>
    <cellStyle name="Millares 2 2 5 3 2 2" xfId="3874" xr:uid="{00000000-0005-0000-0000-0000C1240000}"/>
    <cellStyle name="Millares 2 2 5 3 2 2 2" xfId="12468" xr:uid="{00000000-0005-0000-0000-0000C2240000}"/>
    <cellStyle name="Millares 2 2 5 3 2 3" xfId="6017" xr:uid="{00000000-0005-0000-0000-0000C3240000}"/>
    <cellStyle name="Millares 2 2 5 3 2 3 2" xfId="14610" xr:uid="{00000000-0005-0000-0000-0000C4240000}"/>
    <cellStyle name="Millares 2 2 5 3 2 4" xfId="8159" xr:uid="{00000000-0005-0000-0000-0000C5240000}"/>
    <cellStyle name="Millares 2 2 5 3 2 4 2" xfId="16752" xr:uid="{00000000-0005-0000-0000-0000C6240000}"/>
    <cellStyle name="Millares 2 2 5 3 2 5" xfId="10315" xr:uid="{00000000-0005-0000-0000-0000C7240000}"/>
    <cellStyle name="Millares 2 2 5 3 3" xfId="2807" xr:uid="{00000000-0005-0000-0000-0000C8240000}"/>
    <cellStyle name="Millares 2 2 5 3 3 2" xfId="11401" xr:uid="{00000000-0005-0000-0000-0000C9240000}"/>
    <cellStyle name="Millares 2 2 5 3 4" xfId="4950" xr:uid="{00000000-0005-0000-0000-0000CA240000}"/>
    <cellStyle name="Millares 2 2 5 3 4 2" xfId="13543" xr:uid="{00000000-0005-0000-0000-0000CB240000}"/>
    <cellStyle name="Millares 2 2 5 3 5" xfId="7092" xr:uid="{00000000-0005-0000-0000-0000CC240000}"/>
    <cellStyle name="Millares 2 2 5 3 5 2" xfId="15685" xr:uid="{00000000-0005-0000-0000-0000CD240000}"/>
    <cellStyle name="Millares 2 2 5 3 6" xfId="9250" xr:uid="{00000000-0005-0000-0000-0000CE240000}"/>
    <cellStyle name="Millares 2 2 5 4" xfId="868" xr:uid="{00000000-0005-0000-0000-0000CF240000}"/>
    <cellStyle name="Millares 2 2 5 4 2" xfId="1945" xr:uid="{00000000-0005-0000-0000-0000D0240000}"/>
    <cellStyle name="Millares 2 2 5 4 2 2" xfId="4098" xr:uid="{00000000-0005-0000-0000-0000D1240000}"/>
    <cellStyle name="Millares 2 2 5 4 2 2 2" xfId="12692" xr:uid="{00000000-0005-0000-0000-0000D2240000}"/>
    <cellStyle name="Millares 2 2 5 4 2 3" xfId="6241" xr:uid="{00000000-0005-0000-0000-0000D3240000}"/>
    <cellStyle name="Millares 2 2 5 4 2 3 2" xfId="14834" xr:uid="{00000000-0005-0000-0000-0000D4240000}"/>
    <cellStyle name="Millares 2 2 5 4 2 4" xfId="8383" xr:uid="{00000000-0005-0000-0000-0000D5240000}"/>
    <cellStyle name="Millares 2 2 5 4 2 4 2" xfId="16976" xr:uid="{00000000-0005-0000-0000-0000D6240000}"/>
    <cellStyle name="Millares 2 2 5 4 2 5" xfId="10539" xr:uid="{00000000-0005-0000-0000-0000D7240000}"/>
    <cellStyle name="Millares 2 2 5 4 3" xfId="3031" xr:uid="{00000000-0005-0000-0000-0000D8240000}"/>
    <cellStyle name="Millares 2 2 5 4 3 2" xfId="11625" xr:uid="{00000000-0005-0000-0000-0000D9240000}"/>
    <cellStyle name="Millares 2 2 5 4 4" xfId="5174" xr:uid="{00000000-0005-0000-0000-0000DA240000}"/>
    <cellStyle name="Millares 2 2 5 4 4 2" xfId="13767" xr:uid="{00000000-0005-0000-0000-0000DB240000}"/>
    <cellStyle name="Millares 2 2 5 4 5" xfId="7316" xr:uid="{00000000-0005-0000-0000-0000DC240000}"/>
    <cellStyle name="Millares 2 2 5 4 5 2" xfId="15909" xr:uid="{00000000-0005-0000-0000-0000DD240000}"/>
    <cellStyle name="Millares 2 2 5 4 6" xfId="9472" xr:uid="{00000000-0005-0000-0000-0000DE240000}"/>
    <cellStyle name="Millares 2 2 5 5" xfId="934" xr:uid="{00000000-0005-0000-0000-0000DF240000}"/>
    <cellStyle name="Millares 2 2 5 5 2" xfId="2011" xr:uid="{00000000-0005-0000-0000-0000E0240000}"/>
    <cellStyle name="Millares 2 2 5 5 2 2" xfId="4164" xr:uid="{00000000-0005-0000-0000-0000E1240000}"/>
    <cellStyle name="Millares 2 2 5 5 2 2 2" xfId="12758" xr:uid="{00000000-0005-0000-0000-0000E2240000}"/>
    <cellStyle name="Millares 2 2 5 5 2 3" xfId="6307" xr:uid="{00000000-0005-0000-0000-0000E3240000}"/>
    <cellStyle name="Millares 2 2 5 5 2 3 2" xfId="14900" xr:uid="{00000000-0005-0000-0000-0000E4240000}"/>
    <cellStyle name="Millares 2 2 5 5 2 4" xfId="8449" xr:uid="{00000000-0005-0000-0000-0000E5240000}"/>
    <cellStyle name="Millares 2 2 5 5 2 4 2" xfId="17042" xr:uid="{00000000-0005-0000-0000-0000E6240000}"/>
    <cellStyle name="Millares 2 2 5 5 2 5" xfId="10605" xr:uid="{00000000-0005-0000-0000-0000E7240000}"/>
    <cellStyle name="Millares 2 2 5 5 3" xfId="3097" xr:uid="{00000000-0005-0000-0000-0000E8240000}"/>
    <cellStyle name="Millares 2 2 5 5 3 2" xfId="11691" xr:uid="{00000000-0005-0000-0000-0000E9240000}"/>
    <cellStyle name="Millares 2 2 5 5 4" xfId="5240" xr:uid="{00000000-0005-0000-0000-0000EA240000}"/>
    <cellStyle name="Millares 2 2 5 5 4 2" xfId="13833" xr:uid="{00000000-0005-0000-0000-0000EB240000}"/>
    <cellStyle name="Millares 2 2 5 5 5" xfId="7382" xr:uid="{00000000-0005-0000-0000-0000EC240000}"/>
    <cellStyle name="Millares 2 2 5 5 5 2" xfId="15975" xr:uid="{00000000-0005-0000-0000-0000ED240000}"/>
    <cellStyle name="Millares 2 2 5 5 6" xfId="9538" xr:uid="{00000000-0005-0000-0000-0000EE240000}"/>
    <cellStyle name="Millares 2 2 5 6" xfId="1037" xr:uid="{00000000-0005-0000-0000-0000EF240000}"/>
    <cellStyle name="Millares 2 2 5 6 2" xfId="2114" xr:uid="{00000000-0005-0000-0000-0000F0240000}"/>
    <cellStyle name="Millares 2 2 5 6 2 2" xfId="4267" xr:uid="{00000000-0005-0000-0000-0000F1240000}"/>
    <cellStyle name="Millares 2 2 5 6 2 2 2" xfId="12861" xr:uid="{00000000-0005-0000-0000-0000F2240000}"/>
    <cellStyle name="Millares 2 2 5 6 2 3" xfId="6410" xr:uid="{00000000-0005-0000-0000-0000F3240000}"/>
    <cellStyle name="Millares 2 2 5 6 2 3 2" xfId="15003" xr:uid="{00000000-0005-0000-0000-0000F4240000}"/>
    <cellStyle name="Millares 2 2 5 6 2 4" xfId="8552" xr:uid="{00000000-0005-0000-0000-0000F5240000}"/>
    <cellStyle name="Millares 2 2 5 6 2 4 2" xfId="17145" xr:uid="{00000000-0005-0000-0000-0000F6240000}"/>
    <cellStyle name="Millares 2 2 5 6 2 5" xfId="10708" xr:uid="{00000000-0005-0000-0000-0000F7240000}"/>
    <cellStyle name="Millares 2 2 5 6 3" xfId="3200" xr:uid="{00000000-0005-0000-0000-0000F8240000}"/>
    <cellStyle name="Millares 2 2 5 6 3 2" xfId="11794" xr:uid="{00000000-0005-0000-0000-0000F9240000}"/>
    <cellStyle name="Millares 2 2 5 6 4" xfId="5343" xr:uid="{00000000-0005-0000-0000-0000FA240000}"/>
    <cellStyle name="Millares 2 2 5 6 4 2" xfId="13936" xr:uid="{00000000-0005-0000-0000-0000FB240000}"/>
    <cellStyle name="Millares 2 2 5 6 5" xfId="7485" xr:uid="{00000000-0005-0000-0000-0000FC240000}"/>
    <cellStyle name="Millares 2 2 5 6 5 2" xfId="16078" xr:uid="{00000000-0005-0000-0000-0000FD240000}"/>
    <cellStyle name="Millares 2 2 5 6 6" xfId="9641" xr:uid="{00000000-0005-0000-0000-0000FE240000}"/>
    <cellStyle name="Millares 2 2 5 7" xfId="1111" xr:uid="{00000000-0005-0000-0000-0000FF240000}"/>
    <cellStyle name="Millares 2 2 5 7 2" xfId="2188" xr:uid="{00000000-0005-0000-0000-000000250000}"/>
    <cellStyle name="Millares 2 2 5 7 2 2" xfId="4341" xr:uid="{00000000-0005-0000-0000-000001250000}"/>
    <cellStyle name="Millares 2 2 5 7 2 2 2" xfId="12935" xr:uid="{00000000-0005-0000-0000-000002250000}"/>
    <cellStyle name="Millares 2 2 5 7 2 3" xfId="6484" xr:uid="{00000000-0005-0000-0000-000003250000}"/>
    <cellStyle name="Millares 2 2 5 7 2 3 2" xfId="15077" xr:uid="{00000000-0005-0000-0000-000004250000}"/>
    <cellStyle name="Millares 2 2 5 7 2 4" xfId="8626" xr:uid="{00000000-0005-0000-0000-000005250000}"/>
    <cellStyle name="Millares 2 2 5 7 2 4 2" xfId="17219" xr:uid="{00000000-0005-0000-0000-000006250000}"/>
    <cellStyle name="Millares 2 2 5 7 2 5" xfId="10782" xr:uid="{00000000-0005-0000-0000-000007250000}"/>
    <cellStyle name="Millares 2 2 5 7 3" xfId="3274" xr:uid="{00000000-0005-0000-0000-000008250000}"/>
    <cellStyle name="Millares 2 2 5 7 3 2" xfId="11868" xr:uid="{00000000-0005-0000-0000-000009250000}"/>
    <cellStyle name="Millares 2 2 5 7 4" xfId="5417" xr:uid="{00000000-0005-0000-0000-00000A250000}"/>
    <cellStyle name="Millares 2 2 5 7 4 2" xfId="14010" xr:uid="{00000000-0005-0000-0000-00000B250000}"/>
    <cellStyle name="Millares 2 2 5 7 5" xfId="7559" xr:uid="{00000000-0005-0000-0000-00000C250000}"/>
    <cellStyle name="Millares 2 2 5 7 5 2" xfId="16152" xr:uid="{00000000-0005-0000-0000-00000D250000}"/>
    <cellStyle name="Millares 2 2 5 7 6" xfId="9715" xr:uid="{00000000-0005-0000-0000-00000E250000}"/>
    <cellStyle name="Millares 2 2 5 8" xfId="1180" xr:uid="{00000000-0005-0000-0000-00000F250000}"/>
    <cellStyle name="Millares 2 2 5 8 2" xfId="2254" xr:uid="{00000000-0005-0000-0000-000010250000}"/>
    <cellStyle name="Millares 2 2 5 8 2 2" xfId="4407" xr:uid="{00000000-0005-0000-0000-000011250000}"/>
    <cellStyle name="Millares 2 2 5 8 2 2 2" xfId="13001" xr:uid="{00000000-0005-0000-0000-000012250000}"/>
    <cellStyle name="Millares 2 2 5 8 2 3" xfId="6550" xr:uid="{00000000-0005-0000-0000-000013250000}"/>
    <cellStyle name="Millares 2 2 5 8 2 3 2" xfId="15143" xr:uid="{00000000-0005-0000-0000-000014250000}"/>
    <cellStyle name="Millares 2 2 5 8 2 4" xfId="8692" xr:uid="{00000000-0005-0000-0000-000015250000}"/>
    <cellStyle name="Millares 2 2 5 8 2 4 2" xfId="17285" xr:uid="{00000000-0005-0000-0000-000016250000}"/>
    <cellStyle name="Millares 2 2 5 8 2 5" xfId="10848" xr:uid="{00000000-0005-0000-0000-000017250000}"/>
    <cellStyle name="Millares 2 2 5 8 3" xfId="3340" xr:uid="{00000000-0005-0000-0000-000018250000}"/>
    <cellStyle name="Millares 2 2 5 8 3 2" xfId="11934" xr:uid="{00000000-0005-0000-0000-000019250000}"/>
    <cellStyle name="Millares 2 2 5 8 4" xfId="5483" xr:uid="{00000000-0005-0000-0000-00001A250000}"/>
    <cellStyle name="Millares 2 2 5 8 4 2" xfId="14076" xr:uid="{00000000-0005-0000-0000-00001B250000}"/>
    <cellStyle name="Millares 2 2 5 8 5" xfId="7625" xr:uid="{00000000-0005-0000-0000-00001C250000}"/>
    <cellStyle name="Millares 2 2 5 8 5 2" xfId="16218" xr:uid="{00000000-0005-0000-0000-00001D250000}"/>
    <cellStyle name="Millares 2 2 5 8 6" xfId="9781" xr:uid="{00000000-0005-0000-0000-00001E250000}"/>
    <cellStyle name="Millares 2 2 5 9" xfId="1369" xr:uid="{00000000-0005-0000-0000-00001F250000}"/>
    <cellStyle name="Millares 2 2 5 9 2" xfId="3522" xr:uid="{00000000-0005-0000-0000-000020250000}"/>
    <cellStyle name="Millares 2 2 5 9 2 2" xfId="12116" xr:uid="{00000000-0005-0000-0000-000021250000}"/>
    <cellStyle name="Millares 2 2 5 9 3" xfId="5665" xr:uid="{00000000-0005-0000-0000-000022250000}"/>
    <cellStyle name="Millares 2 2 5 9 3 2" xfId="14258" xr:uid="{00000000-0005-0000-0000-000023250000}"/>
    <cellStyle name="Millares 2 2 5 9 4" xfId="7807" xr:uid="{00000000-0005-0000-0000-000024250000}"/>
    <cellStyle name="Millares 2 2 5 9 4 2" xfId="16400" xr:uid="{00000000-0005-0000-0000-000025250000}"/>
    <cellStyle name="Millares 2 2 5 9 5" xfId="9963" xr:uid="{00000000-0005-0000-0000-000026250000}"/>
    <cellStyle name="Millares 2 2 6" xfId="233" xr:uid="{00000000-0005-0000-0000-000027250000}"/>
    <cellStyle name="Millares 2 2 6 2" xfId="586" xr:uid="{00000000-0005-0000-0000-000028250000}"/>
    <cellStyle name="Millares 2 2 6 2 2" xfId="1666" xr:uid="{00000000-0005-0000-0000-000029250000}"/>
    <cellStyle name="Millares 2 2 6 2 2 2" xfId="3819" xr:uid="{00000000-0005-0000-0000-00002A250000}"/>
    <cellStyle name="Millares 2 2 6 2 2 2 2" xfId="12413" xr:uid="{00000000-0005-0000-0000-00002B250000}"/>
    <cellStyle name="Millares 2 2 6 2 2 3" xfId="5962" xr:uid="{00000000-0005-0000-0000-00002C250000}"/>
    <cellStyle name="Millares 2 2 6 2 2 3 2" xfId="14555" xr:uid="{00000000-0005-0000-0000-00002D250000}"/>
    <cellStyle name="Millares 2 2 6 2 2 4" xfId="8104" xr:uid="{00000000-0005-0000-0000-00002E250000}"/>
    <cellStyle name="Millares 2 2 6 2 2 4 2" xfId="16697" xr:uid="{00000000-0005-0000-0000-00002F250000}"/>
    <cellStyle name="Millares 2 2 6 2 2 5" xfId="10260" xr:uid="{00000000-0005-0000-0000-000030250000}"/>
    <cellStyle name="Millares 2 2 6 2 3" xfId="2752" xr:uid="{00000000-0005-0000-0000-000031250000}"/>
    <cellStyle name="Millares 2 2 6 2 3 2" xfId="11346" xr:uid="{00000000-0005-0000-0000-000032250000}"/>
    <cellStyle name="Millares 2 2 6 2 4" xfId="4895" xr:uid="{00000000-0005-0000-0000-000033250000}"/>
    <cellStyle name="Millares 2 2 6 2 4 2" xfId="13488" xr:uid="{00000000-0005-0000-0000-000034250000}"/>
    <cellStyle name="Millares 2 2 6 2 5" xfId="7037" xr:uid="{00000000-0005-0000-0000-000035250000}"/>
    <cellStyle name="Millares 2 2 6 2 5 2" xfId="15630" xr:uid="{00000000-0005-0000-0000-000036250000}"/>
    <cellStyle name="Millares 2 2 6 2 6" xfId="9195" xr:uid="{00000000-0005-0000-0000-000037250000}"/>
    <cellStyle name="Millares 2 2 6 3" xfId="1199" xr:uid="{00000000-0005-0000-0000-000038250000}"/>
    <cellStyle name="Millares 2 2 6 3 2" xfId="2273" xr:uid="{00000000-0005-0000-0000-000039250000}"/>
    <cellStyle name="Millares 2 2 6 3 2 2" xfId="4426" xr:uid="{00000000-0005-0000-0000-00003A250000}"/>
    <cellStyle name="Millares 2 2 6 3 2 2 2" xfId="13020" xr:uid="{00000000-0005-0000-0000-00003B250000}"/>
    <cellStyle name="Millares 2 2 6 3 2 3" xfId="6569" xr:uid="{00000000-0005-0000-0000-00003C250000}"/>
    <cellStyle name="Millares 2 2 6 3 2 3 2" xfId="15162" xr:uid="{00000000-0005-0000-0000-00003D250000}"/>
    <cellStyle name="Millares 2 2 6 3 2 4" xfId="8711" xr:uid="{00000000-0005-0000-0000-00003E250000}"/>
    <cellStyle name="Millares 2 2 6 3 2 4 2" xfId="17304" xr:uid="{00000000-0005-0000-0000-00003F250000}"/>
    <cellStyle name="Millares 2 2 6 3 2 5" xfId="10867" xr:uid="{00000000-0005-0000-0000-000040250000}"/>
    <cellStyle name="Millares 2 2 6 3 3" xfId="3359" xr:uid="{00000000-0005-0000-0000-000041250000}"/>
    <cellStyle name="Millares 2 2 6 3 3 2" xfId="11953" xr:uid="{00000000-0005-0000-0000-000042250000}"/>
    <cellStyle name="Millares 2 2 6 3 4" xfId="5502" xr:uid="{00000000-0005-0000-0000-000043250000}"/>
    <cellStyle name="Millares 2 2 6 3 4 2" xfId="14095" xr:uid="{00000000-0005-0000-0000-000044250000}"/>
    <cellStyle name="Millares 2 2 6 3 5" xfId="7644" xr:uid="{00000000-0005-0000-0000-000045250000}"/>
    <cellStyle name="Millares 2 2 6 3 5 2" xfId="16237" xr:uid="{00000000-0005-0000-0000-000046250000}"/>
    <cellStyle name="Millares 2 2 6 3 6" xfId="9800" xr:uid="{00000000-0005-0000-0000-000047250000}"/>
    <cellStyle name="Millares 2 2 6 4" xfId="1314" xr:uid="{00000000-0005-0000-0000-000048250000}"/>
    <cellStyle name="Millares 2 2 6 4 2" xfId="3467" xr:uid="{00000000-0005-0000-0000-000049250000}"/>
    <cellStyle name="Millares 2 2 6 4 2 2" xfId="12061" xr:uid="{00000000-0005-0000-0000-00004A250000}"/>
    <cellStyle name="Millares 2 2 6 4 3" xfId="5610" xr:uid="{00000000-0005-0000-0000-00004B250000}"/>
    <cellStyle name="Millares 2 2 6 4 3 2" xfId="14203" xr:uid="{00000000-0005-0000-0000-00004C250000}"/>
    <cellStyle name="Millares 2 2 6 4 4" xfId="7752" xr:uid="{00000000-0005-0000-0000-00004D250000}"/>
    <cellStyle name="Millares 2 2 6 4 4 2" xfId="16345" xr:uid="{00000000-0005-0000-0000-00004E250000}"/>
    <cellStyle name="Millares 2 2 6 4 5" xfId="9908" xr:uid="{00000000-0005-0000-0000-00004F250000}"/>
    <cellStyle name="Millares 2 2 6 5" xfId="2400" xr:uid="{00000000-0005-0000-0000-000050250000}"/>
    <cellStyle name="Millares 2 2 6 5 2" xfId="10994" xr:uid="{00000000-0005-0000-0000-000051250000}"/>
    <cellStyle name="Millares 2 2 6 6" xfId="4543" xr:uid="{00000000-0005-0000-0000-000052250000}"/>
    <cellStyle name="Millares 2 2 6 6 2" xfId="13136" xr:uid="{00000000-0005-0000-0000-000053250000}"/>
    <cellStyle name="Millares 2 2 6 7" xfId="6685" xr:uid="{00000000-0005-0000-0000-000054250000}"/>
    <cellStyle name="Millares 2 2 6 7 2" xfId="15278" xr:uid="{00000000-0005-0000-0000-000055250000}"/>
    <cellStyle name="Millares 2 2 6 8" xfId="8856" xr:uid="{00000000-0005-0000-0000-000056250000}"/>
    <cellStyle name="Millares 2 2 7" xfId="343" xr:uid="{00000000-0005-0000-0000-000057250000}"/>
    <cellStyle name="Millares 2 2 7 2" xfId="696" xr:uid="{00000000-0005-0000-0000-000058250000}"/>
    <cellStyle name="Millares 2 2 7 2 2" xfId="1776" xr:uid="{00000000-0005-0000-0000-000059250000}"/>
    <cellStyle name="Millares 2 2 7 2 2 2" xfId="3929" xr:uid="{00000000-0005-0000-0000-00005A250000}"/>
    <cellStyle name="Millares 2 2 7 2 2 2 2" xfId="12523" xr:uid="{00000000-0005-0000-0000-00005B250000}"/>
    <cellStyle name="Millares 2 2 7 2 2 3" xfId="6072" xr:uid="{00000000-0005-0000-0000-00005C250000}"/>
    <cellStyle name="Millares 2 2 7 2 2 3 2" xfId="14665" xr:uid="{00000000-0005-0000-0000-00005D250000}"/>
    <cellStyle name="Millares 2 2 7 2 2 4" xfId="8214" xr:uid="{00000000-0005-0000-0000-00005E250000}"/>
    <cellStyle name="Millares 2 2 7 2 2 4 2" xfId="16807" xr:uid="{00000000-0005-0000-0000-00005F250000}"/>
    <cellStyle name="Millares 2 2 7 2 2 5" xfId="10370" xr:uid="{00000000-0005-0000-0000-000060250000}"/>
    <cellStyle name="Millares 2 2 7 2 3" xfId="2862" xr:uid="{00000000-0005-0000-0000-000061250000}"/>
    <cellStyle name="Millares 2 2 7 2 3 2" xfId="11456" xr:uid="{00000000-0005-0000-0000-000062250000}"/>
    <cellStyle name="Millares 2 2 7 2 4" xfId="5005" xr:uid="{00000000-0005-0000-0000-000063250000}"/>
    <cellStyle name="Millares 2 2 7 2 4 2" xfId="13598" xr:uid="{00000000-0005-0000-0000-000064250000}"/>
    <cellStyle name="Millares 2 2 7 2 5" xfId="7147" xr:uid="{00000000-0005-0000-0000-000065250000}"/>
    <cellStyle name="Millares 2 2 7 2 5 2" xfId="15740" xr:uid="{00000000-0005-0000-0000-000066250000}"/>
    <cellStyle name="Millares 2 2 7 2 6" xfId="9305" xr:uid="{00000000-0005-0000-0000-000067250000}"/>
    <cellStyle name="Millares 2 2 7 3" xfId="1424" xr:uid="{00000000-0005-0000-0000-000068250000}"/>
    <cellStyle name="Millares 2 2 7 3 2" xfId="3577" xr:uid="{00000000-0005-0000-0000-000069250000}"/>
    <cellStyle name="Millares 2 2 7 3 2 2" xfId="12171" xr:uid="{00000000-0005-0000-0000-00006A250000}"/>
    <cellStyle name="Millares 2 2 7 3 3" xfId="5720" xr:uid="{00000000-0005-0000-0000-00006B250000}"/>
    <cellStyle name="Millares 2 2 7 3 3 2" xfId="14313" xr:uid="{00000000-0005-0000-0000-00006C250000}"/>
    <cellStyle name="Millares 2 2 7 3 4" xfId="7862" xr:uid="{00000000-0005-0000-0000-00006D250000}"/>
    <cellStyle name="Millares 2 2 7 3 4 2" xfId="16455" xr:uid="{00000000-0005-0000-0000-00006E250000}"/>
    <cellStyle name="Millares 2 2 7 3 5" xfId="10018" xr:uid="{00000000-0005-0000-0000-00006F250000}"/>
    <cellStyle name="Millares 2 2 7 4" xfId="2510" xr:uid="{00000000-0005-0000-0000-000070250000}"/>
    <cellStyle name="Millares 2 2 7 4 2" xfId="11104" xr:uid="{00000000-0005-0000-0000-000071250000}"/>
    <cellStyle name="Millares 2 2 7 5" xfId="4653" xr:uid="{00000000-0005-0000-0000-000072250000}"/>
    <cellStyle name="Millares 2 2 7 5 2" xfId="13246" xr:uid="{00000000-0005-0000-0000-000073250000}"/>
    <cellStyle name="Millares 2 2 7 6" xfId="6795" xr:uid="{00000000-0005-0000-0000-000074250000}"/>
    <cellStyle name="Millares 2 2 7 6 2" xfId="15388" xr:uid="{00000000-0005-0000-0000-000075250000}"/>
    <cellStyle name="Millares 2 2 7 7" xfId="8955" xr:uid="{00000000-0005-0000-0000-000076250000}"/>
    <cellStyle name="Millares 2 2 8" xfId="392" xr:uid="{00000000-0005-0000-0000-000077250000}"/>
    <cellStyle name="Millares 2 2 8 2" xfId="744" xr:uid="{00000000-0005-0000-0000-000078250000}"/>
    <cellStyle name="Millares 2 2 8 2 2" xfId="1824" xr:uid="{00000000-0005-0000-0000-000079250000}"/>
    <cellStyle name="Millares 2 2 8 2 2 2" xfId="3977" xr:uid="{00000000-0005-0000-0000-00007A250000}"/>
    <cellStyle name="Millares 2 2 8 2 2 2 2" xfId="12571" xr:uid="{00000000-0005-0000-0000-00007B250000}"/>
    <cellStyle name="Millares 2 2 8 2 2 3" xfId="6120" xr:uid="{00000000-0005-0000-0000-00007C250000}"/>
    <cellStyle name="Millares 2 2 8 2 2 3 2" xfId="14713" xr:uid="{00000000-0005-0000-0000-00007D250000}"/>
    <cellStyle name="Millares 2 2 8 2 2 4" xfId="8262" xr:uid="{00000000-0005-0000-0000-00007E250000}"/>
    <cellStyle name="Millares 2 2 8 2 2 4 2" xfId="16855" xr:uid="{00000000-0005-0000-0000-00007F250000}"/>
    <cellStyle name="Millares 2 2 8 2 2 5" xfId="10418" xr:uid="{00000000-0005-0000-0000-000080250000}"/>
    <cellStyle name="Millares 2 2 8 2 3" xfId="2910" xr:uid="{00000000-0005-0000-0000-000081250000}"/>
    <cellStyle name="Millares 2 2 8 2 3 2" xfId="11504" xr:uid="{00000000-0005-0000-0000-000082250000}"/>
    <cellStyle name="Millares 2 2 8 2 4" xfId="5053" xr:uid="{00000000-0005-0000-0000-000083250000}"/>
    <cellStyle name="Millares 2 2 8 2 4 2" xfId="13646" xr:uid="{00000000-0005-0000-0000-000084250000}"/>
    <cellStyle name="Millares 2 2 8 2 5" xfId="7195" xr:uid="{00000000-0005-0000-0000-000085250000}"/>
    <cellStyle name="Millares 2 2 8 2 5 2" xfId="15788" xr:uid="{00000000-0005-0000-0000-000086250000}"/>
    <cellStyle name="Millares 2 2 8 2 6" xfId="9353" xr:uid="{00000000-0005-0000-0000-000087250000}"/>
    <cellStyle name="Millares 2 2 8 3" xfId="1472" xr:uid="{00000000-0005-0000-0000-000088250000}"/>
    <cellStyle name="Millares 2 2 8 3 2" xfId="3625" xr:uid="{00000000-0005-0000-0000-000089250000}"/>
    <cellStyle name="Millares 2 2 8 3 2 2" xfId="12219" xr:uid="{00000000-0005-0000-0000-00008A250000}"/>
    <cellStyle name="Millares 2 2 8 3 3" xfId="5768" xr:uid="{00000000-0005-0000-0000-00008B250000}"/>
    <cellStyle name="Millares 2 2 8 3 3 2" xfId="14361" xr:uid="{00000000-0005-0000-0000-00008C250000}"/>
    <cellStyle name="Millares 2 2 8 3 4" xfId="7910" xr:uid="{00000000-0005-0000-0000-00008D250000}"/>
    <cellStyle name="Millares 2 2 8 3 4 2" xfId="16503" xr:uid="{00000000-0005-0000-0000-00008E250000}"/>
    <cellStyle name="Millares 2 2 8 3 5" xfId="10066" xr:uid="{00000000-0005-0000-0000-00008F250000}"/>
    <cellStyle name="Millares 2 2 8 4" xfId="2558" xr:uid="{00000000-0005-0000-0000-000090250000}"/>
    <cellStyle name="Millares 2 2 8 4 2" xfId="11152" xr:uid="{00000000-0005-0000-0000-000091250000}"/>
    <cellStyle name="Millares 2 2 8 5" xfId="4701" xr:uid="{00000000-0005-0000-0000-000092250000}"/>
    <cellStyle name="Millares 2 2 8 5 2" xfId="13294" xr:uid="{00000000-0005-0000-0000-000093250000}"/>
    <cellStyle name="Millares 2 2 8 6" xfId="6843" xr:uid="{00000000-0005-0000-0000-000094250000}"/>
    <cellStyle name="Millares 2 2 8 6 2" xfId="15436" xr:uid="{00000000-0005-0000-0000-000095250000}"/>
    <cellStyle name="Millares 2 2 8 7" xfId="9003" xr:uid="{00000000-0005-0000-0000-000096250000}"/>
    <cellStyle name="Millares 2 2 9" xfId="494" xr:uid="{00000000-0005-0000-0000-000097250000}"/>
    <cellStyle name="Millares 2 2 9 2" xfId="1574" xr:uid="{00000000-0005-0000-0000-000098250000}"/>
    <cellStyle name="Millares 2 2 9 2 2" xfId="3727" xr:uid="{00000000-0005-0000-0000-000099250000}"/>
    <cellStyle name="Millares 2 2 9 2 2 2" xfId="12321" xr:uid="{00000000-0005-0000-0000-00009A250000}"/>
    <cellStyle name="Millares 2 2 9 2 3" xfId="5870" xr:uid="{00000000-0005-0000-0000-00009B250000}"/>
    <cellStyle name="Millares 2 2 9 2 3 2" xfId="14463" xr:uid="{00000000-0005-0000-0000-00009C250000}"/>
    <cellStyle name="Millares 2 2 9 2 4" xfId="8012" xr:uid="{00000000-0005-0000-0000-00009D250000}"/>
    <cellStyle name="Millares 2 2 9 2 4 2" xfId="16605" xr:uid="{00000000-0005-0000-0000-00009E250000}"/>
    <cellStyle name="Millares 2 2 9 2 5" xfId="10168" xr:uid="{00000000-0005-0000-0000-00009F250000}"/>
    <cellStyle name="Millares 2 2 9 3" xfId="2660" xr:uid="{00000000-0005-0000-0000-0000A0250000}"/>
    <cellStyle name="Millares 2 2 9 3 2" xfId="11254" xr:uid="{00000000-0005-0000-0000-0000A1250000}"/>
    <cellStyle name="Millares 2 2 9 4" xfId="4803" xr:uid="{00000000-0005-0000-0000-0000A2250000}"/>
    <cellStyle name="Millares 2 2 9 4 2" xfId="13396" xr:uid="{00000000-0005-0000-0000-0000A3250000}"/>
    <cellStyle name="Millares 2 2 9 5" xfId="6945" xr:uid="{00000000-0005-0000-0000-0000A4250000}"/>
    <cellStyle name="Millares 2 2 9 5 2" xfId="15538" xr:uid="{00000000-0005-0000-0000-0000A5250000}"/>
    <cellStyle name="Millares 2 2 9 6" xfId="9103" xr:uid="{00000000-0005-0000-0000-0000A6250000}"/>
    <cellStyle name="Millares 2 20" xfId="2309" xr:uid="{00000000-0005-0000-0000-0000A7250000}"/>
    <cellStyle name="Millares 2 20 2" xfId="10903" xr:uid="{00000000-0005-0000-0000-0000A8250000}"/>
    <cellStyle name="Millares 2 21" xfId="4463" xr:uid="{00000000-0005-0000-0000-0000A9250000}"/>
    <cellStyle name="Millares 2 21 2" xfId="13056" xr:uid="{00000000-0005-0000-0000-0000AA250000}"/>
    <cellStyle name="Millares 2 22" xfId="6605" xr:uid="{00000000-0005-0000-0000-0000AB250000}"/>
    <cellStyle name="Millares 2 22 2" xfId="15198" xr:uid="{00000000-0005-0000-0000-0000AC250000}"/>
    <cellStyle name="Millares 2 23" xfId="8747" xr:uid="{00000000-0005-0000-0000-0000AD250000}"/>
    <cellStyle name="Millares 2 24" xfId="17340" xr:uid="{00000000-0005-0000-0000-0000AE250000}"/>
    <cellStyle name="Millares 2 3" xfId="50" xr:uid="{00000000-0005-0000-0000-0000AF250000}"/>
    <cellStyle name="Millares 2 3 10" xfId="1167" xr:uid="{00000000-0005-0000-0000-0000B0250000}"/>
    <cellStyle name="Millares 2 3 10 2" xfId="2241" xr:uid="{00000000-0005-0000-0000-0000B1250000}"/>
    <cellStyle name="Millares 2 3 10 2 2" xfId="4394" xr:uid="{00000000-0005-0000-0000-0000B2250000}"/>
    <cellStyle name="Millares 2 3 10 2 2 2" xfId="12988" xr:uid="{00000000-0005-0000-0000-0000B3250000}"/>
    <cellStyle name="Millares 2 3 10 2 3" xfId="6537" xr:uid="{00000000-0005-0000-0000-0000B4250000}"/>
    <cellStyle name="Millares 2 3 10 2 3 2" xfId="15130" xr:uid="{00000000-0005-0000-0000-0000B5250000}"/>
    <cellStyle name="Millares 2 3 10 2 4" xfId="8679" xr:uid="{00000000-0005-0000-0000-0000B6250000}"/>
    <cellStyle name="Millares 2 3 10 2 4 2" xfId="17272" xr:uid="{00000000-0005-0000-0000-0000B7250000}"/>
    <cellStyle name="Millares 2 3 10 2 5" xfId="10835" xr:uid="{00000000-0005-0000-0000-0000B8250000}"/>
    <cellStyle name="Millares 2 3 10 3" xfId="3327" xr:uid="{00000000-0005-0000-0000-0000B9250000}"/>
    <cellStyle name="Millares 2 3 10 3 2" xfId="11921" xr:uid="{00000000-0005-0000-0000-0000BA250000}"/>
    <cellStyle name="Millares 2 3 10 4" xfId="5470" xr:uid="{00000000-0005-0000-0000-0000BB250000}"/>
    <cellStyle name="Millares 2 3 10 4 2" xfId="14063" xr:uid="{00000000-0005-0000-0000-0000BC250000}"/>
    <cellStyle name="Millares 2 3 10 5" xfId="7612" xr:uid="{00000000-0005-0000-0000-0000BD250000}"/>
    <cellStyle name="Millares 2 3 10 5 2" xfId="16205" xr:uid="{00000000-0005-0000-0000-0000BE250000}"/>
    <cellStyle name="Millares 2 3 10 6" xfId="9768" xr:uid="{00000000-0005-0000-0000-0000BF250000}"/>
    <cellStyle name="Millares 2 3 11" xfId="1251" xr:uid="{00000000-0005-0000-0000-0000C0250000}"/>
    <cellStyle name="Millares 2 3 11 2" xfId="3404" xr:uid="{00000000-0005-0000-0000-0000C1250000}"/>
    <cellStyle name="Millares 2 3 11 2 2" xfId="11998" xr:uid="{00000000-0005-0000-0000-0000C2250000}"/>
    <cellStyle name="Millares 2 3 11 3" xfId="5547" xr:uid="{00000000-0005-0000-0000-0000C3250000}"/>
    <cellStyle name="Millares 2 3 11 3 2" xfId="14140" xr:uid="{00000000-0005-0000-0000-0000C4250000}"/>
    <cellStyle name="Millares 2 3 11 4" xfId="7689" xr:uid="{00000000-0005-0000-0000-0000C5250000}"/>
    <cellStyle name="Millares 2 3 11 4 2" xfId="16282" xr:uid="{00000000-0005-0000-0000-0000C6250000}"/>
    <cellStyle name="Millares 2 3 11 5" xfId="9845" xr:uid="{00000000-0005-0000-0000-0000C7250000}"/>
    <cellStyle name="Millares 2 3 12" xfId="94" xr:uid="{00000000-0005-0000-0000-0000C8250000}"/>
    <cellStyle name="Millares 2 3 12 2" xfId="2342" xr:uid="{00000000-0005-0000-0000-0000C9250000}"/>
    <cellStyle name="Millares 2 3 12 2 2" xfId="10936" xr:uid="{00000000-0005-0000-0000-0000CA250000}"/>
    <cellStyle name="Millares 2 3 12 3" xfId="4485" xr:uid="{00000000-0005-0000-0000-0000CB250000}"/>
    <cellStyle name="Millares 2 3 12 3 2" xfId="13078" xr:uid="{00000000-0005-0000-0000-0000CC250000}"/>
    <cellStyle name="Millares 2 3 12 4" xfId="6627" xr:uid="{00000000-0005-0000-0000-0000CD250000}"/>
    <cellStyle name="Millares 2 3 12 4 2" xfId="15220" xr:uid="{00000000-0005-0000-0000-0000CE250000}"/>
    <cellStyle name="Millares 2 3 12 5" xfId="8806" xr:uid="{00000000-0005-0000-0000-0000CF250000}"/>
    <cellStyle name="Millares 2 3 13" xfId="2329" xr:uid="{00000000-0005-0000-0000-0000D0250000}"/>
    <cellStyle name="Millares 2 3 13 2" xfId="10923" xr:uid="{00000000-0005-0000-0000-0000D1250000}"/>
    <cellStyle name="Millares 2 3 14" xfId="2313" xr:uid="{00000000-0005-0000-0000-0000D2250000}"/>
    <cellStyle name="Millares 2 3 14 2" xfId="10907" xr:uid="{00000000-0005-0000-0000-0000D3250000}"/>
    <cellStyle name="Millares 2 3 15" xfId="4472" xr:uid="{00000000-0005-0000-0000-0000D4250000}"/>
    <cellStyle name="Millares 2 3 15 2" xfId="13065" xr:uid="{00000000-0005-0000-0000-0000D5250000}"/>
    <cellStyle name="Millares 2 3 16" xfId="6614" xr:uid="{00000000-0005-0000-0000-0000D6250000}"/>
    <cellStyle name="Millares 2 3 16 2" xfId="15207" xr:uid="{00000000-0005-0000-0000-0000D7250000}"/>
    <cellStyle name="Millares 2 3 17" xfId="8751" xr:uid="{00000000-0005-0000-0000-0000D8250000}"/>
    <cellStyle name="Millares 2 3 18" xfId="17343" xr:uid="{00000000-0005-0000-0000-0000D9250000}"/>
    <cellStyle name="Millares 2 3 2" xfId="97" xr:uid="{00000000-0005-0000-0000-0000DA250000}"/>
    <cellStyle name="Millares 2 3 2 10" xfId="890" xr:uid="{00000000-0005-0000-0000-0000DB250000}"/>
    <cellStyle name="Millares 2 3 2 10 2" xfId="1967" xr:uid="{00000000-0005-0000-0000-0000DC250000}"/>
    <cellStyle name="Millares 2 3 2 10 2 2" xfId="4120" xr:uid="{00000000-0005-0000-0000-0000DD250000}"/>
    <cellStyle name="Millares 2 3 2 10 2 2 2" xfId="12714" xr:uid="{00000000-0005-0000-0000-0000DE250000}"/>
    <cellStyle name="Millares 2 3 2 10 2 3" xfId="6263" xr:uid="{00000000-0005-0000-0000-0000DF250000}"/>
    <cellStyle name="Millares 2 3 2 10 2 3 2" xfId="14856" xr:uid="{00000000-0005-0000-0000-0000E0250000}"/>
    <cellStyle name="Millares 2 3 2 10 2 4" xfId="8405" xr:uid="{00000000-0005-0000-0000-0000E1250000}"/>
    <cellStyle name="Millares 2 3 2 10 2 4 2" xfId="16998" xr:uid="{00000000-0005-0000-0000-0000E2250000}"/>
    <cellStyle name="Millares 2 3 2 10 2 5" xfId="10561" xr:uid="{00000000-0005-0000-0000-0000E3250000}"/>
    <cellStyle name="Millares 2 3 2 10 3" xfId="3053" xr:uid="{00000000-0005-0000-0000-0000E4250000}"/>
    <cellStyle name="Millares 2 3 2 10 3 2" xfId="11647" xr:uid="{00000000-0005-0000-0000-0000E5250000}"/>
    <cellStyle name="Millares 2 3 2 10 4" xfId="5196" xr:uid="{00000000-0005-0000-0000-0000E6250000}"/>
    <cellStyle name="Millares 2 3 2 10 4 2" xfId="13789" xr:uid="{00000000-0005-0000-0000-0000E7250000}"/>
    <cellStyle name="Millares 2 3 2 10 5" xfId="7338" xr:uid="{00000000-0005-0000-0000-0000E8250000}"/>
    <cellStyle name="Millares 2 3 2 10 5 2" xfId="15931" xr:uid="{00000000-0005-0000-0000-0000E9250000}"/>
    <cellStyle name="Millares 2 3 2 10 6" xfId="9494" xr:uid="{00000000-0005-0000-0000-0000EA250000}"/>
    <cellStyle name="Millares 2 3 2 11" xfId="993" xr:uid="{00000000-0005-0000-0000-0000EB250000}"/>
    <cellStyle name="Millares 2 3 2 11 2" xfId="2070" xr:uid="{00000000-0005-0000-0000-0000EC250000}"/>
    <cellStyle name="Millares 2 3 2 11 2 2" xfId="4223" xr:uid="{00000000-0005-0000-0000-0000ED250000}"/>
    <cellStyle name="Millares 2 3 2 11 2 2 2" xfId="12817" xr:uid="{00000000-0005-0000-0000-0000EE250000}"/>
    <cellStyle name="Millares 2 3 2 11 2 3" xfId="6366" xr:uid="{00000000-0005-0000-0000-0000EF250000}"/>
    <cellStyle name="Millares 2 3 2 11 2 3 2" xfId="14959" xr:uid="{00000000-0005-0000-0000-0000F0250000}"/>
    <cellStyle name="Millares 2 3 2 11 2 4" xfId="8508" xr:uid="{00000000-0005-0000-0000-0000F1250000}"/>
    <cellStyle name="Millares 2 3 2 11 2 4 2" xfId="17101" xr:uid="{00000000-0005-0000-0000-0000F2250000}"/>
    <cellStyle name="Millares 2 3 2 11 2 5" xfId="10664" xr:uid="{00000000-0005-0000-0000-0000F3250000}"/>
    <cellStyle name="Millares 2 3 2 11 3" xfId="3156" xr:uid="{00000000-0005-0000-0000-0000F4250000}"/>
    <cellStyle name="Millares 2 3 2 11 3 2" xfId="11750" xr:uid="{00000000-0005-0000-0000-0000F5250000}"/>
    <cellStyle name="Millares 2 3 2 11 4" xfId="5299" xr:uid="{00000000-0005-0000-0000-0000F6250000}"/>
    <cellStyle name="Millares 2 3 2 11 4 2" xfId="13892" xr:uid="{00000000-0005-0000-0000-0000F7250000}"/>
    <cellStyle name="Millares 2 3 2 11 5" xfId="7441" xr:uid="{00000000-0005-0000-0000-0000F8250000}"/>
    <cellStyle name="Millares 2 3 2 11 5 2" xfId="16034" xr:uid="{00000000-0005-0000-0000-0000F9250000}"/>
    <cellStyle name="Millares 2 3 2 11 6" xfId="9597" xr:uid="{00000000-0005-0000-0000-0000FA250000}"/>
    <cellStyle name="Millares 2 3 2 12" xfId="1104" xr:uid="{00000000-0005-0000-0000-0000FB250000}"/>
    <cellStyle name="Millares 2 3 2 12 2" xfId="2181" xr:uid="{00000000-0005-0000-0000-0000FC250000}"/>
    <cellStyle name="Millares 2 3 2 12 2 2" xfId="4334" xr:uid="{00000000-0005-0000-0000-0000FD250000}"/>
    <cellStyle name="Millares 2 3 2 12 2 2 2" xfId="12928" xr:uid="{00000000-0005-0000-0000-0000FE250000}"/>
    <cellStyle name="Millares 2 3 2 12 2 3" xfId="6477" xr:uid="{00000000-0005-0000-0000-0000FF250000}"/>
    <cellStyle name="Millares 2 3 2 12 2 3 2" xfId="15070" xr:uid="{00000000-0005-0000-0000-000000260000}"/>
    <cellStyle name="Millares 2 3 2 12 2 4" xfId="8619" xr:uid="{00000000-0005-0000-0000-000001260000}"/>
    <cellStyle name="Millares 2 3 2 12 2 4 2" xfId="17212" xr:uid="{00000000-0005-0000-0000-000002260000}"/>
    <cellStyle name="Millares 2 3 2 12 2 5" xfId="10775" xr:uid="{00000000-0005-0000-0000-000003260000}"/>
    <cellStyle name="Millares 2 3 2 12 3" xfId="3267" xr:uid="{00000000-0005-0000-0000-000004260000}"/>
    <cellStyle name="Millares 2 3 2 12 3 2" xfId="11861" xr:uid="{00000000-0005-0000-0000-000005260000}"/>
    <cellStyle name="Millares 2 3 2 12 4" xfId="5410" xr:uid="{00000000-0005-0000-0000-000006260000}"/>
    <cellStyle name="Millares 2 3 2 12 4 2" xfId="14003" xr:uid="{00000000-0005-0000-0000-000007260000}"/>
    <cellStyle name="Millares 2 3 2 12 5" xfId="7552" xr:uid="{00000000-0005-0000-0000-000008260000}"/>
    <cellStyle name="Millares 2 3 2 12 5 2" xfId="16145" xr:uid="{00000000-0005-0000-0000-000009260000}"/>
    <cellStyle name="Millares 2 3 2 12 6" xfId="9708" xr:uid="{00000000-0005-0000-0000-00000A260000}"/>
    <cellStyle name="Millares 2 3 2 13" xfId="1151" xr:uid="{00000000-0005-0000-0000-00000B260000}"/>
    <cellStyle name="Millares 2 3 2 13 2" xfId="2225" xr:uid="{00000000-0005-0000-0000-00000C260000}"/>
    <cellStyle name="Millares 2 3 2 13 2 2" xfId="4378" xr:uid="{00000000-0005-0000-0000-00000D260000}"/>
    <cellStyle name="Millares 2 3 2 13 2 2 2" xfId="12972" xr:uid="{00000000-0005-0000-0000-00000E260000}"/>
    <cellStyle name="Millares 2 3 2 13 2 3" xfId="6521" xr:uid="{00000000-0005-0000-0000-00000F260000}"/>
    <cellStyle name="Millares 2 3 2 13 2 3 2" xfId="15114" xr:uid="{00000000-0005-0000-0000-000010260000}"/>
    <cellStyle name="Millares 2 3 2 13 2 4" xfId="8663" xr:uid="{00000000-0005-0000-0000-000011260000}"/>
    <cellStyle name="Millares 2 3 2 13 2 4 2" xfId="17256" xr:uid="{00000000-0005-0000-0000-000012260000}"/>
    <cellStyle name="Millares 2 3 2 13 2 5" xfId="10819" xr:uid="{00000000-0005-0000-0000-000013260000}"/>
    <cellStyle name="Millares 2 3 2 13 3" xfId="3311" xr:uid="{00000000-0005-0000-0000-000014260000}"/>
    <cellStyle name="Millares 2 3 2 13 3 2" xfId="11905" xr:uid="{00000000-0005-0000-0000-000015260000}"/>
    <cellStyle name="Millares 2 3 2 13 4" xfId="5454" xr:uid="{00000000-0005-0000-0000-000016260000}"/>
    <cellStyle name="Millares 2 3 2 13 4 2" xfId="14047" xr:uid="{00000000-0005-0000-0000-000017260000}"/>
    <cellStyle name="Millares 2 3 2 13 5" xfId="7596" xr:uid="{00000000-0005-0000-0000-000018260000}"/>
    <cellStyle name="Millares 2 3 2 13 5 2" xfId="16189" xr:uid="{00000000-0005-0000-0000-000019260000}"/>
    <cellStyle name="Millares 2 3 2 13 6" xfId="9752" xr:uid="{00000000-0005-0000-0000-00001A260000}"/>
    <cellStyle name="Millares 2 3 2 14" xfId="1173" xr:uid="{00000000-0005-0000-0000-00001B260000}"/>
    <cellStyle name="Millares 2 3 2 14 2" xfId="2247" xr:uid="{00000000-0005-0000-0000-00001C260000}"/>
    <cellStyle name="Millares 2 3 2 14 2 2" xfId="4400" xr:uid="{00000000-0005-0000-0000-00001D260000}"/>
    <cellStyle name="Millares 2 3 2 14 2 2 2" xfId="12994" xr:uid="{00000000-0005-0000-0000-00001E260000}"/>
    <cellStyle name="Millares 2 3 2 14 2 3" xfId="6543" xr:uid="{00000000-0005-0000-0000-00001F260000}"/>
    <cellStyle name="Millares 2 3 2 14 2 3 2" xfId="15136" xr:uid="{00000000-0005-0000-0000-000020260000}"/>
    <cellStyle name="Millares 2 3 2 14 2 4" xfId="8685" xr:uid="{00000000-0005-0000-0000-000021260000}"/>
    <cellStyle name="Millares 2 3 2 14 2 4 2" xfId="17278" xr:uid="{00000000-0005-0000-0000-000022260000}"/>
    <cellStyle name="Millares 2 3 2 14 2 5" xfId="10841" xr:uid="{00000000-0005-0000-0000-000023260000}"/>
    <cellStyle name="Millares 2 3 2 14 3" xfId="3333" xr:uid="{00000000-0005-0000-0000-000024260000}"/>
    <cellStyle name="Millares 2 3 2 14 3 2" xfId="11927" xr:uid="{00000000-0005-0000-0000-000025260000}"/>
    <cellStyle name="Millares 2 3 2 14 4" xfId="5476" xr:uid="{00000000-0005-0000-0000-000026260000}"/>
    <cellStyle name="Millares 2 3 2 14 4 2" xfId="14069" xr:uid="{00000000-0005-0000-0000-000027260000}"/>
    <cellStyle name="Millares 2 3 2 14 5" xfId="7618" xr:uid="{00000000-0005-0000-0000-000028260000}"/>
    <cellStyle name="Millares 2 3 2 14 5 2" xfId="16211" xr:uid="{00000000-0005-0000-0000-000029260000}"/>
    <cellStyle name="Millares 2 3 2 14 6" xfId="9774" xr:uid="{00000000-0005-0000-0000-00002A260000}"/>
    <cellStyle name="Millares 2 3 2 15" xfId="1253" xr:uid="{00000000-0005-0000-0000-00002B260000}"/>
    <cellStyle name="Millares 2 3 2 15 2" xfId="3406" xr:uid="{00000000-0005-0000-0000-00002C260000}"/>
    <cellStyle name="Millares 2 3 2 15 2 2" xfId="12000" xr:uid="{00000000-0005-0000-0000-00002D260000}"/>
    <cellStyle name="Millares 2 3 2 15 3" xfId="5549" xr:uid="{00000000-0005-0000-0000-00002E260000}"/>
    <cellStyle name="Millares 2 3 2 15 3 2" xfId="14142" xr:uid="{00000000-0005-0000-0000-00002F260000}"/>
    <cellStyle name="Millares 2 3 2 15 4" xfId="7691" xr:uid="{00000000-0005-0000-0000-000030260000}"/>
    <cellStyle name="Millares 2 3 2 15 4 2" xfId="16284" xr:uid="{00000000-0005-0000-0000-000031260000}"/>
    <cellStyle name="Millares 2 3 2 15 5" xfId="9847" xr:uid="{00000000-0005-0000-0000-000032260000}"/>
    <cellStyle name="Millares 2 3 2 16" xfId="2344" xr:uid="{00000000-0005-0000-0000-000033260000}"/>
    <cellStyle name="Millares 2 3 2 16 2" xfId="10938" xr:uid="{00000000-0005-0000-0000-000034260000}"/>
    <cellStyle name="Millares 2 3 2 17" xfId="4487" xr:uid="{00000000-0005-0000-0000-000035260000}"/>
    <cellStyle name="Millares 2 3 2 17 2" xfId="13080" xr:uid="{00000000-0005-0000-0000-000036260000}"/>
    <cellStyle name="Millares 2 3 2 18" xfId="6629" xr:uid="{00000000-0005-0000-0000-000037260000}"/>
    <cellStyle name="Millares 2 3 2 18 2" xfId="15222" xr:uid="{00000000-0005-0000-0000-000038260000}"/>
    <cellStyle name="Millares 2 3 2 19" xfId="8763" xr:uid="{00000000-0005-0000-0000-000039260000}"/>
    <cellStyle name="Millares 2 3 2 2" xfId="102" xr:uid="{00000000-0005-0000-0000-00003A260000}"/>
    <cellStyle name="Millares 2 3 2 2 10" xfId="1001" xr:uid="{00000000-0005-0000-0000-00003B260000}"/>
    <cellStyle name="Millares 2 3 2 2 10 2" xfId="2078" xr:uid="{00000000-0005-0000-0000-00003C260000}"/>
    <cellStyle name="Millares 2 3 2 2 10 2 2" xfId="4231" xr:uid="{00000000-0005-0000-0000-00003D260000}"/>
    <cellStyle name="Millares 2 3 2 2 10 2 2 2" xfId="12825" xr:uid="{00000000-0005-0000-0000-00003E260000}"/>
    <cellStyle name="Millares 2 3 2 2 10 2 3" xfId="6374" xr:uid="{00000000-0005-0000-0000-00003F260000}"/>
    <cellStyle name="Millares 2 3 2 2 10 2 3 2" xfId="14967" xr:uid="{00000000-0005-0000-0000-000040260000}"/>
    <cellStyle name="Millares 2 3 2 2 10 2 4" xfId="8516" xr:uid="{00000000-0005-0000-0000-000041260000}"/>
    <cellStyle name="Millares 2 3 2 2 10 2 4 2" xfId="17109" xr:uid="{00000000-0005-0000-0000-000042260000}"/>
    <cellStyle name="Millares 2 3 2 2 10 2 5" xfId="10672" xr:uid="{00000000-0005-0000-0000-000043260000}"/>
    <cellStyle name="Millares 2 3 2 2 10 3" xfId="3164" xr:uid="{00000000-0005-0000-0000-000044260000}"/>
    <cellStyle name="Millares 2 3 2 2 10 3 2" xfId="11758" xr:uid="{00000000-0005-0000-0000-000045260000}"/>
    <cellStyle name="Millares 2 3 2 2 10 4" xfId="5307" xr:uid="{00000000-0005-0000-0000-000046260000}"/>
    <cellStyle name="Millares 2 3 2 2 10 4 2" xfId="13900" xr:uid="{00000000-0005-0000-0000-000047260000}"/>
    <cellStyle name="Millares 2 3 2 2 10 5" xfId="7449" xr:uid="{00000000-0005-0000-0000-000048260000}"/>
    <cellStyle name="Millares 2 3 2 2 10 5 2" xfId="16042" xr:uid="{00000000-0005-0000-0000-000049260000}"/>
    <cellStyle name="Millares 2 3 2 2 10 6" xfId="9605" xr:uid="{00000000-0005-0000-0000-00004A260000}"/>
    <cellStyle name="Millares 2 3 2 2 11" xfId="1123" xr:uid="{00000000-0005-0000-0000-00004B260000}"/>
    <cellStyle name="Millares 2 3 2 2 11 2" xfId="2200" xr:uid="{00000000-0005-0000-0000-00004C260000}"/>
    <cellStyle name="Millares 2 3 2 2 11 2 2" xfId="4353" xr:uid="{00000000-0005-0000-0000-00004D260000}"/>
    <cellStyle name="Millares 2 3 2 2 11 2 2 2" xfId="12947" xr:uid="{00000000-0005-0000-0000-00004E260000}"/>
    <cellStyle name="Millares 2 3 2 2 11 2 3" xfId="6496" xr:uid="{00000000-0005-0000-0000-00004F260000}"/>
    <cellStyle name="Millares 2 3 2 2 11 2 3 2" xfId="15089" xr:uid="{00000000-0005-0000-0000-000050260000}"/>
    <cellStyle name="Millares 2 3 2 2 11 2 4" xfId="8638" xr:uid="{00000000-0005-0000-0000-000051260000}"/>
    <cellStyle name="Millares 2 3 2 2 11 2 4 2" xfId="17231" xr:uid="{00000000-0005-0000-0000-000052260000}"/>
    <cellStyle name="Millares 2 3 2 2 11 2 5" xfId="10794" xr:uid="{00000000-0005-0000-0000-000053260000}"/>
    <cellStyle name="Millares 2 3 2 2 11 3" xfId="3286" xr:uid="{00000000-0005-0000-0000-000054260000}"/>
    <cellStyle name="Millares 2 3 2 2 11 3 2" xfId="11880" xr:uid="{00000000-0005-0000-0000-000055260000}"/>
    <cellStyle name="Millares 2 3 2 2 11 4" xfId="5429" xr:uid="{00000000-0005-0000-0000-000056260000}"/>
    <cellStyle name="Millares 2 3 2 2 11 4 2" xfId="14022" xr:uid="{00000000-0005-0000-0000-000057260000}"/>
    <cellStyle name="Millares 2 3 2 2 11 5" xfId="7571" xr:uid="{00000000-0005-0000-0000-000058260000}"/>
    <cellStyle name="Millares 2 3 2 2 11 5 2" xfId="16164" xr:uid="{00000000-0005-0000-0000-000059260000}"/>
    <cellStyle name="Millares 2 3 2 2 11 6" xfId="9727" xr:uid="{00000000-0005-0000-0000-00005A260000}"/>
    <cellStyle name="Millares 2 3 2 2 12" xfId="1192" xr:uid="{00000000-0005-0000-0000-00005B260000}"/>
    <cellStyle name="Millares 2 3 2 2 12 2" xfId="2266" xr:uid="{00000000-0005-0000-0000-00005C260000}"/>
    <cellStyle name="Millares 2 3 2 2 12 2 2" xfId="4419" xr:uid="{00000000-0005-0000-0000-00005D260000}"/>
    <cellStyle name="Millares 2 3 2 2 12 2 2 2" xfId="13013" xr:uid="{00000000-0005-0000-0000-00005E260000}"/>
    <cellStyle name="Millares 2 3 2 2 12 2 3" xfId="6562" xr:uid="{00000000-0005-0000-0000-00005F260000}"/>
    <cellStyle name="Millares 2 3 2 2 12 2 3 2" xfId="15155" xr:uid="{00000000-0005-0000-0000-000060260000}"/>
    <cellStyle name="Millares 2 3 2 2 12 2 4" xfId="8704" xr:uid="{00000000-0005-0000-0000-000061260000}"/>
    <cellStyle name="Millares 2 3 2 2 12 2 4 2" xfId="17297" xr:uid="{00000000-0005-0000-0000-000062260000}"/>
    <cellStyle name="Millares 2 3 2 2 12 2 5" xfId="10860" xr:uid="{00000000-0005-0000-0000-000063260000}"/>
    <cellStyle name="Millares 2 3 2 2 12 3" xfId="3352" xr:uid="{00000000-0005-0000-0000-000064260000}"/>
    <cellStyle name="Millares 2 3 2 2 12 3 2" xfId="11946" xr:uid="{00000000-0005-0000-0000-000065260000}"/>
    <cellStyle name="Millares 2 3 2 2 12 4" xfId="5495" xr:uid="{00000000-0005-0000-0000-000066260000}"/>
    <cellStyle name="Millares 2 3 2 2 12 4 2" xfId="14088" xr:uid="{00000000-0005-0000-0000-000067260000}"/>
    <cellStyle name="Millares 2 3 2 2 12 5" xfId="7637" xr:uid="{00000000-0005-0000-0000-000068260000}"/>
    <cellStyle name="Millares 2 3 2 2 12 5 2" xfId="16230" xr:uid="{00000000-0005-0000-0000-000069260000}"/>
    <cellStyle name="Millares 2 3 2 2 12 6" xfId="9793" xr:uid="{00000000-0005-0000-0000-00006A260000}"/>
    <cellStyle name="Millares 2 3 2 2 13" xfId="1261" xr:uid="{00000000-0005-0000-0000-00006B260000}"/>
    <cellStyle name="Millares 2 3 2 2 13 2" xfId="3414" xr:uid="{00000000-0005-0000-0000-00006C260000}"/>
    <cellStyle name="Millares 2 3 2 2 13 2 2" xfId="12008" xr:uid="{00000000-0005-0000-0000-00006D260000}"/>
    <cellStyle name="Millares 2 3 2 2 13 3" xfId="5557" xr:uid="{00000000-0005-0000-0000-00006E260000}"/>
    <cellStyle name="Millares 2 3 2 2 13 3 2" xfId="14150" xr:uid="{00000000-0005-0000-0000-00006F260000}"/>
    <cellStyle name="Millares 2 3 2 2 13 4" xfId="7699" xr:uid="{00000000-0005-0000-0000-000070260000}"/>
    <cellStyle name="Millares 2 3 2 2 13 4 2" xfId="16292" xr:uid="{00000000-0005-0000-0000-000071260000}"/>
    <cellStyle name="Millares 2 3 2 2 13 5" xfId="9855" xr:uid="{00000000-0005-0000-0000-000072260000}"/>
    <cellStyle name="Millares 2 3 2 2 14" xfId="2349" xr:uid="{00000000-0005-0000-0000-000073260000}"/>
    <cellStyle name="Millares 2 3 2 2 14 2" xfId="10943" xr:uid="{00000000-0005-0000-0000-000074260000}"/>
    <cellStyle name="Millares 2 3 2 2 15" xfId="4492" xr:uid="{00000000-0005-0000-0000-000075260000}"/>
    <cellStyle name="Millares 2 3 2 2 15 2" xfId="13085" xr:uid="{00000000-0005-0000-0000-000076260000}"/>
    <cellStyle name="Millares 2 3 2 2 16" xfId="6634" xr:uid="{00000000-0005-0000-0000-000077260000}"/>
    <cellStyle name="Millares 2 3 2 2 16 2" xfId="15227" xr:uid="{00000000-0005-0000-0000-000078260000}"/>
    <cellStyle name="Millares 2 3 2 2 17" xfId="8793" xr:uid="{00000000-0005-0000-0000-000079260000}"/>
    <cellStyle name="Millares 2 3 2 2 18" xfId="17379" xr:uid="{00000000-0005-0000-0000-00007A260000}"/>
    <cellStyle name="Millares 2 3 2 2 2" xfId="301" xr:uid="{00000000-0005-0000-0000-00007B260000}"/>
    <cellStyle name="Millares 2 3 2 2 2 10" xfId="6753" xr:uid="{00000000-0005-0000-0000-00007C260000}"/>
    <cellStyle name="Millares 2 3 2 2 2 10 2" xfId="15346" xr:uid="{00000000-0005-0000-0000-00007D260000}"/>
    <cellStyle name="Millares 2 3 2 2 2 11" xfId="8915" xr:uid="{00000000-0005-0000-0000-00007E260000}"/>
    <cellStyle name="Millares 2 3 2 2 2 2" xfId="452" xr:uid="{00000000-0005-0000-0000-00007F260000}"/>
    <cellStyle name="Millares 2 3 2 2 2 2 2" xfId="804" xr:uid="{00000000-0005-0000-0000-000080260000}"/>
    <cellStyle name="Millares 2 3 2 2 2 2 2 2" xfId="1884" xr:uid="{00000000-0005-0000-0000-000081260000}"/>
    <cellStyle name="Millares 2 3 2 2 2 2 2 2 2" xfId="4037" xr:uid="{00000000-0005-0000-0000-000082260000}"/>
    <cellStyle name="Millares 2 3 2 2 2 2 2 2 2 2" xfId="12631" xr:uid="{00000000-0005-0000-0000-000083260000}"/>
    <cellStyle name="Millares 2 3 2 2 2 2 2 2 3" xfId="6180" xr:uid="{00000000-0005-0000-0000-000084260000}"/>
    <cellStyle name="Millares 2 3 2 2 2 2 2 2 3 2" xfId="14773" xr:uid="{00000000-0005-0000-0000-000085260000}"/>
    <cellStyle name="Millares 2 3 2 2 2 2 2 2 4" xfId="8322" xr:uid="{00000000-0005-0000-0000-000086260000}"/>
    <cellStyle name="Millares 2 3 2 2 2 2 2 2 4 2" xfId="16915" xr:uid="{00000000-0005-0000-0000-000087260000}"/>
    <cellStyle name="Millares 2 3 2 2 2 2 2 2 5" xfId="10478" xr:uid="{00000000-0005-0000-0000-000088260000}"/>
    <cellStyle name="Millares 2 3 2 2 2 2 2 3" xfId="2970" xr:uid="{00000000-0005-0000-0000-000089260000}"/>
    <cellStyle name="Millares 2 3 2 2 2 2 2 3 2" xfId="11564" xr:uid="{00000000-0005-0000-0000-00008A260000}"/>
    <cellStyle name="Millares 2 3 2 2 2 2 2 4" xfId="5113" xr:uid="{00000000-0005-0000-0000-00008B260000}"/>
    <cellStyle name="Millares 2 3 2 2 2 2 2 4 2" xfId="13706" xr:uid="{00000000-0005-0000-0000-00008C260000}"/>
    <cellStyle name="Millares 2 3 2 2 2 2 2 5" xfId="7255" xr:uid="{00000000-0005-0000-0000-00008D260000}"/>
    <cellStyle name="Millares 2 3 2 2 2 2 2 5 2" xfId="15848" xr:uid="{00000000-0005-0000-0000-00008E260000}"/>
    <cellStyle name="Millares 2 3 2 2 2 2 2 6" xfId="9413" xr:uid="{00000000-0005-0000-0000-00008F260000}"/>
    <cellStyle name="Millares 2 3 2 2 2 2 3" xfId="1532" xr:uid="{00000000-0005-0000-0000-000090260000}"/>
    <cellStyle name="Millares 2 3 2 2 2 2 3 2" xfId="3685" xr:uid="{00000000-0005-0000-0000-000091260000}"/>
    <cellStyle name="Millares 2 3 2 2 2 2 3 2 2" xfId="12279" xr:uid="{00000000-0005-0000-0000-000092260000}"/>
    <cellStyle name="Millares 2 3 2 2 2 2 3 3" xfId="5828" xr:uid="{00000000-0005-0000-0000-000093260000}"/>
    <cellStyle name="Millares 2 3 2 2 2 2 3 3 2" xfId="14421" xr:uid="{00000000-0005-0000-0000-000094260000}"/>
    <cellStyle name="Millares 2 3 2 2 2 2 3 4" xfId="7970" xr:uid="{00000000-0005-0000-0000-000095260000}"/>
    <cellStyle name="Millares 2 3 2 2 2 2 3 4 2" xfId="16563" xr:uid="{00000000-0005-0000-0000-000096260000}"/>
    <cellStyle name="Millares 2 3 2 2 2 2 3 5" xfId="10126" xr:uid="{00000000-0005-0000-0000-000097260000}"/>
    <cellStyle name="Millares 2 3 2 2 2 2 4" xfId="2618" xr:uid="{00000000-0005-0000-0000-000098260000}"/>
    <cellStyle name="Millares 2 3 2 2 2 2 4 2" xfId="11212" xr:uid="{00000000-0005-0000-0000-000099260000}"/>
    <cellStyle name="Millares 2 3 2 2 2 2 5" xfId="4761" xr:uid="{00000000-0005-0000-0000-00009A260000}"/>
    <cellStyle name="Millares 2 3 2 2 2 2 5 2" xfId="13354" xr:uid="{00000000-0005-0000-0000-00009B260000}"/>
    <cellStyle name="Millares 2 3 2 2 2 2 6" xfId="6903" xr:uid="{00000000-0005-0000-0000-00009C260000}"/>
    <cellStyle name="Millares 2 3 2 2 2 2 6 2" xfId="15496" xr:uid="{00000000-0005-0000-0000-00009D260000}"/>
    <cellStyle name="Millares 2 3 2 2 2 2 7" xfId="9061" xr:uid="{00000000-0005-0000-0000-00009E260000}"/>
    <cellStyle name="Millares 2 3 2 2 2 3" xfId="654" xr:uid="{00000000-0005-0000-0000-00009F260000}"/>
    <cellStyle name="Millares 2 3 2 2 2 3 2" xfId="1734" xr:uid="{00000000-0005-0000-0000-0000A0260000}"/>
    <cellStyle name="Millares 2 3 2 2 2 3 2 2" xfId="3887" xr:uid="{00000000-0005-0000-0000-0000A1260000}"/>
    <cellStyle name="Millares 2 3 2 2 2 3 2 2 2" xfId="12481" xr:uid="{00000000-0005-0000-0000-0000A2260000}"/>
    <cellStyle name="Millares 2 3 2 2 2 3 2 3" xfId="6030" xr:uid="{00000000-0005-0000-0000-0000A3260000}"/>
    <cellStyle name="Millares 2 3 2 2 2 3 2 3 2" xfId="14623" xr:uid="{00000000-0005-0000-0000-0000A4260000}"/>
    <cellStyle name="Millares 2 3 2 2 2 3 2 4" xfId="8172" xr:uid="{00000000-0005-0000-0000-0000A5260000}"/>
    <cellStyle name="Millares 2 3 2 2 2 3 2 4 2" xfId="16765" xr:uid="{00000000-0005-0000-0000-0000A6260000}"/>
    <cellStyle name="Millares 2 3 2 2 2 3 2 5" xfId="10328" xr:uid="{00000000-0005-0000-0000-0000A7260000}"/>
    <cellStyle name="Millares 2 3 2 2 2 3 3" xfId="2820" xr:uid="{00000000-0005-0000-0000-0000A8260000}"/>
    <cellStyle name="Millares 2 3 2 2 2 3 3 2" xfId="11414" xr:uid="{00000000-0005-0000-0000-0000A9260000}"/>
    <cellStyle name="Millares 2 3 2 2 2 3 4" xfId="4963" xr:uid="{00000000-0005-0000-0000-0000AA260000}"/>
    <cellStyle name="Millares 2 3 2 2 2 3 4 2" xfId="13556" xr:uid="{00000000-0005-0000-0000-0000AB260000}"/>
    <cellStyle name="Millares 2 3 2 2 2 3 5" xfId="7105" xr:uid="{00000000-0005-0000-0000-0000AC260000}"/>
    <cellStyle name="Millares 2 3 2 2 2 3 5 2" xfId="15698" xr:uid="{00000000-0005-0000-0000-0000AD260000}"/>
    <cellStyle name="Millares 2 3 2 2 2 3 6" xfId="9263" xr:uid="{00000000-0005-0000-0000-0000AE260000}"/>
    <cellStyle name="Millares 2 3 2 2 2 4" xfId="947" xr:uid="{00000000-0005-0000-0000-0000AF260000}"/>
    <cellStyle name="Millares 2 3 2 2 2 4 2" xfId="2024" xr:uid="{00000000-0005-0000-0000-0000B0260000}"/>
    <cellStyle name="Millares 2 3 2 2 2 4 2 2" xfId="4177" xr:uid="{00000000-0005-0000-0000-0000B1260000}"/>
    <cellStyle name="Millares 2 3 2 2 2 4 2 2 2" xfId="12771" xr:uid="{00000000-0005-0000-0000-0000B2260000}"/>
    <cellStyle name="Millares 2 3 2 2 2 4 2 3" xfId="6320" xr:uid="{00000000-0005-0000-0000-0000B3260000}"/>
    <cellStyle name="Millares 2 3 2 2 2 4 2 3 2" xfId="14913" xr:uid="{00000000-0005-0000-0000-0000B4260000}"/>
    <cellStyle name="Millares 2 3 2 2 2 4 2 4" xfId="8462" xr:uid="{00000000-0005-0000-0000-0000B5260000}"/>
    <cellStyle name="Millares 2 3 2 2 2 4 2 4 2" xfId="17055" xr:uid="{00000000-0005-0000-0000-0000B6260000}"/>
    <cellStyle name="Millares 2 3 2 2 2 4 2 5" xfId="10618" xr:uid="{00000000-0005-0000-0000-0000B7260000}"/>
    <cellStyle name="Millares 2 3 2 2 2 4 3" xfId="3110" xr:uid="{00000000-0005-0000-0000-0000B8260000}"/>
    <cellStyle name="Millares 2 3 2 2 2 4 3 2" xfId="11704" xr:uid="{00000000-0005-0000-0000-0000B9260000}"/>
    <cellStyle name="Millares 2 3 2 2 2 4 4" xfId="5253" xr:uid="{00000000-0005-0000-0000-0000BA260000}"/>
    <cellStyle name="Millares 2 3 2 2 2 4 4 2" xfId="13846" xr:uid="{00000000-0005-0000-0000-0000BB260000}"/>
    <cellStyle name="Millares 2 3 2 2 2 4 5" xfId="7395" xr:uid="{00000000-0005-0000-0000-0000BC260000}"/>
    <cellStyle name="Millares 2 3 2 2 2 4 5 2" xfId="15988" xr:uid="{00000000-0005-0000-0000-0000BD260000}"/>
    <cellStyle name="Millares 2 3 2 2 2 4 6" xfId="9551" xr:uid="{00000000-0005-0000-0000-0000BE260000}"/>
    <cellStyle name="Millares 2 3 2 2 2 5" xfId="1050" xr:uid="{00000000-0005-0000-0000-0000BF260000}"/>
    <cellStyle name="Millares 2 3 2 2 2 5 2" xfId="2127" xr:uid="{00000000-0005-0000-0000-0000C0260000}"/>
    <cellStyle name="Millares 2 3 2 2 2 5 2 2" xfId="4280" xr:uid="{00000000-0005-0000-0000-0000C1260000}"/>
    <cellStyle name="Millares 2 3 2 2 2 5 2 2 2" xfId="12874" xr:uid="{00000000-0005-0000-0000-0000C2260000}"/>
    <cellStyle name="Millares 2 3 2 2 2 5 2 3" xfId="6423" xr:uid="{00000000-0005-0000-0000-0000C3260000}"/>
    <cellStyle name="Millares 2 3 2 2 2 5 2 3 2" xfId="15016" xr:uid="{00000000-0005-0000-0000-0000C4260000}"/>
    <cellStyle name="Millares 2 3 2 2 2 5 2 4" xfId="8565" xr:uid="{00000000-0005-0000-0000-0000C5260000}"/>
    <cellStyle name="Millares 2 3 2 2 2 5 2 4 2" xfId="17158" xr:uid="{00000000-0005-0000-0000-0000C6260000}"/>
    <cellStyle name="Millares 2 3 2 2 2 5 2 5" xfId="10721" xr:uid="{00000000-0005-0000-0000-0000C7260000}"/>
    <cellStyle name="Millares 2 3 2 2 2 5 3" xfId="3213" xr:uid="{00000000-0005-0000-0000-0000C8260000}"/>
    <cellStyle name="Millares 2 3 2 2 2 5 3 2" xfId="11807" xr:uid="{00000000-0005-0000-0000-0000C9260000}"/>
    <cellStyle name="Millares 2 3 2 2 2 5 4" xfId="5356" xr:uid="{00000000-0005-0000-0000-0000CA260000}"/>
    <cellStyle name="Millares 2 3 2 2 2 5 4 2" xfId="13949" xr:uid="{00000000-0005-0000-0000-0000CB260000}"/>
    <cellStyle name="Millares 2 3 2 2 2 5 5" xfId="7498" xr:uid="{00000000-0005-0000-0000-0000CC260000}"/>
    <cellStyle name="Millares 2 3 2 2 2 5 5 2" xfId="16091" xr:uid="{00000000-0005-0000-0000-0000CD260000}"/>
    <cellStyle name="Millares 2 3 2 2 2 5 6" xfId="9654" xr:uid="{00000000-0005-0000-0000-0000CE260000}"/>
    <cellStyle name="Millares 2 3 2 2 2 6" xfId="1231" xr:uid="{00000000-0005-0000-0000-0000CF260000}"/>
    <cellStyle name="Millares 2 3 2 2 2 6 2" xfId="2305" xr:uid="{00000000-0005-0000-0000-0000D0260000}"/>
    <cellStyle name="Millares 2 3 2 2 2 6 2 2" xfId="4458" xr:uid="{00000000-0005-0000-0000-0000D1260000}"/>
    <cellStyle name="Millares 2 3 2 2 2 6 2 2 2" xfId="13052" xr:uid="{00000000-0005-0000-0000-0000D2260000}"/>
    <cellStyle name="Millares 2 3 2 2 2 6 2 3" xfId="6601" xr:uid="{00000000-0005-0000-0000-0000D3260000}"/>
    <cellStyle name="Millares 2 3 2 2 2 6 2 3 2" xfId="15194" xr:uid="{00000000-0005-0000-0000-0000D4260000}"/>
    <cellStyle name="Millares 2 3 2 2 2 6 2 4" xfId="8743" xr:uid="{00000000-0005-0000-0000-0000D5260000}"/>
    <cellStyle name="Millares 2 3 2 2 2 6 2 4 2" xfId="17336" xr:uid="{00000000-0005-0000-0000-0000D6260000}"/>
    <cellStyle name="Millares 2 3 2 2 2 6 2 5" xfId="10899" xr:uid="{00000000-0005-0000-0000-0000D7260000}"/>
    <cellStyle name="Millares 2 3 2 2 2 6 3" xfId="3391" xr:uid="{00000000-0005-0000-0000-0000D8260000}"/>
    <cellStyle name="Millares 2 3 2 2 2 6 3 2" xfId="11985" xr:uid="{00000000-0005-0000-0000-0000D9260000}"/>
    <cellStyle name="Millares 2 3 2 2 2 6 4" xfId="5534" xr:uid="{00000000-0005-0000-0000-0000DA260000}"/>
    <cellStyle name="Millares 2 3 2 2 2 6 4 2" xfId="14127" xr:uid="{00000000-0005-0000-0000-0000DB260000}"/>
    <cellStyle name="Millares 2 3 2 2 2 6 5" xfId="7676" xr:uid="{00000000-0005-0000-0000-0000DC260000}"/>
    <cellStyle name="Millares 2 3 2 2 2 6 5 2" xfId="16269" xr:uid="{00000000-0005-0000-0000-0000DD260000}"/>
    <cellStyle name="Millares 2 3 2 2 2 6 6" xfId="9832" xr:uid="{00000000-0005-0000-0000-0000DE260000}"/>
    <cellStyle name="Millares 2 3 2 2 2 7" xfId="1382" xr:uid="{00000000-0005-0000-0000-0000DF260000}"/>
    <cellStyle name="Millares 2 3 2 2 2 7 2" xfId="3535" xr:uid="{00000000-0005-0000-0000-0000E0260000}"/>
    <cellStyle name="Millares 2 3 2 2 2 7 2 2" xfId="12129" xr:uid="{00000000-0005-0000-0000-0000E1260000}"/>
    <cellStyle name="Millares 2 3 2 2 2 7 3" xfId="5678" xr:uid="{00000000-0005-0000-0000-0000E2260000}"/>
    <cellStyle name="Millares 2 3 2 2 2 7 3 2" xfId="14271" xr:uid="{00000000-0005-0000-0000-0000E3260000}"/>
    <cellStyle name="Millares 2 3 2 2 2 7 4" xfId="7820" xr:uid="{00000000-0005-0000-0000-0000E4260000}"/>
    <cellStyle name="Millares 2 3 2 2 2 7 4 2" xfId="16413" xr:uid="{00000000-0005-0000-0000-0000E5260000}"/>
    <cellStyle name="Millares 2 3 2 2 2 7 5" xfId="9976" xr:uid="{00000000-0005-0000-0000-0000E6260000}"/>
    <cellStyle name="Millares 2 3 2 2 2 8" xfId="2468" xr:uid="{00000000-0005-0000-0000-0000E7260000}"/>
    <cellStyle name="Millares 2 3 2 2 2 8 2" xfId="11062" xr:uid="{00000000-0005-0000-0000-0000E8260000}"/>
    <cellStyle name="Millares 2 3 2 2 2 9" xfId="4611" xr:uid="{00000000-0005-0000-0000-0000E9260000}"/>
    <cellStyle name="Millares 2 3 2 2 2 9 2" xfId="13204" xr:uid="{00000000-0005-0000-0000-0000EA260000}"/>
    <cellStyle name="Millares 2 3 2 2 3" xfId="246" xr:uid="{00000000-0005-0000-0000-0000EB260000}"/>
    <cellStyle name="Millares 2 3 2 2 3 2" xfId="599" xr:uid="{00000000-0005-0000-0000-0000EC260000}"/>
    <cellStyle name="Millares 2 3 2 2 3 2 2" xfId="1679" xr:uid="{00000000-0005-0000-0000-0000ED260000}"/>
    <cellStyle name="Millares 2 3 2 2 3 2 2 2" xfId="3832" xr:uid="{00000000-0005-0000-0000-0000EE260000}"/>
    <cellStyle name="Millares 2 3 2 2 3 2 2 2 2" xfId="12426" xr:uid="{00000000-0005-0000-0000-0000EF260000}"/>
    <cellStyle name="Millares 2 3 2 2 3 2 2 3" xfId="5975" xr:uid="{00000000-0005-0000-0000-0000F0260000}"/>
    <cellStyle name="Millares 2 3 2 2 3 2 2 3 2" xfId="14568" xr:uid="{00000000-0005-0000-0000-0000F1260000}"/>
    <cellStyle name="Millares 2 3 2 2 3 2 2 4" xfId="8117" xr:uid="{00000000-0005-0000-0000-0000F2260000}"/>
    <cellStyle name="Millares 2 3 2 2 3 2 2 4 2" xfId="16710" xr:uid="{00000000-0005-0000-0000-0000F3260000}"/>
    <cellStyle name="Millares 2 3 2 2 3 2 2 5" xfId="10273" xr:uid="{00000000-0005-0000-0000-0000F4260000}"/>
    <cellStyle name="Millares 2 3 2 2 3 2 3" xfId="2765" xr:uid="{00000000-0005-0000-0000-0000F5260000}"/>
    <cellStyle name="Millares 2 3 2 2 3 2 3 2" xfId="11359" xr:uid="{00000000-0005-0000-0000-0000F6260000}"/>
    <cellStyle name="Millares 2 3 2 2 3 2 4" xfId="4908" xr:uid="{00000000-0005-0000-0000-0000F7260000}"/>
    <cellStyle name="Millares 2 3 2 2 3 2 4 2" xfId="13501" xr:uid="{00000000-0005-0000-0000-0000F8260000}"/>
    <cellStyle name="Millares 2 3 2 2 3 2 5" xfId="7050" xr:uid="{00000000-0005-0000-0000-0000F9260000}"/>
    <cellStyle name="Millares 2 3 2 2 3 2 5 2" xfId="15643" xr:uid="{00000000-0005-0000-0000-0000FA260000}"/>
    <cellStyle name="Millares 2 3 2 2 3 2 6" xfId="9208" xr:uid="{00000000-0005-0000-0000-0000FB260000}"/>
    <cellStyle name="Millares 2 3 2 2 3 3" xfId="1327" xr:uid="{00000000-0005-0000-0000-0000FC260000}"/>
    <cellStyle name="Millares 2 3 2 2 3 3 2" xfId="3480" xr:uid="{00000000-0005-0000-0000-0000FD260000}"/>
    <cellStyle name="Millares 2 3 2 2 3 3 2 2" xfId="12074" xr:uid="{00000000-0005-0000-0000-0000FE260000}"/>
    <cellStyle name="Millares 2 3 2 2 3 3 3" xfId="5623" xr:uid="{00000000-0005-0000-0000-0000FF260000}"/>
    <cellStyle name="Millares 2 3 2 2 3 3 3 2" xfId="14216" xr:uid="{00000000-0005-0000-0000-000000270000}"/>
    <cellStyle name="Millares 2 3 2 2 3 3 4" xfId="7765" xr:uid="{00000000-0005-0000-0000-000001270000}"/>
    <cellStyle name="Millares 2 3 2 2 3 3 4 2" xfId="16358" xr:uid="{00000000-0005-0000-0000-000002270000}"/>
    <cellStyle name="Millares 2 3 2 2 3 3 5" xfId="9921" xr:uid="{00000000-0005-0000-0000-000003270000}"/>
    <cellStyle name="Millares 2 3 2 2 3 4" xfId="2413" xr:uid="{00000000-0005-0000-0000-000004270000}"/>
    <cellStyle name="Millares 2 3 2 2 3 4 2" xfId="11007" xr:uid="{00000000-0005-0000-0000-000005270000}"/>
    <cellStyle name="Millares 2 3 2 2 3 5" xfId="4556" xr:uid="{00000000-0005-0000-0000-000006270000}"/>
    <cellStyle name="Millares 2 3 2 2 3 5 2" xfId="13149" xr:uid="{00000000-0005-0000-0000-000007270000}"/>
    <cellStyle name="Millares 2 3 2 2 3 6" xfId="6698" xr:uid="{00000000-0005-0000-0000-000008270000}"/>
    <cellStyle name="Millares 2 3 2 2 3 6 2" xfId="15291" xr:uid="{00000000-0005-0000-0000-000009270000}"/>
    <cellStyle name="Millares 2 3 2 2 3 7" xfId="8867" xr:uid="{00000000-0005-0000-0000-00000A270000}"/>
    <cellStyle name="Millares 2 3 2 2 4" xfId="354" xr:uid="{00000000-0005-0000-0000-00000B270000}"/>
    <cellStyle name="Millares 2 3 2 2 4 2" xfId="707" xr:uid="{00000000-0005-0000-0000-00000C270000}"/>
    <cellStyle name="Millares 2 3 2 2 4 2 2" xfId="1787" xr:uid="{00000000-0005-0000-0000-00000D270000}"/>
    <cellStyle name="Millares 2 3 2 2 4 2 2 2" xfId="3940" xr:uid="{00000000-0005-0000-0000-00000E270000}"/>
    <cellStyle name="Millares 2 3 2 2 4 2 2 2 2" xfId="12534" xr:uid="{00000000-0005-0000-0000-00000F270000}"/>
    <cellStyle name="Millares 2 3 2 2 4 2 2 3" xfId="6083" xr:uid="{00000000-0005-0000-0000-000010270000}"/>
    <cellStyle name="Millares 2 3 2 2 4 2 2 3 2" xfId="14676" xr:uid="{00000000-0005-0000-0000-000011270000}"/>
    <cellStyle name="Millares 2 3 2 2 4 2 2 4" xfId="8225" xr:uid="{00000000-0005-0000-0000-000012270000}"/>
    <cellStyle name="Millares 2 3 2 2 4 2 2 4 2" xfId="16818" xr:uid="{00000000-0005-0000-0000-000013270000}"/>
    <cellStyle name="Millares 2 3 2 2 4 2 2 5" xfId="10381" xr:uid="{00000000-0005-0000-0000-000014270000}"/>
    <cellStyle name="Millares 2 3 2 2 4 2 3" xfId="2873" xr:uid="{00000000-0005-0000-0000-000015270000}"/>
    <cellStyle name="Millares 2 3 2 2 4 2 3 2" xfId="11467" xr:uid="{00000000-0005-0000-0000-000016270000}"/>
    <cellStyle name="Millares 2 3 2 2 4 2 4" xfId="5016" xr:uid="{00000000-0005-0000-0000-000017270000}"/>
    <cellStyle name="Millares 2 3 2 2 4 2 4 2" xfId="13609" xr:uid="{00000000-0005-0000-0000-000018270000}"/>
    <cellStyle name="Millares 2 3 2 2 4 2 5" xfId="7158" xr:uid="{00000000-0005-0000-0000-000019270000}"/>
    <cellStyle name="Millares 2 3 2 2 4 2 5 2" xfId="15751" xr:uid="{00000000-0005-0000-0000-00001A270000}"/>
    <cellStyle name="Millares 2 3 2 2 4 2 6" xfId="9316" xr:uid="{00000000-0005-0000-0000-00001B270000}"/>
    <cellStyle name="Millares 2 3 2 2 4 3" xfId="1435" xr:uid="{00000000-0005-0000-0000-00001C270000}"/>
    <cellStyle name="Millares 2 3 2 2 4 3 2" xfId="3588" xr:uid="{00000000-0005-0000-0000-00001D270000}"/>
    <cellStyle name="Millares 2 3 2 2 4 3 2 2" xfId="12182" xr:uid="{00000000-0005-0000-0000-00001E270000}"/>
    <cellStyle name="Millares 2 3 2 2 4 3 3" xfId="5731" xr:uid="{00000000-0005-0000-0000-00001F270000}"/>
    <cellStyle name="Millares 2 3 2 2 4 3 3 2" xfId="14324" xr:uid="{00000000-0005-0000-0000-000020270000}"/>
    <cellStyle name="Millares 2 3 2 2 4 3 4" xfId="7873" xr:uid="{00000000-0005-0000-0000-000021270000}"/>
    <cellStyle name="Millares 2 3 2 2 4 3 4 2" xfId="16466" xr:uid="{00000000-0005-0000-0000-000022270000}"/>
    <cellStyle name="Millares 2 3 2 2 4 3 5" xfId="10029" xr:uid="{00000000-0005-0000-0000-000023270000}"/>
    <cellStyle name="Millares 2 3 2 2 4 4" xfId="2521" xr:uid="{00000000-0005-0000-0000-000024270000}"/>
    <cellStyle name="Millares 2 3 2 2 4 4 2" xfId="11115" xr:uid="{00000000-0005-0000-0000-000025270000}"/>
    <cellStyle name="Millares 2 3 2 2 4 5" xfId="4664" xr:uid="{00000000-0005-0000-0000-000026270000}"/>
    <cellStyle name="Millares 2 3 2 2 4 5 2" xfId="13257" xr:uid="{00000000-0005-0000-0000-000027270000}"/>
    <cellStyle name="Millares 2 3 2 2 4 6" xfId="6806" xr:uid="{00000000-0005-0000-0000-000028270000}"/>
    <cellStyle name="Millares 2 3 2 2 4 6 2" xfId="15399" xr:uid="{00000000-0005-0000-0000-000029270000}"/>
    <cellStyle name="Millares 2 3 2 2 4 7" xfId="8966" xr:uid="{00000000-0005-0000-0000-00002A270000}"/>
    <cellStyle name="Millares 2 3 2 2 5" xfId="403" xr:uid="{00000000-0005-0000-0000-00002B270000}"/>
    <cellStyle name="Millares 2 3 2 2 5 2" xfId="755" xr:uid="{00000000-0005-0000-0000-00002C270000}"/>
    <cellStyle name="Millares 2 3 2 2 5 2 2" xfId="1835" xr:uid="{00000000-0005-0000-0000-00002D270000}"/>
    <cellStyle name="Millares 2 3 2 2 5 2 2 2" xfId="3988" xr:uid="{00000000-0005-0000-0000-00002E270000}"/>
    <cellStyle name="Millares 2 3 2 2 5 2 2 2 2" xfId="12582" xr:uid="{00000000-0005-0000-0000-00002F270000}"/>
    <cellStyle name="Millares 2 3 2 2 5 2 2 3" xfId="6131" xr:uid="{00000000-0005-0000-0000-000030270000}"/>
    <cellStyle name="Millares 2 3 2 2 5 2 2 3 2" xfId="14724" xr:uid="{00000000-0005-0000-0000-000031270000}"/>
    <cellStyle name="Millares 2 3 2 2 5 2 2 4" xfId="8273" xr:uid="{00000000-0005-0000-0000-000032270000}"/>
    <cellStyle name="Millares 2 3 2 2 5 2 2 4 2" xfId="16866" xr:uid="{00000000-0005-0000-0000-000033270000}"/>
    <cellStyle name="Millares 2 3 2 2 5 2 2 5" xfId="10429" xr:uid="{00000000-0005-0000-0000-000034270000}"/>
    <cellStyle name="Millares 2 3 2 2 5 2 3" xfId="2921" xr:uid="{00000000-0005-0000-0000-000035270000}"/>
    <cellStyle name="Millares 2 3 2 2 5 2 3 2" xfId="11515" xr:uid="{00000000-0005-0000-0000-000036270000}"/>
    <cellStyle name="Millares 2 3 2 2 5 2 4" xfId="5064" xr:uid="{00000000-0005-0000-0000-000037270000}"/>
    <cellStyle name="Millares 2 3 2 2 5 2 4 2" xfId="13657" xr:uid="{00000000-0005-0000-0000-000038270000}"/>
    <cellStyle name="Millares 2 3 2 2 5 2 5" xfId="7206" xr:uid="{00000000-0005-0000-0000-000039270000}"/>
    <cellStyle name="Millares 2 3 2 2 5 2 5 2" xfId="15799" xr:uid="{00000000-0005-0000-0000-00003A270000}"/>
    <cellStyle name="Millares 2 3 2 2 5 2 6" xfId="9364" xr:uid="{00000000-0005-0000-0000-00003B270000}"/>
    <cellStyle name="Millares 2 3 2 2 5 3" xfId="1483" xr:uid="{00000000-0005-0000-0000-00003C270000}"/>
    <cellStyle name="Millares 2 3 2 2 5 3 2" xfId="3636" xr:uid="{00000000-0005-0000-0000-00003D270000}"/>
    <cellStyle name="Millares 2 3 2 2 5 3 2 2" xfId="12230" xr:uid="{00000000-0005-0000-0000-00003E270000}"/>
    <cellStyle name="Millares 2 3 2 2 5 3 3" xfId="5779" xr:uid="{00000000-0005-0000-0000-00003F270000}"/>
    <cellStyle name="Millares 2 3 2 2 5 3 3 2" xfId="14372" xr:uid="{00000000-0005-0000-0000-000040270000}"/>
    <cellStyle name="Millares 2 3 2 2 5 3 4" xfId="7921" xr:uid="{00000000-0005-0000-0000-000041270000}"/>
    <cellStyle name="Millares 2 3 2 2 5 3 4 2" xfId="16514" xr:uid="{00000000-0005-0000-0000-000042270000}"/>
    <cellStyle name="Millares 2 3 2 2 5 3 5" xfId="10077" xr:uid="{00000000-0005-0000-0000-000043270000}"/>
    <cellStyle name="Millares 2 3 2 2 5 4" xfId="2569" xr:uid="{00000000-0005-0000-0000-000044270000}"/>
    <cellStyle name="Millares 2 3 2 2 5 4 2" xfId="11163" xr:uid="{00000000-0005-0000-0000-000045270000}"/>
    <cellStyle name="Millares 2 3 2 2 5 5" xfId="4712" xr:uid="{00000000-0005-0000-0000-000046270000}"/>
    <cellStyle name="Millares 2 3 2 2 5 5 2" xfId="13305" xr:uid="{00000000-0005-0000-0000-000047270000}"/>
    <cellStyle name="Millares 2 3 2 2 5 6" xfId="6854" xr:uid="{00000000-0005-0000-0000-000048270000}"/>
    <cellStyle name="Millares 2 3 2 2 5 6 2" xfId="15447" xr:uid="{00000000-0005-0000-0000-000049270000}"/>
    <cellStyle name="Millares 2 3 2 2 5 7" xfId="9014" xr:uid="{00000000-0005-0000-0000-00004A270000}"/>
    <cellStyle name="Millares 2 3 2 2 6" xfId="505" xr:uid="{00000000-0005-0000-0000-00004B270000}"/>
    <cellStyle name="Millares 2 3 2 2 6 2" xfId="1585" xr:uid="{00000000-0005-0000-0000-00004C270000}"/>
    <cellStyle name="Millares 2 3 2 2 6 2 2" xfId="3738" xr:uid="{00000000-0005-0000-0000-00004D270000}"/>
    <cellStyle name="Millares 2 3 2 2 6 2 2 2" xfId="12332" xr:uid="{00000000-0005-0000-0000-00004E270000}"/>
    <cellStyle name="Millares 2 3 2 2 6 2 3" xfId="5881" xr:uid="{00000000-0005-0000-0000-00004F270000}"/>
    <cellStyle name="Millares 2 3 2 2 6 2 3 2" xfId="14474" xr:uid="{00000000-0005-0000-0000-000050270000}"/>
    <cellStyle name="Millares 2 3 2 2 6 2 4" xfId="8023" xr:uid="{00000000-0005-0000-0000-000051270000}"/>
    <cellStyle name="Millares 2 3 2 2 6 2 4 2" xfId="16616" xr:uid="{00000000-0005-0000-0000-000052270000}"/>
    <cellStyle name="Millares 2 3 2 2 6 2 5" xfId="10179" xr:uid="{00000000-0005-0000-0000-000053270000}"/>
    <cellStyle name="Millares 2 3 2 2 6 3" xfId="2671" xr:uid="{00000000-0005-0000-0000-000054270000}"/>
    <cellStyle name="Millares 2 3 2 2 6 3 2" xfId="11265" xr:uid="{00000000-0005-0000-0000-000055270000}"/>
    <cellStyle name="Millares 2 3 2 2 6 4" xfId="4814" xr:uid="{00000000-0005-0000-0000-000056270000}"/>
    <cellStyle name="Millares 2 3 2 2 6 4 2" xfId="13407" xr:uid="{00000000-0005-0000-0000-000057270000}"/>
    <cellStyle name="Millares 2 3 2 2 6 5" xfId="6956" xr:uid="{00000000-0005-0000-0000-000058270000}"/>
    <cellStyle name="Millares 2 3 2 2 6 5 2" xfId="15549" xr:uid="{00000000-0005-0000-0000-000059270000}"/>
    <cellStyle name="Millares 2 3 2 2 6 6" xfId="9114" xr:uid="{00000000-0005-0000-0000-00005A270000}"/>
    <cellStyle name="Millares 2 3 2 2 7" xfId="546" xr:uid="{00000000-0005-0000-0000-00005B270000}"/>
    <cellStyle name="Millares 2 3 2 2 7 2" xfId="1626" xr:uid="{00000000-0005-0000-0000-00005C270000}"/>
    <cellStyle name="Millares 2 3 2 2 7 2 2" xfId="3779" xr:uid="{00000000-0005-0000-0000-00005D270000}"/>
    <cellStyle name="Millares 2 3 2 2 7 2 2 2" xfId="12373" xr:uid="{00000000-0005-0000-0000-00005E270000}"/>
    <cellStyle name="Millares 2 3 2 2 7 2 3" xfId="5922" xr:uid="{00000000-0005-0000-0000-00005F270000}"/>
    <cellStyle name="Millares 2 3 2 2 7 2 3 2" xfId="14515" xr:uid="{00000000-0005-0000-0000-000060270000}"/>
    <cellStyle name="Millares 2 3 2 2 7 2 4" xfId="8064" xr:uid="{00000000-0005-0000-0000-000061270000}"/>
    <cellStyle name="Millares 2 3 2 2 7 2 4 2" xfId="16657" xr:uid="{00000000-0005-0000-0000-000062270000}"/>
    <cellStyle name="Millares 2 3 2 2 7 2 5" xfId="10220" xr:uid="{00000000-0005-0000-0000-000063270000}"/>
    <cellStyle name="Millares 2 3 2 2 7 3" xfId="2712" xr:uid="{00000000-0005-0000-0000-000064270000}"/>
    <cellStyle name="Millares 2 3 2 2 7 3 2" xfId="11306" xr:uid="{00000000-0005-0000-0000-000065270000}"/>
    <cellStyle name="Millares 2 3 2 2 7 4" xfId="4855" xr:uid="{00000000-0005-0000-0000-000066270000}"/>
    <cellStyle name="Millares 2 3 2 2 7 4 2" xfId="13448" xr:uid="{00000000-0005-0000-0000-000067270000}"/>
    <cellStyle name="Millares 2 3 2 2 7 5" xfId="6997" xr:uid="{00000000-0005-0000-0000-000068270000}"/>
    <cellStyle name="Millares 2 3 2 2 7 5 2" xfId="15590" xr:uid="{00000000-0005-0000-0000-000069270000}"/>
    <cellStyle name="Millares 2 3 2 2 7 6" xfId="9155" xr:uid="{00000000-0005-0000-0000-00006A270000}"/>
    <cellStyle name="Millares 2 3 2 2 8" xfId="879" xr:uid="{00000000-0005-0000-0000-00006B270000}"/>
    <cellStyle name="Millares 2 3 2 2 8 2" xfId="1956" xr:uid="{00000000-0005-0000-0000-00006C270000}"/>
    <cellStyle name="Millares 2 3 2 2 8 2 2" xfId="4109" xr:uid="{00000000-0005-0000-0000-00006D270000}"/>
    <cellStyle name="Millares 2 3 2 2 8 2 2 2" xfId="12703" xr:uid="{00000000-0005-0000-0000-00006E270000}"/>
    <cellStyle name="Millares 2 3 2 2 8 2 3" xfId="6252" xr:uid="{00000000-0005-0000-0000-00006F270000}"/>
    <cellStyle name="Millares 2 3 2 2 8 2 3 2" xfId="14845" xr:uid="{00000000-0005-0000-0000-000070270000}"/>
    <cellStyle name="Millares 2 3 2 2 8 2 4" xfId="8394" xr:uid="{00000000-0005-0000-0000-000071270000}"/>
    <cellStyle name="Millares 2 3 2 2 8 2 4 2" xfId="16987" xr:uid="{00000000-0005-0000-0000-000072270000}"/>
    <cellStyle name="Millares 2 3 2 2 8 2 5" xfId="10550" xr:uid="{00000000-0005-0000-0000-000073270000}"/>
    <cellStyle name="Millares 2 3 2 2 8 3" xfId="3042" xr:uid="{00000000-0005-0000-0000-000074270000}"/>
    <cellStyle name="Millares 2 3 2 2 8 3 2" xfId="11636" xr:uid="{00000000-0005-0000-0000-000075270000}"/>
    <cellStyle name="Millares 2 3 2 2 8 4" xfId="5185" xr:uid="{00000000-0005-0000-0000-000076270000}"/>
    <cellStyle name="Millares 2 3 2 2 8 4 2" xfId="13778" xr:uid="{00000000-0005-0000-0000-000077270000}"/>
    <cellStyle name="Millares 2 3 2 2 8 5" xfId="7327" xr:uid="{00000000-0005-0000-0000-000078270000}"/>
    <cellStyle name="Millares 2 3 2 2 8 5 2" xfId="15920" xr:uid="{00000000-0005-0000-0000-000079270000}"/>
    <cellStyle name="Millares 2 3 2 2 8 6" xfId="9483" xr:uid="{00000000-0005-0000-0000-00007A270000}"/>
    <cellStyle name="Millares 2 3 2 2 9" xfId="898" xr:uid="{00000000-0005-0000-0000-00007B270000}"/>
    <cellStyle name="Millares 2 3 2 2 9 2" xfId="1975" xr:uid="{00000000-0005-0000-0000-00007C270000}"/>
    <cellStyle name="Millares 2 3 2 2 9 2 2" xfId="4128" xr:uid="{00000000-0005-0000-0000-00007D270000}"/>
    <cellStyle name="Millares 2 3 2 2 9 2 2 2" xfId="12722" xr:uid="{00000000-0005-0000-0000-00007E270000}"/>
    <cellStyle name="Millares 2 3 2 2 9 2 3" xfId="6271" xr:uid="{00000000-0005-0000-0000-00007F270000}"/>
    <cellStyle name="Millares 2 3 2 2 9 2 3 2" xfId="14864" xr:uid="{00000000-0005-0000-0000-000080270000}"/>
    <cellStyle name="Millares 2 3 2 2 9 2 4" xfId="8413" xr:uid="{00000000-0005-0000-0000-000081270000}"/>
    <cellStyle name="Millares 2 3 2 2 9 2 4 2" xfId="17006" xr:uid="{00000000-0005-0000-0000-000082270000}"/>
    <cellStyle name="Millares 2 3 2 2 9 2 5" xfId="10569" xr:uid="{00000000-0005-0000-0000-000083270000}"/>
    <cellStyle name="Millares 2 3 2 2 9 3" xfId="3061" xr:uid="{00000000-0005-0000-0000-000084270000}"/>
    <cellStyle name="Millares 2 3 2 2 9 3 2" xfId="11655" xr:uid="{00000000-0005-0000-0000-000085270000}"/>
    <cellStyle name="Millares 2 3 2 2 9 4" xfId="5204" xr:uid="{00000000-0005-0000-0000-000086270000}"/>
    <cellStyle name="Millares 2 3 2 2 9 4 2" xfId="13797" xr:uid="{00000000-0005-0000-0000-000087270000}"/>
    <cellStyle name="Millares 2 3 2 2 9 5" xfId="7346" xr:uid="{00000000-0005-0000-0000-000088270000}"/>
    <cellStyle name="Millares 2 3 2 2 9 5 2" xfId="15939" xr:uid="{00000000-0005-0000-0000-000089270000}"/>
    <cellStyle name="Millares 2 3 2 2 9 6" xfId="9502" xr:uid="{00000000-0005-0000-0000-00008A270000}"/>
    <cellStyle name="Millares 2 3 2 20" xfId="17355" xr:uid="{00000000-0005-0000-0000-00008B270000}"/>
    <cellStyle name="Millares 2 3 2 3" xfId="293" xr:uid="{00000000-0005-0000-0000-00008C270000}"/>
    <cellStyle name="Millares 2 3 2 3 10" xfId="6745" xr:uid="{00000000-0005-0000-0000-00008D270000}"/>
    <cellStyle name="Millares 2 3 2 3 10 2" xfId="15338" xr:uid="{00000000-0005-0000-0000-00008E270000}"/>
    <cellStyle name="Millares 2 3 2 3 11" xfId="8911" xr:uid="{00000000-0005-0000-0000-00008F270000}"/>
    <cellStyle name="Millares 2 3 2 3 2" xfId="444" xr:uid="{00000000-0005-0000-0000-000090270000}"/>
    <cellStyle name="Millares 2 3 2 3 2 2" xfId="796" xr:uid="{00000000-0005-0000-0000-000091270000}"/>
    <cellStyle name="Millares 2 3 2 3 2 2 2" xfId="1876" xr:uid="{00000000-0005-0000-0000-000092270000}"/>
    <cellStyle name="Millares 2 3 2 3 2 2 2 2" xfId="4029" xr:uid="{00000000-0005-0000-0000-000093270000}"/>
    <cellStyle name="Millares 2 3 2 3 2 2 2 2 2" xfId="12623" xr:uid="{00000000-0005-0000-0000-000094270000}"/>
    <cellStyle name="Millares 2 3 2 3 2 2 2 3" xfId="6172" xr:uid="{00000000-0005-0000-0000-000095270000}"/>
    <cellStyle name="Millares 2 3 2 3 2 2 2 3 2" xfId="14765" xr:uid="{00000000-0005-0000-0000-000096270000}"/>
    <cellStyle name="Millares 2 3 2 3 2 2 2 4" xfId="8314" xr:uid="{00000000-0005-0000-0000-000097270000}"/>
    <cellStyle name="Millares 2 3 2 3 2 2 2 4 2" xfId="16907" xr:uid="{00000000-0005-0000-0000-000098270000}"/>
    <cellStyle name="Millares 2 3 2 3 2 2 2 5" xfId="10470" xr:uid="{00000000-0005-0000-0000-000099270000}"/>
    <cellStyle name="Millares 2 3 2 3 2 2 3" xfId="2962" xr:uid="{00000000-0005-0000-0000-00009A270000}"/>
    <cellStyle name="Millares 2 3 2 3 2 2 3 2" xfId="11556" xr:uid="{00000000-0005-0000-0000-00009B270000}"/>
    <cellStyle name="Millares 2 3 2 3 2 2 4" xfId="5105" xr:uid="{00000000-0005-0000-0000-00009C270000}"/>
    <cellStyle name="Millares 2 3 2 3 2 2 4 2" xfId="13698" xr:uid="{00000000-0005-0000-0000-00009D270000}"/>
    <cellStyle name="Millares 2 3 2 3 2 2 5" xfId="7247" xr:uid="{00000000-0005-0000-0000-00009E270000}"/>
    <cellStyle name="Millares 2 3 2 3 2 2 5 2" xfId="15840" xr:uid="{00000000-0005-0000-0000-00009F270000}"/>
    <cellStyle name="Millares 2 3 2 3 2 2 6" xfId="9405" xr:uid="{00000000-0005-0000-0000-0000A0270000}"/>
    <cellStyle name="Millares 2 3 2 3 2 3" xfId="1524" xr:uid="{00000000-0005-0000-0000-0000A1270000}"/>
    <cellStyle name="Millares 2 3 2 3 2 3 2" xfId="3677" xr:uid="{00000000-0005-0000-0000-0000A2270000}"/>
    <cellStyle name="Millares 2 3 2 3 2 3 2 2" xfId="12271" xr:uid="{00000000-0005-0000-0000-0000A3270000}"/>
    <cellStyle name="Millares 2 3 2 3 2 3 3" xfId="5820" xr:uid="{00000000-0005-0000-0000-0000A4270000}"/>
    <cellStyle name="Millares 2 3 2 3 2 3 3 2" xfId="14413" xr:uid="{00000000-0005-0000-0000-0000A5270000}"/>
    <cellStyle name="Millares 2 3 2 3 2 3 4" xfId="7962" xr:uid="{00000000-0005-0000-0000-0000A6270000}"/>
    <cellStyle name="Millares 2 3 2 3 2 3 4 2" xfId="16555" xr:uid="{00000000-0005-0000-0000-0000A7270000}"/>
    <cellStyle name="Millares 2 3 2 3 2 3 5" xfId="10118" xr:uid="{00000000-0005-0000-0000-0000A8270000}"/>
    <cellStyle name="Millares 2 3 2 3 2 4" xfId="2610" xr:uid="{00000000-0005-0000-0000-0000A9270000}"/>
    <cellStyle name="Millares 2 3 2 3 2 4 2" xfId="11204" xr:uid="{00000000-0005-0000-0000-0000AA270000}"/>
    <cellStyle name="Millares 2 3 2 3 2 5" xfId="4753" xr:uid="{00000000-0005-0000-0000-0000AB270000}"/>
    <cellStyle name="Millares 2 3 2 3 2 5 2" xfId="13346" xr:uid="{00000000-0005-0000-0000-0000AC270000}"/>
    <cellStyle name="Millares 2 3 2 3 2 6" xfId="6895" xr:uid="{00000000-0005-0000-0000-0000AD270000}"/>
    <cellStyle name="Millares 2 3 2 3 2 6 2" xfId="15488" xr:uid="{00000000-0005-0000-0000-0000AE270000}"/>
    <cellStyle name="Millares 2 3 2 3 2 7" xfId="9055" xr:uid="{00000000-0005-0000-0000-0000AF270000}"/>
    <cellStyle name="Millares 2 3 2 3 3" xfId="646" xr:uid="{00000000-0005-0000-0000-0000B0270000}"/>
    <cellStyle name="Millares 2 3 2 3 3 2" xfId="1726" xr:uid="{00000000-0005-0000-0000-0000B1270000}"/>
    <cellStyle name="Millares 2 3 2 3 3 2 2" xfId="3879" xr:uid="{00000000-0005-0000-0000-0000B2270000}"/>
    <cellStyle name="Millares 2 3 2 3 3 2 2 2" xfId="12473" xr:uid="{00000000-0005-0000-0000-0000B3270000}"/>
    <cellStyle name="Millares 2 3 2 3 3 2 3" xfId="6022" xr:uid="{00000000-0005-0000-0000-0000B4270000}"/>
    <cellStyle name="Millares 2 3 2 3 3 2 3 2" xfId="14615" xr:uid="{00000000-0005-0000-0000-0000B5270000}"/>
    <cellStyle name="Millares 2 3 2 3 3 2 4" xfId="8164" xr:uid="{00000000-0005-0000-0000-0000B6270000}"/>
    <cellStyle name="Millares 2 3 2 3 3 2 4 2" xfId="16757" xr:uid="{00000000-0005-0000-0000-0000B7270000}"/>
    <cellStyle name="Millares 2 3 2 3 3 2 5" xfId="10320" xr:uid="{00000000-0005-0000-0000-0000B8270000}"/>
    <cellStyle name="Millares 2 3 2 3 3 3" xfId="2812" xr:uid="{00000000-0005-0000-0000-0000B9270000}"/>
    <cellStyle name="Millares 2 3 2 3 3 3 2" xfId="11406" xr:uid="{00000000-0005-0000-0000-0000BA270000}"/>
    <cellStyle name="Millares 2 3 2 3 3 4" xfId="4955" xr:uid="{00000000-0005-0000-0000-0000BB270000}"/>
    <cellStyle name="Millares 2 3 2 3 3 4 2" xfId="13548" xr:uid="{00000000-0005-0000-0000-0000BC270000}"/>
    <cellStyle name="Millares 2 3 2 3 3 5" xfId="7097" xr:uid="{00000000-0005-0000-0000-0000BD270000}"/>
    <cellStyle name="Millares 2 3 2 3 3 5 2" xfId="15690" xr:uid="{00000000-0005-0000-0000-0000BE270000}"/>
    <cellStyle name="Millares 2 3 2 3 3 6" xfId="9255" xr:uid="{00000000-0005-0000-0000-0000BF270000}"/>
    <cellStyle name="Millares 2 3 2 3 4" xfId="939" xr:uid="{00000000-0005-0000-0000-0000C0270000}"/>
    <cellStyle name="Millares 2 3 2 3 4 2" xfId="2016" xr:uid="{00000000-0005-0000-0000-0000C1270000}"/>
    <cellStyle name="Millares 2 3 2 3 4 2 2" xfId="4169" xr:uid="{00000000-0005-0000-0000-0000C2270000}"/>
    <cellStyle name="Millares 2 3 2 3 4 2 2 2" xfId="12763" xr:uid="{00000000-0005-0000-0000-0000C3270000}"/>
    <cellStyle name="Millares 2 3 2 3 4 2 3" xfId="6312" xr:uid="{00000000-0005-0000-0000-0000C4270000}"/>
    <cellStyle name="Millares 2 3 2 3 4 2 3 2" xfId="14905" xr:uid="{00000000-0005-0000-0000-0000C5270000}"/>
    <cellStyle name="Millares 2 3 2 3 4 2 4" xfId="8454" xr:uid="{00000000-0005-0000-0000-0000C6270000}"/>
    <cellStyle name="Millares 2 3 2 3 4 2 4 2" xfId="17047" xr:uid="{00000000-0005-0000-0000-0000C7270000}"/>
    <cellStyle name="Millares 2 3 2 3 4 2 5" xfId="10610" xr:uid="{00000000-0005-0000-0000-0000C8270000}"/>
    <cellStyle name="Millares 2 3 2 3 4 3" xfId="3102" xr:uid="{00000000-0005-0000-0000-0000C9270000}"/>
    <cellStyle name="Millares 2 3 2 3 4 3 2" xfId="11696" xr:uid="{00000000-0005-0000-0000-0000CA270000}"/>
    <cellStyle name="Millares 2 3 2 3 4 4" xfId="5245" xr:uid="{00000000-0005-0000-0000-0000CB270000}"/>
    <cellStyle name="Millares 2 3 2 3 4 4 2" xfId="13838" xr:uid="{00000000-0005-0000-0000-0000CC270000}"/>
    <cellStyle name="Millares 2 3 2 3 4 5" xfId="7387" xr:uid="{00000000-0005-0000-0000-0000CD270000}"/>
    <cellStyle name="Millares 2 3 2 3 4 5 2" xfId="15980" xr:uid="{00000000-0005-0000-0000-0000CE270000}"/>
    <cellStyle name="Millares 2 3 2 3 4 6" xfId="9543" xr:uid="{00000000-0005-0000-0000-0000CF270000}"/>
    <cellStyle name="Millares 2 3 2 3 5" xfId="1042" xr:uid="{00000000-0005-0000-0000-0000D0270000}"/>
    <cellStyle name="Millares 2 3 2 3 5 2" xfId="2119" xr:uid="{00000000-0005-0000-0000-0000D1270000}"/>
    <cellStyle name="Millares 2 3 2 3 5 2 2" xfId="4272" xr:uid="{00000000-0005-0000-0000-0000D2270000}"/>
    <cellStyle name="Millares 2 3 2 3 5 2 2 2" xfId="12866" xr:uid="{00000000-0005-0000-0000-0000D3270000}"/>
    <cellStyle name="Millares 2 3 2 3 5 2 3" xfId="6415" xr:uid="{00000000-0005-0000-0000-0000D4270000}"/>
    <cellStyle name="Millares 2 3 2 3 5 2 3 2" xfId="15008" xr:uid="{00000000-0005-0000-0000-0000D5270000}"/>
    <cellStyle name="Millares 2 3 2 3 5 2 4" xfId="8557" xr:uid="{00000000-0005-0000-0000-0000D6270000}"/>
    <cellStyle name="Millares 2 3 2 3 5 2 4 2" xfId="17150" xr:uid="{00000000-0005-0000-0000-0000D7270000}"/>
    <cellStyle name="Millares 2 3 2 3 5 2 5" xfId="10713" xr:uid="{00000000-0005-0000-0000-0000D8270000}"/>
    <cellStyle name="Millares 2 3 2 3 5 3" xfId="3205" xr:uid="{00000000-0005-0000-0000-0000D9270000}"/>
    <cellStyle name="Millares 2 3 2 3 5 3 2" xfId="11799" xr:uid="{00000000-0005-0000-0000-0000DA270000}"/>
    <cellStyle name="Millares 2 3 2 3 5 4" xfId="5348" xr:uid="{00000000-0005-0000-0000-0000DB270000}"/>
    <cellStyle name="Millares 2 3 2 3 5 4 2" xfId="13941" xr:uid="{00000000-0005-0000-0000-0000DC270000}"/>
    <cellStyle name="Millares 2 3 2 3 5 5" xfId="7490" xr:uid="{00000000-0005-0000-0000-0000DD270000}"/>
    <cellStyle name="Millares 2 3 2 3 5 5 2" xfId="16083" xr:uid="{00000000-0005-0000-0000-0000DE270000}"/>
    <cellStyle name="Millares 2 3 2 3 5 6" xfId="9646" xr:uid="{00000000-0005-0000-0000-0000DF270000}"/>
    <cellStyle name="Millares 2 3 2 3 6" xfId="1212" xr:uid="{00000000-0005-0000-0000-0000E0270000}"/>
    <cellStyle name="Millares 2 3 2 3 6 2" xfId="2286" xr:uid="{00000000-0005-0000-0000-0000E1270000}"/>
    <cellStyle name="Millares 2 3 2 3 6 2 2" xfId="4439" xr:uid="{00000000-0005-0000-0000-0000E2270000}"/>
    <cellStyle name="Millares 2 3 2 3 6 2 2 2" xfId="13033" xr:uid="{00000000-0005-0000-0000-0000E3270000}"/>
    <cellStyle name="Millares 2 3 2 3 6 2 3" xfId="6582" xr:uid="{00000000-0005-0000-0000-0000E4270000}"/>
    <cellStyle name="Millares 2 3 2 3 6 2 3 2" xfId="15175" xr:uid="{00000000-0005-0000-0000-0000E5270000}"/>
    <cellStyle name="Millares 2 3 2 3 6 2 4" xfId="8724" xr:uid="{00000000-0005-0000-0000-0000E6270000}"/>
    <cellStyle name="Millares 2 3 2 3 6 2 4 2" xfId="17317" xr:uid="{00000000-0005-0000-0000-0000E7270000}"/>
    <cellStyle name="Millares 2 3 2 3 6 2 5" xfId="10880" xr:uid="{00000000-0005-0000-0000-0000E8270000}"/>
    <cellStyle name="Millares 2 3 2 3 6 3" xfId="3372" xr:uid="{00000000-0005-0000-0000-0000E9270000}"/>
    <cellStyle name="Millares 2 3 2 3 6 3 2" xfId="11966" xr:uid="{00000000-0005-0000-0000-0000EA270000}"/>
    <cellStyle name="Millares 2 3 2 3 6 4" xfId="5515" xr:uid="{00000000-0005-0000-0000-0000EB270000}"/>
    <cellStyle name="Millares 2 3 2 3 6 4 2" xfId="14108" xr:uid="{00000000-0005-0000-0000-0000EC270000}"/>
    <cellStyle name="Millares 2 3 2 3 6 5" xfId="7657" xr:uid="{00000000-0005-0000-0000-0000ED270000}"/>
    <cellStyle name="Millares 2 3 2 3 6 5 2" xfId="16250" xr:uid="{00000000-0005-0000-0000-0000EE270000}"/>
    <cellStyle name="Millares 2 3 2 3 6 6" xfId="9813" xr:uid="{00000000-0005-0000-0000-0000EF270000}"/>
    <cellStyle name="Millares 2 3 2 3 7" xfId="1374" xr:uid="{00000000-0005-0000-0000-0000F0270000}"/>
    <cellStyle name="Millares 2 3 2 3 7 2" xfId="3527" xr:uid="{00000000-0005-0000-0000-0000F1270000}"/>
    <cellStyle name="Millares 2 3 2 3 7 2 2" xfId="12121" xr:uid="{00000000-0005-0000-0000-0000F2270000}"/>
    <cellStyle name="Millares 2 3 2 3 7 3" xfId="5670" xr:uid="{00000000-0005-0000-0000-0000F3270000}"/>
    <cellStyle name="Millares 2 3 2 3 7 3 2" xfId="14263" xr:uid="{00000000-0005-0000-0000-0000F4270000}"/>
    <cellStyle name="Millares 2 3 2 3 7 4" xfId="7812" xr:uid="{00000000-0005-0000-0000-0000F5270000}"/>
    <cellStyle name="Millares 2 3 2 3 7 4 2" xfId="16405" xr:uid="{00000000-0005-0000-0000-0000F6270000}"/>
    <cellStyle name="Millares 2 3 2 3 7 5" xfId="9968" xr:uid="{00000000-0005-0000-0000-0000F7270000}"/>
    <cellStyle name="Millares 2 3 2 3 8" xfId="2460" xr:uid="{00000000-0005-0000-0000-0000F8270000}"/>
    <cellStyle name="Millares 2 3 2 3 8 2" xfId="11054" xr:uid="{00000000-0005-0000-0000-0000F9270000}"/>
    <cellStyle name="Millares 2 3 2 3 9" xfId="4603" xr:uid="{00000000-0005-0000-0000-0000FA270000}"/>
    <cellStyle name="Millares 2 3 2 3 9 2" xfId="13196" xr:uid="{00000000-0005-0000-0000-0000FB270000}"/>
    <cellStyle name="Millares 2 3 2 4" xfId="238" xr:uid="{00000000-0005-0000-0000-0000FC270000}"/>
    <cellStyle name="Millares 2 3 2 4 2" xfId="591" xr:uid="{00000000-0005-0000-0000-0000FD270000}"/>
    <cellStyle name="Millares 2 3 2 4 2 2" xfId="1671" xr:uid="{00000000-0005-0000-0000-0000FE270000}"/>
    <cellStyle name="Millares 2 3 2 4 2 2 2" xfId="3824" xr:uid="{00000000-0005-0000-0000-0000FF270000}"/>
    <cellStyle name="Millares 2 3 2 4 2 2 2 2" xfId="12418" xr:uid="{00000000-0005-0000-0000-000000280000}"/>
    <cellStyle name="Millares 2 3 2 4 2 2 3" xfId="5967" xr:uid="{00000000-0005-0000-0000-000001280000}"/>
    <cellStyle name="Millares 2 3 2 4 2 2 3 2" xfId="14560" xr:uid="{00000000-0005-0000-0000-000002280000}"/>
    <cellStyle name="Millares 2 3 2 4 2 2 4" xfId="8109" xr:uid="{00000000-0005-0000-0000-000003280000}"/>
    <cellStyle name="Millares 2 3 2 4 2 2 4 2" xfId="16702" xr:uid="{00000000-0005-0000-0000-000004280000}"/>
    <cellStyle name="Millares 2 3 2 4 2 2 5" xfId="10265" xr:uid="{00000000-0005-0000-0000-000005280000}"/>
    <cellStyle name="Millares 2 3 2 4 2 3" xfId="2757" xr:uid="{00000000-0005-0000-0000-000006280000}"/>
    <cellStyle name="Millares 2 3 2 4 2 3 2" xfId="11351" xr:uid="{00000000-0005-0000-0000-000007280000}"/>
    <cellStyle name="Millares 2 3 2 4 2 4" xfId="4900" xr:uid="{00000000-0005-0000-0000-000008280000}"/>
    <cellStyle name="Millares 2 3 2 4 2 4 2" xfId="13493" xr:uid="{00000000-0005-0000-0000-000009280000}"/>
    <cellStyle name="Millares 2 3 2 4 2 5" xfId="7042" xr:uid="{00000000-0005-0000-0000-00000A280000}"/>
    <cellStyle name="Millares 2 3 2 4 2 5 2" xfId="15635" xr:uid="{00000000-0005-0000-0000-00000B280000}"/>
    <cellStyle name="Millares 2 3 2 4 2 6" xfId="9200" xr:uid="{00000000-0005-0000-0000-00000C280000}"/>
    <cellStyle name="Millares 2 3 2 4 3" xfId="1319" xr:uid="{00000000-0005-0000-0000-00000D280000}"/>
    <cellStyle name="Millares 2 3 2 4 3 2" xfId="3472" xr:uid="{00000000-0005-0000-0000-00000E280000}"/>
    <cellStyle name="Millares 2 3 2 4 3 2 2" xfId="12066" xr:uid="{00000000-0005-0000-0000-00000F280000}"/>
    <cellStyle name="Millares 2 3 2 4 3 3" xfId="5615" xr:uid="{00000000-0005-0000-0000-000010280000}"/>
    <cellStyle name="Millares 2 3 2 4 3 3 2" xfId="14208" xr:uid="{00000000-0005-0000-0000-000011280000}"/>
    <cellStyle name="Millares 2 3 2 4 3 4" xfId="7757" xr:uid="{00000000-0005-0000-0000-000012280000}"/>
    <cellStyle name="Millares 2 3 2 4 3 4 2" xfId="16350" xr:uid="{00000000-0005-0000-0000-000013280000}"/>
    <cellStyle name="Millares 2 3 2 4 3 5" xfId="9913" xr:uid="{00000000-0005-0000-0000-000014280000}"/>
    <cellStyle name="Millares 2 3 2 4 4" xfId="2405" xr:uid="{00000000-0005-0000-0000-000015280000}"/>
    <cellStyle name="Millares 2 3 2 4 4 2" xfId="10999" xr:uid="{00000000-0005-0000-0000-000016280000}"/>
    <cellStyle name="Millares 2 3 2 4 5" xfId="4548" xr:uid="{00000000-0005-0000-0000-000017280000}"/>
    <cellStyle name="Millares 2 3 2 4 5 2" xfId="13141" xr:uid="{00000000-0005-0000-0000-000018280000}"/>
    <cellStyle name="Millares 2 3 2 4 6" xfId="6690" xr:uid="{00000000-0005-0000-0000-000019280000}"/>
    <cellStyle name="Millares 2 3 2 4 6 2" xfId="15283" xr:uid="{00000000-0005-0000-0000-00001A280000}"/>
    <cellStyle name="Millares 2 3 2 4 7" xfId="8861" xr:uid="{00000000-0005-0000-0000-00001B280000}"/>
    <cellStyle name="Millares 2 3 2 5" xfId="346" xr:uid="{00000000-0005-0000-0000-00001C280000}"/>
    <cellStyle name="Millares 2 3 2 5 2" xfId="699" xr:uid="{00000000-0005-0000-0000-00001D280000}"/>
    <cellStyle name="Millares 2 3 2 5 2 2" xfId="1779" xr:uid="{00000000-0005-0000-0000-00001E280000}"/>
    <cellStyle name="Millares 2 3 2 5 2 2 2" xfId="3932" xr:uid="{00000000-0005-0000-0000-00001F280000}"/>
    <cellStyle name="Millares 2 3 2 5 2 2 2 2" xfId="12526" xr:uid="{00000000-0005-0000-0000-000020280000}"/>
    <cellStyle name="Millares 2 3 2 5 2 2 3" xfId="6075" xr:uid="{00000000-0005-0000-0000-000021280000}"/>
    <cellStyle name="Millares 2 3 2 5 2 2 3 2" xfId="14668" xr:uid="{00000000-0005-0000-0000-000022280000}"/>
    <cellStyle name="Millares 2 3 2 5 2 2 4" xfId="8217" xr:uid="{00000000-0005-0000-0000-000023280000}"/>
    <cellStyle name="Millares 2 3 2 5 2 2 4 2" xfId="16810" xr:uid="{00000000-0005-0000-0000-000024280000}"/>
    <cellStyle name="Millares 2 3 2 5 2 2 5" xfId="10373" xr:uid="{00000000-0005-0000-0000-000025280000}"/>
    <cellStyle name="Millares 2 3 2 5 2 3" xfId="2865" xr:uid="{00000000-0005-0000-0000-000026280000}"/>
    <cellStyle name="Millares 2 3 2 5 2 3 2" xfId="11459" xr:uid="{00000000-0005-0000-0000-000027280000}"/>
    <cellStyle name="Millares 2 3 2 5 2 4" xfId="5008" xr:uid="{00000000-0005-0000-0000-000028280000}"/>
    <cellStyle name="Millares 2 3 2 5 2 4 2" xfId="13601" xr:uid="{00000000-0005-0000-0000-000029280000}"/>
    <cellStyle name="Millares 2 3 2 5 2 5" xfId="7150" xr:uid="{00000000-0005-0000-0000-00002A280000}"/>
    <cellStyle name="Millares 2 3 2 5 2 5 2" xfId="15743" xr:uid="{00000000-0005-0000-0000-00002B280000}"/>
    <cellStyle name="Millares 2 3 2 5 2 6" xfId="9308" xr:uid="{00000000-0005-0000-0000-00002C280000}"/>
    <cellStyle name="Millares 2 3 2 5 3" xfId="1427" xr:uid="{00000000-0005-0000-0000-00002D280000}"/>
    <cellStyle name="Millares 2 3 2 5 3 2" xfId="3580" xr:uid="{00000000-0005-0000-0000-00002E280000}"/>
    <cellStyle name="Millares 2 3 2 5 3 2 2" xfId="12174" xr:uid="{00000000-0005-0000-0000-00002F280000}"/>
    <cellStyle name="Millares 2 3 2 5 3 3" xfId="5723" xr:uid="{00000000-0005-0000-0000-000030280000}"/>
    <cellStyle name="Millares 2 3 2 5 3 3 2" xfId="14316" xr:uid="{00000000-0005-0000-0000-000031280000}"/>
    <cellStyle name="Millares 2 3 2 5 3 4" xfId="7865" xr:uid="{00000000-0005-0000-0000-000032280000}"/>
    <cellStyle name="Millares 2 3 2 5 3 4 2" xfId="16458" xr:uid="{00000000-0005-0000-0000-000033280000}"/>
    <cellStyle name="Millares 2 3 2 5 3 5" xfId="10021" xr:uid="{00000000-0005-0000-0000-000034280000}"/>
    <cellStyle name="Millares 2 3 2 5 4" xfId="2513" xr:uid="{00000000-0005-0000-0000-000035280000}"/>
    <cellStyle name="Millares 2 3 2 5 4 2" xfId="11107" xr:uid="{00000000-0005-0000-0000-000036280000}"/>
    <cellStyle name="Millares 2 3 2 5 5" xfId="4656" xr:uid="{00000000-0005-0000-0000-000037280000}"/>
    <cellStyle name="Millares 2 3 2 5 5 2" xfId="13249" xr:uid="{00000000-0005-0000-0000-000038280000}"/>
    <cellStyle name="Millares 2 3 2 5 6" xfId="6798" xr:uid="{00000000-0005-0000-0000-000039280000}"/>
    <cellStyle name="Millares 2 3 2 5 6 2" xfId="15391" xr:uid="{00000000-0005-0000-0000-00003A280000}"/>
    <cellStyle name="Millares 2 3 2 5 7" xfId="8958" xr:uid="{00000000-0005-0000-0000-00003B280000}"/>
    <cellStyle name="Millares 2 3 2 6" xfId="395" xr:uid="{00000000-0005-0000-0000-00003C280000}"/>
    <cellStyle name="Millares 2 3 2 6 2" xfId="747" xr:uid="{00000000-0005-0000-0000-00003D280000}"/>
    <cellStyle name="Millares 2 3 2 6 2 2" xfId="1827" xr:uid="{00000000-0005-0000-0000-00003E280000}"/>
    <cellStyle name="Millares 2 3 2 6 2 2 2" xfId="3980" xr:uid="{00000000-0005-0000-0000-00003F280000}"/>
    <cellStyle name="Millares 2 3 2 6 2 2 2 2" xfId="12574" xr:uid="{00000000-0005-0000-0000-000040280000}"/>
    <cellStyle name="Millares 2 3 2 6 2 2 3" xfId="6123" xr:uid="{00000000-0005-0000-0000-000041280000}"/>
    <cellStyle name="Millares 2 3 2 6 2 2 3 2" xfId="14716" xr:uid="{00000000-0005-0000-0000-000042280000}"/>
    <cellStyle name="Millares 2 3 2 6 2 2 4" xfId="8265" xr:uid="{00000000-0005-0000-0000-000043280000}"/>
    <cellStyle name="Millares 2 3 2 6 2 2 4 2" xfId="16858" xr:uid="{00000000-0005-0000-0000-000044280000}"/>
    <cellStyle name="Millares 2 3 2 6 2 2 5" xfId="10421" xr:uid="{00000000-0005-0000-0000-000045280000}"/>
    <cellStyle name="Millares 2 3 2 6 2 3" xfId="2913" xr:uid="{00000000-0005-0000-0000-000046280000}"/>
    <cellStyle name="Millares 2 3 2 6 2 3 2" xfId="11507" xr:uid="{00000000-0005-0000-0000-000047280000}"/>
    <cellStyle name="Millares 2 3 2 6 2 4" xfId="5056" xr:uid="{00000000-0005-0000-0000-000048280000}"/>
    <cellStyle name="Millares 2 3 2 6 2 4 2" xfId="13649" xr:uid="{00000000-0005-0000-0000-000049280000}"/>
    <cellStyle name="Millares 2 3 2 6 2 5" xfId="7198" xr:uid="{00000000-0005-0000-0000-00004A280000}"/>
    <cellStyle name="Millares 2 3 2 6 2 5 2" xfId="15791" xr:uid="{00000000-0005-0000-0000-00004B280000}"/>
    <cellStyle name="Millares 2 3 2 6 2 6" xfId="9356" xr:uid="{00000000-0005-0000-0000-00004C280000}"/>
    <cellStyle name="Millares 2 3 2 6 3" xfId="1475" xr:uid="{00000000-0005-0000-0000-00004D280000}"/>
    <cellStyle name="Millares 2 3 2 6 3 2" xfId="3628" xr:uid="{00000000-0005-0000-0000-00004E280000}"/>
    <cellStyle name="Millares 2 3 2 6 3 2 2" xfId="12222" xr:uid="{00000000-0005-0000-0000-00004F280000}"/>
    <cellStyle name="Millares 2 3 2 6 3 3" xfId="5771" xr:uid="{00000000-0005-0000-0000-000050280000}"/>
    <cellStyle name="Millares 2 3 2 6 3 3 2" xfId="14364" xr:uid="{00000000-0005-0000-0000-000051280000}"/>
    <cellStyle name="Millares 2 3 2 6 3 4" xfId="7913" xr:uid="{00000000-0005-0000-0000-000052280000}"/>
    <cellStyle name="Millares 2 3 2 6 3 4 2" xfId="16506" xr:uid="{00000000-0005-0000-0000-000053280000}"/>
    <cellStyle name="Millares 2 3 2 6 3 5" xfId="10069" xr:uid="{00000000-0005-0000-0000-000054280000}"/>
    <cellStyle name="Millares 2 3 2 6 4" xfId="2561" xr:uid="{00000000-0005-0000-0000-000055280000}"/>
    <cellStyle name="Millares 2 3 2 6 4 2" xfId="11155" xr:uid="{00000000-0005-0000-0000-000056280000}"/>
    <cellStyle name="Millares 2 3 2 6 5" xfId="4704" xr:uid="{00000000-0005-0000-0000-000057280000}"/>
    <cellStyle name="Millares 2 3 2 6 5 2" xfId="13297" xr:uid="{00000000-0005-0000-0000-000058280000}"/>
    <cellStyle name="Millares 2 3 2 6 6" xfId="6846" xr:uid="{00000000-0005-0000-0000-000059280000}"/>
    <cellStyle name="Millares 2 3 2 6 6 2" xfId="15439" xr:uid="{00000000-0005-0000-0000-00005A280000}"/>
    <cellStyle name="Millares 2 3 2 6 7" xfId="9006" xr:uid="{00000000-0005-0000-0000-00005B280000}"/>
    <cellStyle name="Millares 2 3 2 7" xfId="497" xr:uid="{00000000-0005-0000-0000-00005C280000}"/>
    <cellStyle name="Millares 2 3 2 7 2" xfId="1577" xr:uid="{00000000-0005-0000-0000-00005D280000}"/>
    <cellStyle name="Millares 2 3 2 7 2 2" xfId="3730" xr:uid="{00000000-0005-0000-0000-00005E280000}"/>
    <cellStyle name="Millares 2 3 2 7 2 2 2" xfId="12324" xr:uid="{00000000-0005-0000-0000-00005F280000}"/>
    <cellStyle name="Millares 2 3 2 7 2 3" xfId="5873" xr:uid="{00000000-0005-0000-0000-000060280000}"/>
    <cellStyle name="Millares 2 3 2 7 2 3 2" xfId="14466" xr:uid="{00000000-0005-0000-0000-000061280000}"/>
    <cellStyle name="Millares 2 3 2 7 2 4" xfId="8015" xr:uid="{00000000-0005-0000-0000-000062280000}"/>
    <cellStyle name="Millares 2 3 2 7 2 4 2" xfId="16608" xr:uid="{00000000-0005-0000-0000-000063280000}"/>
    <cellStyle name="Millares 2 3 2 7 2 5" xfId="10171" xr:uid="{00000000-0005-0000-0000-000064280000}"/>
    <cellStyle name="Millares 2 3 2 7 3" xfId="2663" xr:uid="{00000000-0005-0000-0000-000065280000}"/>
    <cellStyle name="Millares 2 3 2 7 3 2" xfId="11257" xr:uid="{00000000-0005-0000-0000-000066280000}"/>
    <cellStyle name="Millares 2 3 2 7 4" xfId="4806" xr:uid="{00000000-0005-0000-0000-000067280000}"/>
    <cellStyle name="Millares 2 3 2 7 4 2" xfId="13399" xr:uid="{00000000-0005-0000-0000-000068280000}"/>
    <cellStyle name="Millares 2 3 2 7 5" xfId="6948" xr:uid="{00000000-0005-0000-0000-000069280000}"/>
    <cellStyle name="Millares 2 3 2 7 5 2" xfId="15541" xr:uid="{00000000-0005-0000-0000-00006A280000}"/>
    <cellStyle name="Millares 2 3 2 7 6" xfId="9106" xr:uid="{00000000-0005-0000-0000-00006B280000}"/>
    <cellStyle name="Millares 2 3 2 8" xfId="538" xr:uid="{00000000-0005-0000-0000-00006C280000}"/>
    <cellStyle name="Millares 2 3 2 8 2" xfId="1618" xr:uid="{00000000-0005-0000-0000-00006D280000}"/>
    <cellStyle name="Millares 2 3 2 8 2 2" xfId="3771" xr:uid="{00000000-0005-0000-0000-00006E280000}"/>
    <cellStyle name="Millares 2 3 2 8 2 2 2" xfId="12365" xr:uid="{00000000-0005-0000-0000-00006F280000}"/>
    <cellStyle name="Millares 2 3 2 8 2 3" xfId="5914" xr:uid="{00000000-0005-0000-0000-000070280000}"/>
    <cellStyle name="Millares 2 3 2 8 2 3 2" xfId="14507" xr:uid="{00000000-0005-0000-0000-000071280000}"/>
    <cellStyle name="Millares 2 3 2 8 2 4" xfId="8056" xr:uid="{00000000-0005-0000-0000-000072280000}"/>
    <cellStyle name="Millares 2 3 2 8 2 4 2" xfId="16649" xr:uid="{00000000-0005-0000-0000-000073280000}"/>
    <cellStyle name="Millares 2 3 2 8 2 5" xfId="10212" xr:uid="{00000000-0005-0000-0000-000074280000}"/>
    <cellStyle name="Millares 2 3 2 8 3" xfId="2704" xr:uid="{00000000-0005-0000-0000-000075280000}"/>
    <cellStyle name="Millares 2 3 2 8 3 2" xfId="11298" xr:uid="{00000000-0005-0000-0000-000076280000}"/>
    <cellStyle name="Millares 2 3 2 8 4" xfId="4847" xr:uid="{00000000-0005-0000-0000-000077280000}"/>
    <cellStyle name="Millares 2 3 2 8 4 2" xfId="13440" xr:uid="{00000000-0005-0000-0000-000078280000}"/>
    <cellStyle name="Millares 2 3 2 8 5" xfId="6989" xr:uid="{00000000-0005-0000-0000-000079280000}"/>
    <cellStyle name="Millares 2 3 2 8 5 2" xfId="15582" xr:uid="{00000000-0005-0000-0000-00007A280000}"/>
    <cellStyle name="Millares 2 3 2 8 6" xfId="9147" xr:uid="{00000000-0005-0000-0000-00007B280000}"/>
    <cellStyle name="Millares 2 3 2 9" xfId="859" xr:uid="{00000000-0005-0000-0000-00007C280000}"/>
    <cellStyle name="Millares 2 3 2 9 2" xfId="1938" xr:uid="{00000000-0005-0000-0000-00007D280000}"/>
    <cellStyle name="Millares 2 3 2 9 2 2" xfId="4091" xr:uid="{00000000-0005-0000-0000-00007E280000}"/>
    <cellStyle name="Millares 2 3 2 9 2 2 2" xfId="12685" xr:uid="{00000000-0005-0000-0000-00007F280000}"/>
    <cellStyle name="Millares 2 3 2 9 2 3" xfId="6234" xr:uid="{00000000-0005-0000-0000-000080280000}"/>
    <cellStyle name="Millares 2 3 2 9 2 3 2" xfId="14827" xr:uid="{00000000-0005-0000-0000-000081280000}"/>
    <cellStyle name="Millares 2 3 2 9 2 4" xfId="8376" xr:uid="{00000000-0005-0000-0000-000082280000}"/>
    <cellStyle name="Millares 2 3 2 9 2 4 2" xfId="16969" xr:uid="{00000000-0005-0000-0000-000083280000}"/>
    <cellStyle name="Millares 2 3 2 9 2 5" xfId="10532" xr:uid="{00000000-0005-0000-0000-000084280000}"/>
    <cellStyle name="Millares 2 3 2 9 3" xfId="3024" xr:uid="{00000000-0005-0000-0000-000085280000}"/>
    <cellStyle name="Millares 2 3 2 9 3 2" xfId="11618" xr:uid="{00000000-0005-0000-0000-000086280000}"/>
    <cellStyle name="Millares 2 3 2 9 4" xfId="5167" xr:uid="{00000000-0005-0000-0000-000087280000}"/>
    <cellStyle name="Millares 2 3 2 9 4 2" xfId="13760" xr:uid="{00000000-0005-0000-0000-000088280000}"/>
    <cellStyle name="Millares 2 3 2 9 5" xfId="7309" xr:uid="{00000000-0005-0000-0000-000089280000}"/>
    <cellStyle name="Millares 2 3 2 9 5 2" xfId="15902" xr:uid="{00000000-0005-0000-0000-00008A280000}"/>
    <cellStyle name="Millares 2 3 2 9 6" xfId="9465" xr:uid="{00000000-0005-0000-0000-00008B280000}"/>
    <cellStyle name="Millares 2 3 3" xfId="96" xr:uid="{00000000-0005-0000-0000-00008C280000}"/>
    <cellStyle name="Millares 2 3 3 10" xfId="6628" xr:uid="{00000000-0005-0000-0000-00008D280000}"/>
    <cellStyle name="Millares 2 3 3 10 2" xfId="15221" xr:uid="{00000000-0005-0000-0000-00008E280000}"/>
    <cellStyle name="Millares 2 3 3 11" xfId="8782" xr:uid="{00000000-0005-0000-0000-00008F280000}"/>
    <cellStyle name="Millares 2 3 3 12" xfId="17367" xr:uid="{00000000-0005-0000-0000-000090280000}"/>
    <cellStyle name="Millares 2 3 3 2" xfId="292" xr:uid="{00000000-0005-0000-0000-000091280000}"/>
    <cellStyle name="Millares 2 3 3 2 10" xfId="6744" xr:uid="{00000000-0005-0000-0000-000092280000}"/>
    <cellStyle name="Millares 2 3 3 2 10 2" xfId="15337" xr:uid="{00000000-0005-0000-0000-000093280000}"/>
    <cellStyle name="Millares 2 3 3 2 11" xfId="8910" xr:uid="{00000000-0005-0000-0000-000094280000}"/>
    <cellStyle name="Millares 2 3 3 2 2" xfId="443" xr:uid="{00000000-0005-0000-0000-000095280000}"/>
    <cellStyle name="Millares 2 3 3 2 2 2" xfId="795" xr:uid="{00000000-0005-0000-0000-000096280000}"/>
    <cellStyle name="Millares 2 3 3 2 2 2 2" xfId="1875" xr:uid="{00000000-0005-0000-0000-000097280000}"/>
    <cellStyle name="Millares 2 3 3 2 2 2 2 2" xfId="4028" xr:uid="{00000000-0005-0000-0000-000098280000}"/>
    <cellStyle name="Millares 2 3 3 2 2 2 2 2 2" xfId="12622" xr:uid="{00000000-0005-0000-0000-000099280000}"/>
    <cellStyle name="Millares 2 3 3 2 2 2 2 3" xfId="6171" xr:uid="{00000000-0005-0000-0000-00009A280000}"/>
    <cellStyle name="Millares 2 3 3 2 2 2 2 3 2" xfId="14764" xr:uid="{00000000-0005-0000-0000-00009B280000}"/>
    <cellStyle name="Millares 2 3 3 2 2 2 2 4" xfId="8313" xr:uid="{00000000-0005-0000-0000-00009C280000}"/>
    <cellStyle name="Millares 2 3 3 2 2 2 2 4 2" xfId="16906" xr:uid="{00000000-0005-0000-0000-00009D280000}"/>
    <cellStyle name="Millares 2 3 3 2 2 2 2 5" xfId="10469" xr:uid="{00000000-0005-0000-0000-00009E280000}"/>
    <cellStyle name="Millares 2 3 3 2 2 2 3" xfId="2961" xr:uid="{00000000-0005-0000-0000-00009F280000}"/>
    <cellStyle name="Millares 2 3 3 2 2 2 3 2" xfId="11555" xr:uid="{00000000-0005-0000-0000-0000A0280000}"/>
    <cellStyle name="Millares 2 3 3 2 2 2 4" xfId="5104" xr:uid="{00000000-0005-0000-0000-0000A1280000}"/>
    <cellStyle name="Millares 2 3 3 2 2 2 4 2" xfId="13697" xr:uid="{00000000-0005-0000-0000-0000A2280000}"/>
    <cellStyle name="Millares 2 3 3 2 2 2 5" xfId="7246" xr:uid="{00000000-0005-0000-0000-0000A3280000}"/>
    <cellStyle name="Millares 2 3 3 2 2 2 5 2" xfId="15839" xr:uid="{00000000-0005-0000-0000-0000A4280000}"/>
    <cellStyle name="Millares 2 3 3 2 2 2 6" xfId="9404" xr:uid="{00000000-0005-0000-0000-0000A5280000}"/>
    <cellStyle name="Millares 2 3 3 2 2 3" xfId="1523" xr:uid="{00000000-0005-0000-0000-0000A6280000}"/>
    <cellStyle name="Millares 2 3 3 2 2 3 2" xfId="3676" xr:uid="{00000000-0005-0000-0000-0000A7280000}"/>
    <cellStyle name="Millares 2 3 3 2 2 3 2 2" xfId="12270" xr:uid="{00000000-0005-0000-0000-0000A8280000}"/>
    <cellStyle name="Millares 2 3 3 2 2 3 3" xfId="5819" xr:uid="{00000000-0005-0000-0000-0000A9280000}"/>
    <cellStyle name="Millares 2 3 3 2 2 3 3 2" xfId="14412" xr:uid="{00000000-0005-0000-0000-0000AA280000}"/>
    <cellStyle name="Millares 2 3 3 2 2 3 4" xfId="7961" xr:uid="{00000000-0005-0000-0000-0000AB280000}"/>
    <cellStyle name="Millares 2 3 3 2 2 3 4 2" xfId="16554" xr:uid="{00000000-0005-0000-0000-0000AC280000}"/>
    <cellStyle name="Millares 2 3 3 2 2 3 5" xfId="10117" xr:uid="{00000000-0005-0000-0000-0000AD280000}"/>
    <cellStyle name="Millares 2 3 3 2 2 4" xfId="2609" xr:uid="{00000000-0005-0000-0000-0000AE280000}"/>
    <cellStyle name="Millares 2 3 3 2 2 4 2" xfId="11203" xr:uid="{00000000-0005-0000-0000-0000AF280000}"/>
    <cellStyle name="Millares 2 3 3 2 2 5" xfId="4752" xr:uid="{00000000-0005-0000-0000-0000B0280000}"/>
    <cellStyle name="Millares 2 3 3 2 2 5 2" xfId="13345" xr:uid="{00000000-0005-0000-0000-0000B1280000}"/>
    <cellStyle name="Millares 2 3 3 2 2 6" xfId="6894" xr:uid="{00000000-0005-0000-0000-0000B2280000}"/>
    <cellStyle name="Millares 2 3 3 2 2 6 2" xfId="15487" xr:uid="{00000000-0005-0000-0000-0000B3280000}"/>
    <cellStyle name="Millares 2 3 3 2 2 7" xfId="9054" xr:uid="{00000000-0005-0000-0000-0000B4280000}"/>
    <cellStyle name="Millares 2 3 3 2 3" xfId="645" xr:uid="{00000000-0005-0000-0000-0000B5280000}"/>
    <cellStyle name="Millares 2 3 3 2 3 2" xfId="1725" xr:uid="{00000000-0005-0000-0000-0000B6280000}"/>
    <cellStyle name="Millares 2 3 3 2 3 2 2" xfId="3878" xr:uid="{00000000-0005-0000-0000-0000B7280000}"/>
    <cellStyle name="Millares 2 3 3 2 3 2 2 2" xfId="12472" xr:uid="{00000000-0005-0000-0000-0000B8280000}"/>
    <cellStyle name="Millares 2 3 3 2 3 2 3" xfId="6021" xr:uid="{00000000-0005-0000-0000-0000B9280000}"/>
    <cellStyle name="Millares 2 3 3 2 3 2 3 2" xfId="14614" xr:uid="{00000000-0005-0000-0000-0000BA280000}"/>
    <cellStyle name="Millares 2 3 3 2 3 2 4" xfId="8163" xr:uid="{00000000-0005-0000-0000-0000BB280000}"/>
    <cellStyle name="Millares 2 3 3 2 3 2 4 2" xfId="16756" xr:uid="{00000000-0005-0000-0000-0000BC280000}"/>
    <cellStyle name="Millares 2 3 3 2 3 2 5" xfId="10319" xr:uid="{00000000-0005-0000-0000-0000BD280000}"/>
    <cellStyle name="Millares 2 3 3 2 3 3" xfId="2811" xr:uid="{00000000-0005-0000-0000-0000BE280000}"/>
    <cellStyle name="Millares 2 3 3 2 3 3 2" xfId="11405" xr:uid="{00000000-0005-0000-0000-0000BF280000}"/>
    <cellStyle name="Millares 2 3 3 2 3 4" xfId="4954" xr:uid="{00000000-0005-0000-0000-0000C0280000}"/>
    <cellStyle name="Millares 2 3 3 2 3 4 2" xfId="13547" xr:uid="{00000000-0005-0000-0000-0000C1280000}"/>
    <cellStyle name="Millares 2 3 3 2 3 5" xfId="7096" xr:uid="{00000000-0005-0000-0000-0000C2280000}"/>
    <cellStyle name="Millares 2 3 3 2 3 5 2" xfId="15689" xr:uid="{00000000-0005-0000-0000-0000C3280000}"/>
    <cellStyle name="Millares 2 3 3 2 3 6" xfId="9254" xr:uid="{00000000-0005-0000-0000-0000C4280000}"/>
    <cellStyle name="Millares 2 3 3 2 4" xfId="938" xr:uid="{00000000-0005-0000-0000-0000C5280000}"/>
    <cellStyle name="Millares 2 3 3 2 4 2" xfId="2015" xr:uid="{00000000-0005-0000-0000-0000C6280000}"/>
    <cellStyle name="Millares 2 3 3 2 4 2 2" xfId="4168" xr:uid="{00000000-0005-0000-0000-0000C7280000}"/>
    <cellStyle name="Millares 2 3 3 2 4 2 2 2" xfId="12762" xr:uid="{00000000-0005-0000-0000-0000C8280000}"/>
    <cellStyle name="Millares 2 3 3 2 4 2 3" xfId="6311" xr:uid="{00000000-0005-0000-0000-0000C9280000}"/>
    <cellStyle name="Millares 2 3 3 2 4 2 3 2" xfId="14904" xr:uid="{00000000-0005-0000-0000-0000CA280000}"/>
    <cellStyle name="Millares 2 3 3 2 4 2 4" xfId="8453" xr:uid="{00000000-0005-0000-0000-0000CB280000}"/>
    <cellStyle name="Millares 2 3 3 2 4 2 4 2" xfId="17046" xr:uid="{00000000-0005-0000-0000-0000CC280000}"/>
    <cellStyle name="Millares 2 3 3 2 4 2 5" xfId="10609" xr:uid="{00000000-0005-0000-0000-0000CD280000}"/>
    <cellStyle name="Millares 2 3 3 2 4 3" xfId="3101" xr:uid="{00000000-0005-0000-0000-0000CE280000}"/>
    <cellStyle name="Millares 2 3 3 2 4 3 2" xfId="11695" xr:uid="{00000000-0005-0000-0000-0000CF280000}"/>
    <cellStyle name="Millares 2 3 3 2 4 4" xfId="5244" xr:uid="{00000000-0005-0000-0000-0000D0280000}"/>
    <cellStyle name="Millares 2 3 3 2 4 4 2" xfId="13837" xr:uid="{00000000-0005-0000-0000-0000D1280000}"/>
    <cellStyle name="Millares 2 3 3 2 4 5" xfId="7386" xr:uid="{00000000-0005-0000-0000-0000D2280000}"/>
    <cellStyle name="Millares 2 3 3 2 4 5 2" xfId="15979" xr:uid="{00000000-0005-0000-0000-0000D3280000}"/>
    <cellStyle name="Millares 2 3 3 2 4 6" xfId="9542" xr:uid="{00000000-0005-0000-0000-0000D4280000}"/>
    <cellStyle name="Millares 2 3 3 2 5" xfId="1041" xr:uid="{00000000-0005-0000-0000-0000D5280000}"/>
    <cellStyle name="Millares 2 3 3 2 5 2" xfId="2118" xr:uid="{00000000-0005-0000-0000-0000D6280000}"/>
    <cellStyle name="Millares 2 3 3 2 5 2 2" xfId="4271" xr:uid="{00000000-0005-0000-0000-0000D7280000}"/>
    <cellStyle name="Millares 2 3 3 2 5 2 2 2" xfId="12865" xr:uid="{00000000-0005-0000-0000-0000D8280000}"/>
    <cellStyle name="Millares 2 3 3 2 5 2 3" xfId="6414" xr:uid="{00000000-0005-0000-0000-0000D9280000}"/>
    <cellStyle name="Millares 2 3 3 2 5 2 3 2" xfId="15007" xr:uid="{00000000-0005-0000-0000-0000DA280000}"/>
    <cellStyle name="Millares 2 3 3 2 5 2 4" xfId="8556" xr:uid="{00000000-0005-0000-0000-0000DB280000}"/>
    <cellStyle name="Millares 2 3 3 2 5 2 4 2" xfId="17149" xr:uid="{00000000-0005-0000-0000-0000DC280000}"/>
    <cellStyle name="Millares 2 3 3 2 5 2 5" xfId="10712" xr:uid="{00000000-0005-0000-0000-0000DD280000}"/>
    <cellStyle name="Millares 2 3 3 2 5 3" xfId="3204" xr:uid="{00000000-0005-0000-0000-0000DE280000}"/>
    <cellStyle name="Millares 2 3 3 2 5 3 2" xfId="11798" xr:uid="{00000000-0005-0000-0000-0000DF280000}"/>
    <cellStyle name="Millares 2 3 3 2 5 4" xfId="5347" xr:uid="{00000000-0005-0000-0000-0000E0280000}"/>
    <cellStyle name="Millares 2 3 3 2 5 4 2" xfId="13940" xr:uid="{00000000-0005-0000-0000-0000E1280000}"/>
    <cellStyle name="Millares 2 3 3 2 5 5" xfId="7489" xr:uid="{00000000-0005-0000-0000-0000E2280000}"/>
    <cellStyle name="Millares 2 3 3 2 5 5 2" xfId="16082" xr:uid="{00000000-0005-0000-0000-0000E3280000}"/>
    <cellStyle name="Millares 2 3 3 2 5 6" xfId="9645" xr:uid="{00000000-0005-0000-0000-0000E4280000}"/>
    <cellStyle name="Millares 2 3 3 2 6" xfId="1225" xr:uid="{00000000-0005-0000-0000-0000E5280000}"/>
    <cellStyle name="Millares 2 3 3 2 6 2" xfId="2299" xr:uid="{00000000-0005-0000-0000-0000E6280000}"/>
    <cellStyle name="Millares 2 3 3 2 6 2 2" xfId="4452" xr:uid="{00000000-0005-0000-0000-0000E7280000}"/>
    <cellStyle name="Millares 2 3 3 2 6 2 2 2" xfId="13046" xr:uid="{00000000-0005-0000-0000-0000E8280000}"/>
    <cellStyle name="Millares 2 3 3 2 6 2 3" xfId="6595" xr:uid="{00000000-0005-0000-0000-0000E9280000}"/>
    <cellStyle name="Millares 2 3 3 2 6 2 3 2" xfId="15188" xr:uid="{00000000-0005-0000-0000-0000EA280000}"/>
    <cellStyle name="Millares 2 3 3 2 6 2 4" xfId="8737" xr:uid="{00000000-0005-0000-0000-0000EB280000}"/>
    <cellStyle name="Millares 2 3 3 2 6 2 4 2" xfId="17330" xr:uid="{00000000-0005-0000-0000-0000EC280000}"/>
    <cellStyle name="Millares 2 3 3 2 6 2 5" xfId="10893" xr:uid="{00000000-0005-0000-0000-0000ED280000}"/>
    <cellStyle name="Millares 2 3 3 2 6 3" xfId="3385" xr:uid="{00000000-0005-0000-0000-0000EE280000}"/>
    <cellStyle name="Millares 2 3 3 2 6 3 2" xfId="11979" xr:uid="{00000000-0005-0000-0000-0000EF280000}"/>
    <cellStyle name="Millares 2 3 3 2 6 4" xfId="5528" xr:uid="{00000000-0005-0000-0000-0000F0280000}"/>
    <cellStyle name="Millares 2 3 3 2 6 4 2" xfId="14121" xr:uid="{00000000-0005-0000-0000-0000F1280000}"/>
    <cellStyle name="Millares 2 3 3 2 6 5" xfId="7670" xr:uid="{00000000-0005-0000-0000-0000F2280000}"/>
    <cellStyle name="Millares 2 3 3 2 6 5 2" xfId="16263" xr:uid="{00000000-0005-0000-0000-0000F3280000}"/>
    <cellStyle name="Millares 2 3 3 2 6 6" xfId="9826" xr:uid="{00000000-0005-0000-0000-0000F4280000}"/>
    <cellStyle name="Millares 2 3 3 2 7" xfId="1373" xr:uid="{00000000-0005-0000-0000-0000F5280000}"/>
    <cellStyle name="Millares 2 3 3 2 7 2" xfId="3526" xr:uid="{00000000-0005-0000-0000-0000F6280000}"/>
    <cellStyle name="Millares 2 3 3 2 7 2 2" xfId="12120" xr:uid="{00000000-0005-0000-0000-0000F7280000}"/>
    <cellStyle name="Millares 2 3 3 2 7 3" xfId="5669" xr:uid="{00000000-0005-0000-0000-0000F8280000}"/>
    <cellStyle name="Millares 2 3 3 2 7 3 2" xfId="14262" xr:uid="{00000000-0005-0000-0000-0000F9280000}"/>
    <cellStyle name="Millares 2 3 3 2 7 4" xfId="7811" xr:uid="{00000000-0005-0000-0000-0000FA280000}"/>
    <cellStyle name="Millares 2 3 3 2 7 4 2" xfId="16404" xr:uid="{00000000-0005-0000-0000-0000FB280000}"/>
    <cellStyle name="Millares 2 3 3 2 7 5" xfId="9967" xr:uid="{00000000-0005-0000-0000-0000FC280000}"/>
    <cellStyle name="Millares 2 3 3 2 8" xfId="2459" xr:uid="{00000000-0005-0000-0000-0000FD280000}"/>
    <cellStyle name="Millares 2 3 3 2 8 2" xfId="11053" xr:uid="{00000000-0005-0000-0000-0000FE280000}"/>
    <cellStyle name="Millares 2 3 3 2 9" xfId="4602" xr:uid="{00000000-0005-0000-0000-0000FF280000}"/>
    <cellStyle name="Millares 2 3 3 2 9 2" xfId="13195" xr:uid="{00000000-0005-0000-0000-000000290000}"/>
    <cellStyle name="Millares 2 3 3 3" xfId="237" xr:uid="{00000000-0005-0000-0000-000001290000}"/>
    <cellStyle name="Millares 2 3 3 3 2" xfId="590" xr:uid="{00000000-0005-0000-0000-000002290000}"/>
    <cellStyle name="Millares 2 3 3 3 2 2" xfId="1670" xr:uid="{00000000-0005-0000-0000-000003290000}"/>
    <cellStyle name="Millares 2 3 3 3 2 2 2" xfId="3823" xr:uid="{00000000-0005-0000-0000-000004290000}"/>
    <cellStyle name="Millares 2 3 3 3 2 2 2 2" xfId="12417" xr:uid="{00000000-0005-0000-0000-000005290000}"/>
    <cellStyle name="Millares 2 3 3 3 2 2 3" xfId="5966" xr:uid="{00000000-0005-0000-0000-000006290000}"/>
    <cellStyle name="Millares 2 3 3 3 2 2 3 2" xfId="14559" xr:uid="{00000000-0005-0000-0000-000007290000}"/>
    <cellStyle name="Millares 2 3 3 3 2 2 4" xfId="8108" xr:uid="{00000000-0005-0000-0000-000008290000}"/>
    <cellStyle name="Millares 2 3 3 3 2 2 4 2" xfId="16701" xr:uid="{00000000-0005-0000-0000-000009290000}"/>
    <cellStyle name="Millares 2 3 3 3 2 2 5" xfId="10264" xr:uid="{00000000-0005-0000-0000-00000A290000}"/>
    <cellStyle name="Millares 2 3 3 3 2 3" xfId="2756" xr:uid="{00000000-0005-0000-0000-00000B290000}"/>
    <cellStyle name="Millares 2 3 3 3 2 3 2" xfId="11350" xr:uid="{00000000-0005-0000-0000-00000C290000}"/>
    <cellStyle name="Millares 2 3 3 3 2 4" xfId="4899" xr:uid="{00000000-0005-0000-0000-00000D290000}"/>
    <cellStyle name="Millares 2 3 3 3 2 4 2" xfId="13492" xr:uid="{00000000-0005-0000-0000-00000E290000}"/>
    <cellStyle name="Millares 2 3 3 3 2 5" xfId="7041" xr:uid="{00000000-0005-0000-0000-00000F290000}"/>
    <cellStyle name="Millares 2 3 3 3 2 5 2" xfId="15634" xr:uid="{00000000-0005-0000-0000-000010290000}"/>
    <cellStyle name="Millares 2 3 3 3 2 6" xfId="9199" xr:uid="{00000000-0005-0000-0000-000011290000}"/>
    <cellStyle name="Millares 2 3 3 3 3" xfId="1318" xr:uid="{00000000-0005-0000-0000-000012290000}"/>
    <cellStyle name="Millares 2 3 3 3 3 2" xfId="3471" xr:uid="{00000000-0005-0000-0000-000013290000}"/>
    <cellStyle name="Millares 2 3 3 3 3 2 2" xfId="12065" xr:uid="{00000000-0005-0000-0000-000014290000}"/>
    <cellStyle name="Millares 2 3 3 3 3 3" xfId="5614" xr:uid="{00000000-0005-0000-0000-000015290000}"/>
    <cellStyle name="Millares 2 3 3 3 3 3 2" xfId="14207" xr:uid="{00000000-0005-0000-0000-000016290000}"/>
    <cellStyle name="Millares 2 3 3 3 3 4" xfId="7756" xr:uid="{00000000-0005-0000-0000-000017290000}"/>
    <cellStyle name="Millares 2 3 3 3 3 4 2" xfId="16349" xr:uid="{00000000-0005-0000-0000-000018290000}"/>
    <cellStyle name="Millares 2 3 3 3 3 5" xfId="9912" xr:uid="{00000000-0005-0000-0000-000019290000}"/>
    <cellStyle name="Millares 2 3 3 3 4" xfId="2404" xr:uid="{00000000-0005-0000-0000-00001A290000}"/>
    <cellStyle name="Millares 2 3 3 3 4 2" xfId="10998" xr:uid="{00000000-0005-0000-0000-00001B290000}"/>
    <cellStyle name="Millares 2 3 3 3 5" xfId="4547" xr:uid="{00000000-0005-0000-0000-00001C290000}"/>
    <cellStyle name="Millares 2 3 3 3 5 2" xfId="13140" xr:uid="{00000000-0005-0000-0000-00001D290000}"/>
    <cellStyle name="Millares 2 3 3 3 6" xfId="6689" xr:uid="{00000000-0005-0000-0000-00001E290000}"/>
    <cellStyle name="Millares 2 3 3 3 6 2" xfId="15282" xr:uid="{00000000-0005-0000-0000-00001F290000}"/>
    <cellStyle name="Millares 2 3 3 3 7" xfId="8860" xr:uid="{00000000-0005-0000-0000-000020290000}"/>
    <cellStyle name="Millares 2 3 3 4" xfId="874" xr:uid="{00000000-0005-0000-0000-000021290000}"/>
    <cellStyle name="Millares 2 3 3 4 2" xfId="1951" xr:uid="{00000000-0005-0000-0000-000022290000}"/>
    <cellStyle name="Millares 2 3 3 4 2 2" xfId="4104" xr:uid="{00000000-0005-0000-0000-000023290000}"/>
    <cellStyle name="Millares 2 3 3 4 2 2 2" xfId="12698" xr:uid="{00000000-0005-0000-0000-000024290000}"/>
    <cellStyle name="Millares 2 3 3 4 2 3" xfId="6247" xr:uid="{00000000-0005-0000-0000-000025290000}"/>
    <cellStyle name="Millares 2 3 3 4 2 3 2" xfId="14840" xr:uid="{00000000-0005-0000-0000-000026290000}"/>
    <cellStyle name="Millares 2 3 3 4 2 4" xfId="8389" xr:uid="{00000000-0005-0000-0000-000027290000}"/>
    <cellStyle name="Millares 2 3 3 4 2 4 2" xfId="16982" xr:uid="{00000000-0005-0000-0000-000028290000}"/>
    <cellStyle name="Millares 2 3 3 4 2 5" xfId="10545" xr:uid="{00000000-0005-0000-0000-000029290000}"/>
    <cellStyle name="Millares 2 3 3 4 3" xfId="3037" xr:uid="{00000000-0005-0000-0000-00002A290000}"/>
    <cellStyle name="Millares 2 3 3 4 3 2" xfId="11631" xr:uid="{00000000-0005-0000-0000-00002B290000}"/>
    <cellStyle name="Millares 2 3 3 4 4" xfId="5180" xr:uid="{00000000-0005-0000-0000-00002C290000}"/>
    <cellStyle name="Millares 2 3 3 4 4 2" xfId="13773" xr:uid="{00000000-0005-0000-0000-00002D290000}"/>
    <cellStyle name="Millares 2 3 3 4 5" xfId="7322" xr:uid="{00000000-0005-0000-0000-00002E290000}"/>
    <cellStyle name="Millares 2 3 3 4 5 2" xfId="15915" xr:uid="{00000000-0005-0000-0000-00002F290000}"/>
    <cellStyle name="Millares 2 3 3 4 6" xfId="9478" xr:uid="{00000000-0005-0000-0000-000030290000}"/>
    <cellStyle name="Millares 2 3 3 5" xfId="1117" xr:uid="{00000000-0005-0000-0000-000031290000}"/>
    <cellStyle name="Millares 2 3 3 5 2" xfId="2194" xr:uid="{00000000-0005-0000-0000-000032290000}"/>
    <cellStyle name="Millares 2 3 3 5 2 2" xfId="4347" xr:uid="{00000000-0005-0000-0000-000033290000}"/>
    <cellStyle name="Millares 2 3 3 5 2 2 2" xfId="12941" xr:uid="{00000000-0005-0000-0000-000034290000}"/>
    <cellStyle name="Millares 2 3 3 5 2 3" xfId="6490" xr:uid="{00000000-0005-0000-0000-000035290000}"/>
    <cellStyle name="Millares 2 3 3 5 2 3 2" xfId="15083" xr:uid="{00000000-0005-0000-0000-000036290000}"/>
    <cellStyle name="Millares 2 3 3 5 2 4" xfId="8632" xr:uid="{00000000-0005-0000-0000-000037290000}"/>
    <cellStyle name="Millares 2 3 3 5 2 4 2" xfId="17225" xr:uid="{00000000-0005-0000-0000-000038290000}"/>
    <cellStyle name="Millares 2 3 3 5 2 5" xfId="10788" xr:uid="{00000000-0005-0000-0000-000039290000}"/>
    <cellStyle name="Millares 2 3 3 5 3" xfId="3280" xr:uid="{00000000-0005-0000-0000-00003A290000}"/>
    <cellStyle name="Millares 2 3 3 5 3 2" xfId="11874" xr:uid="{00000000-0005-0000-0000-00003B290000}"/>
    <cellStyle name="Millares 2 3 3 5 4" xfId="5423" xr:uid="{00000000-0005-0000-0000-00003C290000}"/>
    <cellStyle name="Millares 2 3 3 5 4 2" xfId="14016" xr:uid="{00000000-0005-0000-0000-00003D290000}"/>
    <cellStyle name="Millares 2 3 3 5 5" xfId="7565" xr:uid="{00000000-0005-0000-0000-00003E290000}"/>
    <cellStyle name="Millares 2 3 3 5 5 2" xfId="16158" xr:uid="{00000000-0005-0000-0000-00003F290000}"/>
    <cellStyle name="Millares 2 3 3 5 6" xfId="9721" xr:uid="{00000000-0005-0000-0000-000040290000}"/>
    <cellStyle name="Millares 2 3 3 6" xfId="1186" xr:uid="{00000000-0005-0000-0000-000041290000}"/>
    <cellStyle name="Millares 2 3 3 6 2" xfId="2260" xr:uid="{00000000-0005-0000-0000-000042290000}"/>
    <cellStyle name="Millares 2 3 3 6 2 2" xfId="4413" xr:uid="{00000000-0005-0000-0000-000043290000}"/>
    <cellStyle name="Millares 2 3 3 6 2 2 2" xfId="13007" xr:uid="{00000000-0005-0000-0000-000044290000}"/>
    <cellStyle name="Millares 2 3 3 6 2 3" xfId="6556" xr:uid="{00000000-0005-0000-0000-000045290000}"/>
    <cellStyle name="Millares 2 3 3 6 2 3 2" xfId="15149" xr:uid="{00000000-0005-0000-0000-000046290000}"/>
    <cellStyle name="Millares 2 3 3 6 2 4" xfId="8698" xr:uid="{00000000-0005-0000-0000-000047290000}"/>
    <cellStyle name="Millares 2 3 3 6 2 4 2" xfId="17291" xr:uid="{00000000-0005-0000-0000-000048290000}"/>
    <cellStyle name="Millares 2 3 3 6 2 5" xfId="10854" xr:uid="{00000000-0005-0000-0000-000049290000}"/>
    <cellStyle name="Millares 2 3 3 6 3" xfId="3346" xr:uid="{00000000-0005-0000-0000-00004A290000}"/>
    <cellStyle name="Millares 2 3 3 6 3 2" xfId="11940" xr:uid="{00000000-0005-0000-0000-00004B290000}"/>
    <cellStyle name="Millares 2 3 3 6 4" xfId="5489" xr:uid="{00000000-0005-0000-0000-00004C290000}"/>
    <cellStyle name="Millares 2 3 3 6 4 2" xfId="14082" xr:uid="{00000000-0005-0000-0000-00004D290000}"/>
    <cellStyle name="Millares 2 3 3 6 5" xfId="7631" xr:uid="{00000000-0005-0000-0000-00004E290000}"/>
    <cellStyle name="Millares 2 3 3 6 5 2" xfId="16224" xr:uid="{00000000-0005-0000-0000-00004F290000}"/>
    <cellStyle name="Millares 2 3 3 6 6" xfId="9787" xr:uid="{00000000-0005-0000-0000-000050290000}"/>
    <cellStyle name="Millares 2 3 3 7" xfId="1252" xr:uid="{00000000-0005-0000-0000-000051290000}"/>
    <cellStyle name="Millares 2 3 3 7 2" xfId="3405" xr:uid="{00000000-0005-0000-0000-000052290000}"/>
    <cellStyle name="Millares 2 3 3 7 2 2" xfId="11999" xr:uid="{00000000-0005-0000-0000-000053290000}"/>
    <cellStyle name="Millares 2 3 3 7 3" xfId="5548" xr:uid="{00000000-0005-0000-0000-000054290000}"/>
    <cellStyle name="Millares 2 3 3 7 3 2" xfId="14141" xr:uid="{00000000-0005-0000-0000-000055290000}"/>
    <cellStyle name="Millares 2 3 3 7 4" xfId="7690" xr:uid="{00000000-0005-0000-0000-000056290000}"/>
    <cellStyle name="Millares 2 3 3 7 4 2" xfId="16283" xr:uid="{00000000-0005-0000-0000-000057290000}"/>
    <cellStyle name="Millares 2 3 3 7 5" xfId="9846" xr:uid="{00000000-0005-0000-0000-000058290000}"/>
    <cellStyle name="Millares 2 3 3 8" xfId="2343" xr:uid="{00000000-0005-0000-0000-000059290000}"/>
    <cellStyle name="Millares 2 3 3 8 2" xfId="10937" xr:uid="{00000000-0005-0000-0000-00005A290000}"/>
    <cellStyle name="Millares 2 3 3 9" xfId="4486" xr:uid="{00000000-0005-0000-0000-00005B290000}"/>
    <cellStyle name="Millares 2 3 3 9 2" xfId="13079" xr:uid="{00000000-0005-0000-0000-00005C290000}"/>
    <cellStyle name="Millares 2 3 4" xfId="291" xr:uid="{00000000-0005-0000-0000-00005D290000}"/>
    <cellStyle name="Millares 2 3 4 10" xfId="6743" xr:uid="{00000000-0005-0000-0000-00005E290000}"/>
    <cellStyle name="Millares 2 3 4 10 2" xfId="15336" xr:uid="{00000000-0005-0000-0000-00005F290000}"/>
    <cellStyle name="Millares 2 3 4 11" xfId="8909" xr:uid="{00000000-0005-0000-0000-000060290000}"/>
    <cellStyle name="Millares 2 3 4 2" xfId="442" xr:uid="{00000000-0005-0000-0000-000061290000}"/>
    <cellStyle name="Millares 2 3 4 2 2" xfId="794" xr:uid="{00000000-0005-0000-0000-000062290000}"/>
    <cellStyle name="Millares 2 3 4 2 2 2" xfId="1874" xr:uid="{00000000-0005-0000-0000-000063290000}"/>
    <cellStyle name="Millares 2 3 4 2 2 2 2" xfId="4027" xr:uid="{00000000-0005-0000-0000-000064290000}"/>
    <cellStyle name="Millares 2 3 4 2 2 2 2 2" xfId="12621" xr:uid="{00000000-0005-0000-0000-000065290000}"/>
    <cellStyle name="Millares 2 3 4 2 2 2 3" xfId="6170" xr:uid="{00000000-0005-0000-0000-000066290000}"/>
    <cellStyle name="Millares 2 3 4 2 2 2 3 2" xfId="14763" xr:uid="{00000000-0005-0000-0000-000067290000}"/>
    <cellStyle name="Millares 2 3 4 2 2 2 4" xfId="8312" xr:uid="{00000000-0005-0000-0000-000068290000}"/>
    <cellStyle name="Millares 2 3 4 2 2 2 4 2" xfId="16905" xr:uid="{00000000-0005-0000-0000-000069290000}"/>
    <cellStyle name="Millares 2 3 4 2 2 2 5" xfId="10468" xr:uid="{00000000-0005-0000-0000-00006A290000}"/>
    <cellStyle name="Millares 2 3 4 2 2 3" xfId="2960" xr:uid="{00000000-0005-0000-0000-00006B290000}"/>
    <cellStyle name="Millares 2 3 4 2 2 3 2" xfId="11554" xr:uid="{00000000-0005-0000-0000-00006C290000}"/>
    <cellStyle name="Millares 2 3 4 2 2 4" xfId="5103" xr:uid="{00000000-0005-0000-0000-00006D290000}"/>
    <cellStyle name="Millares 2 3 4 2 2 4 2" xfId="13696" xr:uid="{00000000-0005-0000-0000-00006E290000}"/>
    <cellStyle name="Millares 2 3 4 2 2 5" xfId="7245" xr:uid="{00000000-0005-0000-0000-00006F290000}"/>
    <cellStyle name="Millares 2 3 4 2 2 5 2" xfId="15838" xr:uid="{00000000-0005-0000-0000-000070290000}"/>
    <cellStyle name="Millares 2 3 4 2 2 6" xfId="9403" xr:uid="{00000000-0005-0000-0000-000071290000}"/>
    <cellStyle name="Millares 2 3 4 2 3" xfId="1522" xr:uid="{00000000-0005-0000-0000-000072290000}"/>
    <cellStyle name="Millares 2 3 4 2 3 2" xfId="3675" xr:uid="{00000000-0005-0000-0000-000073290000}"/>
    <cellStyle name="Millares 2 3 4 2 3 2 2" xfId="12269" xr:uid="{00000000-0005-0000-0000-000074290000}"/>
    <cellStyle name="Millares 2 3 4 2 3 3" xfId="5818" xr:uid="{00000000-0005-0000-0000-000075290000}"/>
    <cellStyle name="Millares 2 3 4 2 3 3 2" xfId="14411" xr:uid="{00000000-0005-0000-0000-000076290000}"/>
    <cellStyle name="Millares 2 3 4 2 3 4" xfId="7960" xr:uid="{00000000-0005-0000-0000-000077290000}"/>
    <cellStyle name="Millares 2 3 4 2 3 4 2" xfId="16553" xr:uid="{00000000-0005-0000-0000-000078290000}"/>
    <cellStyle name="Millares 2 3 4 2 3 5" xfId="10116" xr:uid="{00000000-0005-0000-0000-000079290000}"/>
    <cellStyle name="Millares 2 3 4 2 4" xfId="2608" xr:uid="{00000000-0005-0000-0000-00007A290000}"/>
    <cellStyle name="Millares 2 3 4 2 4 2" xfId="11202" xr:uid="{00000000-0005-0000-0000-00007B290000}"/>
    <cellStyle name="Millares 2 3 4 2 5" xfId="4751" xr:uid="{00000000-0005-0000-0000-00007C290000}"/>
    <cellStyle name="Millares 2 3 4 2 5 2" xfId="13344" xr:uid="{00000000-0005-0000-0000-00007D290000}"/>
    <cellStyle name="Millares 2 3 4 2 6" xfId="6893" xr:uid="{00000000-0005-0000-0000-00007E290000}"/>
    <cellStyle name="Millares 2 3 4 2 6 2" xfId="15486" xr:uid="{00000000-0005-0000-0000-00007F290000}"/>
    <cellStyle name="Millares 2 3 4 2 7" xfId="9053" xr:uid="{00000000-0005-0000-0000-000080290000}"/>
    <cellStyle name="Millares 2 3 4 3" xfId="644" xr:uid="{00000000-0005-0000-0000-000081290000}"/>
    <cellStyle name="Millares 2 3 4 3 2" xfId="1724" xr:uid="{00000000-0005-0000-0000-000082290000}"/>
    <cellStyle name="Millares 2 3 4 3 2 2" xfId="3877" xr:uid="{00000000-0005-0000-0000-000083290000}"/>
    <cellStyle name="Millares 2 3 4 3 2 2 2" xfId="12471" xr:uid="{00000000-0005-0000-0000-000084290000}"/>
    <cellStyle name="Millares 2 3 4 3 2 3" xfId="6020" xr:uid="{00000000-0005-0000-0000-000085290000}"/>
    <cellStyle name="Millares 2 3 4 3 2 3 2" xfId="14613" xr:uid="{00000000-0005-0000-0000-000086290000}"/>
    <cellStyle name="Millares 2 3 4 3 2 4" xfId="8162" xr:uid="{00000000-0005-0000-0000-000087290000}"/>
    <cellStyle name="Millares 2 3 4 3 2 4 2" xfId="16755" xr:uid="{00000000-0005-0000-0000-000088290000}"/>
    <cellStyle name="Millares 2 3 4 3 2 5" xfId="10318" xr:uid="{00000000-0005-0000-0000-000089290000}"/>
    <cellStyle name="Millares 2 3 4 3 3" xfId="2810" xr:uid="{00000000-0005-0000-0000-00008A290000}"/>
    <cellStyle name="Millares 2 3 4 3 3 2" xfId="11404" xr:uid="{00000000-0005-0000-0000-00008B290000}"/>
    <cellStyle name="Millares 2 3 4 3 4" xfId="4953" xr:uid="{00000000-0005-0000-0000-00008C290000}"/>
    <cellStyle name="Millares 2 3 4 3 4 2" xfId="13546" xr:uid="{00000000-0005-0000-0000-00008D290000}"/>
    <cellStyle name="Millares 2 3 4 3 5" xfId="7095" xr:uid="{00000000-0005-0000-0000-00008E290000}"/>
    <cellStyle name="Millares 2 3 4 3 5 2" xfId="15688" xr:uid="{00000000-0005-0000-0000-00008F290000}"/>
    <cellStyle name="Millares 2 3 4 3 6" xfId="9253" xr:uid="{00000000-0005-0000-0000-000090290000}"/>
    <cellStyle name="Millares 2 3 4 4" xfId="937" xr:uid="{00000000-0005-0000-0000-000091290000}"/>
    <cellStyle name="Millares 2 3 4 4 2" xfId="2014" xr:uid="{00000000-0005-0000-0000-000092290000}"/>
    <cellStyle name="Millares 2 3 4 4 2 2" xfId="4167" xr:uid="{00000000-0005-0000-0000-000093290000}"/>
    <cellStyle name="Millares 2 3 4 4 2 2 2" xfId="12761" xr:uid="{00000000-0005-0000-0000-000094290000}"/>
    <cellStyle name="Millares 2 3 4 4 2 3" xfId="6310" xr:uid="{00000000-0005-0000-0000-000095290000}"/>
    <cellStyle name="Millares 2 3 4 4 2 3 2" xfId="14903" xr:uid="{00000000-0005-0000-0000-000096290000}"/>
    <cellStyle name="Millares 2 3 4 4 2 4" xfId="8452" xr:uid="{00000000-0005-0000-0000-000097290000}"/>
    <cellStyle name="Millares 2 3 4 4 2 4 2" xfId="17045" xr:uid="{00000000-0005-0000-0000-000098290000}"/>
    <cellStyle name="Millares 2 3 4 4 2 5" xfId="10608" xr:uid="{00000000-0005-0000-0000-000099290000}"/>
    <cellStyle name="Millares 2 3 4 4 3" xfId="3100" xr:uid="{00000000-0005-0000-0000-00009A290000}"/>
    <cellStyle name="Millares 2 3 4 4 3 2" xfId="11694" xr:uid="{00000000-0005-0000-0000-00009B290000}"/>
    <cellStyle name="Millares 2 3 4 4 4" xfId="5243" xr:uid="{00000000-0005-0000-0000-00009C290000}"/>
    <cellStyle name="Millares 2 3 4 4 4 2" xfId="13836" xr:uid="{00000000-0005-0000-0000-00009D290000}"/>
    <cellStyle name="Millares 2 3 4 4 5" xfId="7385" xr:uid="{00000000-0005-0000-0000-00009E290000}"/>
    <cellStyle name="Millares 2 3 4 4 5 2" xfId="15978" xr:uid="{00000000-0005-0000-0000-00009F290000}"/>
    <cellStyle name="Millares 2 3 4 4 6" xfId="9541" xr:uid="{00000000-0005-0000-0000-0000A0290000}"/>
    <cellStyle name="Millares 2 3 4 5" xfId="1040" xr:uid="{00000000-0005-0000-0000-0000A1290000}"/>
    <cellStyle name="Millares 2 3 4 5 2" xfId="2117" xr:uid="{00000000-0005-0000-0000-0000A2290000}"/>
    <cellStyle name="Millares 2 3 4 5 2 2" xfId="4270" xr:uid="{00000000-0005-0000-0000-0000A3290000}"/>
    <cellStyle name="Millares 2 3 4 5 2 2 2" xfId="12864" xr:uid="{00000000-0005-0000-0000-0000A4290000}"/>
    <cellStyle name="Millares 2 3 4 5 2 3" xfId="6413" xr:uid="{00000000-0005-0000-0000-0000A5290000}"/>
    <cellStyle name="Millares 2 3 4 5 2 3 2" xfId="15006" xr:uid="{00000000-0005-0000-0000-0000A6290000}"/>
    <cellStyle name="Millares 2 3 4 5 2 4" xfId="8555" xr:uid="{00000000-0005-0000-0000-0000A7290000}"/>
    <cellStyle name="Millares 2 3 4 5 2 4 2" xfId="17148" xr:uid="{00000000-0005-0000-0000-0000A8290000}"/>
    <cellStyle name="Millares 2 3 4 5 2 5" xfId="10711" xr:uid="{00000000-0005-0000-0000-0000A9290000}"/>
    <cellStyle name="Millares 2 3 4 5 3" xfId="3203" xr:uid="{00000000-0005-0000-0000-0000AA290000}"/>
    <cellStyle name="Millares 2 3 4 5 3 2" xfId="11797" xr:uid="{00000000-0005-0000-0000-0000AB290000}"/>
    <cellStyle name="Millares 2 3 4 5 4" xfId="5346" xr:uid="{00000000-0005-0000-0000-0000AC290000}"/>
    <cellStyle name="Millares 2 3 4 5 4 2" xfId="13939" xr:uid="{00000000-0005-0000-0000-0000AD290000}"/>
    <cellStyle name="Millares 2 3 4 5 5" xfId="7488" xr:uid="{00000000-0005-0000-0000-0000AE290000}"/>
    <cellStyle name="Millares 2 3 4 5 5 2" xfId="16081" xr:uid="{00000000-0005-0000-0000-0000AF290000}"/>
    <cellStyle name="Millares 2 3 4 5 6" xfId="9644" xr:uid="{00000000-0005-0000-0000-0000B0290000}"/>
    <cellStyle name="Millares 2 3 4 6" xfId="1206" xr:uid="{00000000-0005-0000-0000-0000B1290000}"/>
    <cellStyle name="Millares 2 3 4 6 2" xfId="2280" xr:uid="{00000000-0005-0000-0000-0000B2290000}"/>
    <cellStyle name="Millares 2 3 4 6 2 2" xfId="4433" xr:uid="{00000000-0005-0000-0000-0000B3290000}"/>
    <cellStyle name="Millares 2 3 4 6 2 2 2" xfId="13027" xr:uid="{00000000-0005-0000-0000-0000B4290000}"/>
    <cellStyle name="Millares 2 3 4 6 2 3" xfId="6576" xr:uid="{00000000-0005-0000-0000-0000B5290000}"/>
    <cellStyle name="Millares 2 3 4 6 2 3 2" xfId="15169" xr:uid="{00000000-0005-0000-0000-0000B6290000}"/>
    <cellStyle name="Millares 2 3 4 6 2 4" xfId="8718" xr:uid="{00000000-0005-0000-0000-0000B7290000}"/>
    <cellStyle name="Millares 2 3 4 6 2 4 2" xfId="17311" xr:uid="{00000000-0005-0000-0000-0000B8290000}"/>
    <cellStyle name="Millares 2 3 4 6 2 5" xfId="10874" xr:uid="{00000000-0005-0000-0000-0000B9290000}"/>
    <cellStyle name="Millares 2 3 4 6 3" xfId="3366" xr:uid="{00000000-0005-0000-0000-0000BA290000}"/>
    <cellStyle name="Millares 2 3 4 6 3 2" xfId="11960" xr:uid="{00000000-0005-0000-0000-0000BB290000}"/>
    <cellStyle name="Millares 2 3 4 6 4" xfId="5509" xr:uid="{00000000-0005-0000-0000-0000BC290000}"/>
    <cellStyle name="Millares 2 3 4 6 4 2" xfId="14102" xr:uid="{00000000-0005-0000-0000-0000BD290000}"/>
    <cellStyle name="Millares 2 3 4 6 5" xfId="7651" xr:uid="{00000000-0005-0000-0000-0000BE290000}"/>
    <cellStyle name="Millares 2 3 4 6 5 2" xfId="16244" xr:uid="{00000000-0005-0000-0000-0000BF290000}"/>
    <cellStyle name="Millares 2 3 4 6 6" xfId="9807" xr:uid="{00000000-0005-0000-0000-0000C0290000}"/>
    <cellStyle name="Millares 2 3 4 7" xfId="1372" xr:uid="{00000000-0005-0000-0000-0000C1290000}"/>
    <cellStyle name="Millares 2 3 4 7 2" xfId="3525" xr:uid="{00000000-0005-0000-0000-0000C2290000}"/>
    <cellStyle name="Millares 2 3 4 7 2 2" xfId="12119" xr:uid="{00000000-0005-0000-0000-0000C3290000}"/>
    <cellStyle name="Millares 2 3 4 7 3" xfId="5668" xr:uid="{00000000-0005-0000-0000-0000C4290000}"/>
    <cellStyle name="Millares 2 3 4 7 3 2" xfId="14261" xr:uid="{00000000-0005-0000-0000-0000C5290000}"/>
    <cellStyle name="Millares 2 3 4 7 4" xfId="7810" xr:uid="{00000000-0005-0000-0000-0000C6290000}"/>
    <cellStyle name="Millares 2 3 4 7 4 2" xfId="16403" xr:uid="{00000000-0005-0000-0000-0000C7290000}"/>
    <cellStyle name="Millares 2 3 4 7 5" xfId="9966" xr:uid="{00000000-0005-0000-0000-0000C8290000}"/>
    <cellStyle name="Millares 2 3 4 8" xfId="2458" xr:uid="{00000000-0005-0000-0000-0000C9290000}"/>
    <cellStyle name="Millares 2 3 4 8 2" xfId="11052" xr:uid="{00000000-0005-0000-0000-0000CA290000}"/>
    <cellStyle name="Millares 2 3 4 9" xfId="4601" xr:uid="{00000000-0005-0000-0000-0000CB290000}"/>
    <cellStyle name="Millares 2 3 4 9 2" xfId="13194" xr:uid="{00000000-0005-0000-0000-0000CC290000}"/>
    <cellStyle name="Millares 2 3 5" xfId="236" xr:uid="{00000000-0005-0000-0000-0000CD290000}"/>
    <cellStyle name="Millares 2 3 5 2" xfId="589" xr:uid="{00000000-0005-0000-0000-0000CE290000}"/>
    <cellStyle name="Millares 2 3 5 2 2" xfId="1669" xr:uid="{00000000-0005-0000-0000-0000CF290000}"/>
    <cellStyle name="Millares 2 3 5 2 2 2" xfId="3822" xr:uid="{00000000-0005-0000-0000-0000D0290000}"/>
    <cellStyle name="Millares 2 3 5 2 2 2 2" xfId="12416" xr:uid="{00000000-0005-0000-0000-0000D1290000}"/>
    <cellStyle name="Millares 2 3 5 2 2 3" xfId="5965" xr:uid="{00000000-0005-0000-0000-0000D2290000}"/>
    <cellStyle name="Millares 2 3 5 2 2 3 2" xfId="14558" xr:uid="{00000000-0005-0000-0000-0000D3290000}"/>
    <cellStyle name="Millares 2 3 5 2 2 4" xfId="8107" xr:uid="{00000000-0005-0000-0000-0000D4290000}"/>
    <cellStyle name="Millares 2 3 5 2 2 4 2" xfId="16700" xr:uid="{00000000-0005-0000-0000-0000D5290000}"/>
    <cellStyle name="Millares 2 3 5 2 2 5" xfId="10263" xr:uid="{00000000-0005-0000-0000-0000D6290000}"/>
    <cellStyle name="Millares 2 3 5 2 3" xfId="2755" xr:uid="{00000000-0005-0000-0000-0000D7290000}"/>
    <cellStyle name="Millares 2 3 5 2 3 2" xfId="11349" xr:uid="{00000000-0005-0000-0000-0000D8290000}"/>
    <cellStyle name="Millares 2 3 5 2 4" xfId="4898" xr:uid="{00000000-0005-0000-0000-0000D9290000}"/>
    <cellStyle name="Millares 2 3 5 2 4 2" xfId="13491" xr:uid="{00000000-0005-0000-0000-0000DA290000}"/>
    <cellStyle name="Millares 2 3 5 2 5" xfId="7040" xr:uid="{00000000-0005-0000-0000-0000DB290000}"/>
    <cellStyle name="Millares 2 3 5 2 5 2" xfId="15633" xr:uid="{00000000-0005-0000-0000-0000DC290000}"/>
    <cellStyle name="Millares 2 3 5 2 6" xfId="9198" xr:uid="{00000000-0005-0000-0000-0000DD290000}"/>
    <cellStyle name="Millares 2 3 5 3" xfId="1317" xr:uid="{00000000-0005-0000-0000-0000DE290000}"/>
    <cellStyle name="Millares 2 3 5 3 2" xfId="3470" xr:uid="{00000000-0005-0000-0000-0000DF290000}"/>
    <cellStyle name="Millares 2 3 5 3 2 2" xfId="12064" xr:uid="{00000000-0005-0000-0000-0000E0290000}"/>
    <cellStyle name="Millares 2 3 5 3 3" xfId="5613" xr:uid="{00000000-0005-0000-0000-0000E1290000}"/>
    <cellStyle name="Millares 2 3 5 3 3 2" xfId="14206" xr:uid="{00000000-0005-0000-0000-0000E2290000}"/>
    <cellStyle name="Millares 2 3 5 3 4" xfId="7755" xr:uid="{00000000-0005-0000-0000-0000E3290000}"/>
    <cellStyle name="Millares 2 3 5 3 4 2" xfId="16348" xr:uid="{00000000-0005-0000-0000-0000E4290000}"/>
    <cellStyle name="Millares 2 3 5 3 5" xfId="9911" xr:uid="{00000000-0005-0000-0000-0000E5290000}"/>
    <cellStyle name="Millares 2 3 5 4" xfId="2403" xr:uid="{00000000-0005-0000-0000-0000E6290000}"/>
    <cellStyle name="Millares 2 3 5 4 2" xfId="10997" xr:uid="{00000000-0005-0000-0000-0000E7290000}"/>
    <cellStyle name="Millares 2 3 5 5" xfId="4546" xr:uid="{00000000-0005-0000-0000-0000E8290000}"/>
    <cellStyle name="Millares 2 3 5 5 2" xfId="13139" xr:uid="{00000000-0005-0000-0000-0000E9290000}"/>
    <cellStyle name="Millares 2 3 5 6" xfId="6688" xr:uid="{00000000-0005-0000-0000-0000EA290000}"/>
    <cellStyle name="Millares 2 3 5 6 2" xfId="15281" xr:uid="{00000000-0005-0000-0000-0000EB290000}"/>
    <cellStyle name="Millares 2 3 5 7" xfId="8859" xr:uid="{00000000-0005-0000-0000-0000EC290000}"/>
    <cellStyle name="Millares 2 3 6" xfId="853" xr:uid="{00000000-0005-0000-0000-0000ED290000}"/>
    <cellStyle name="Millares 2 3 6 2" xfId="1932" xr:uid="{00000000-0005-0000-0000-0000EE290000}"/>
    <cellStyle name="Millares 2 3 6 2 2" xfId="4085" xr:uid="{00000000-0005-0000-0000-0000EF290000}"/>
    <cellStyle name="Millares 2 3 6 2 2 2" xfId="12679" xr:uid="{00000000-0005-0000-0000-0000F0290000}"/>
    <cellStyle name="Millares 2 3 6 2 3" xfId="6228" xr:uid="{00000000-0005-0000-0000-0000F1290000}"/>
    <cellStyle name="Millares 2 3 6 2 3 2" xfId="14821" xr:uid="{00000000-0005-0000-0000-0000F2290000}"/>
    <cellStyle name="Millares 2 3 6 2 4" xfId="8370" xr:uid="{00000000-0005-0000-0000-0000F3290000}"/>
    <cellStyle name="Millares 2 3 6 2 4 2" xfId="16963" xr:uid="{00000000-0005-0000-0000-0000F4290000}"/>
    <cellStyle name="Millares 2 3 6 2 5" xfId="10526" xr:uid="{00000000-0005-0000-0000-0000F5290000}"/>
    <cellStyle name="Millares 2 3 6 3" xfId="3018" xr:uid="{00000000-0005-0000-0000-0000F6290000}"/>
    <cellStyle name="Millares 2 3 6 3 2" xfId="11612" xr:uid="{00000000-0005-0000-0000-0000F7290000}"/>
    <cellStyle name="Millares 2 3 6 4" xfId="5161" xr:uid="{00000000-0005-0000-0000-0000F8290000}"/>
    <cellStyle name="Millares 2 3 6 4 2" xfId="13754" xr:uid="{00000000-0005-0000-0000-0000F9290000}"/>
    <cellStyle name="Millares 2 3 6 5" xfId="7303" xr:uid="{00000000-0005-0000-0000-0000FA290000}"/>
    <cellStyle name="Millares 2 3 6 5 2" xfId="15896" xr:uid="{00000000-0005-0000-0000-0000FB290000}"/>
    <cellStyle name="Millares 2 3 6 6" xfId="9461" xr:uid="{00000000-0005-0000-0000-0000FC290000}"/>
    <cellStyle name="Millares 2 3 7" xfId="1098" xr:uid="{00000000-0005-0000-0000-0000FD290000}"/>
    <cellStyle name="Millares 2 3 7 2" xfId="2175" xr:uid="{00000000-0005-0000-0000-0000FE290000}"/>
    <cellStyle name="Millares 2 3 7 2 2" xfId="4328" xr:uid="{00000000-0005-0000-0000-0000FF290000}"/>
    <cellStyle name="Millares 2 3 7 2 2 2" xfId="12922" xr:uid="{00000000-0005-0000-0000-0000002A0000}"/>
    <cellStyle name="Millares 2 3 7 2 3" xfId="6471" xr:uid="{00000000-0005-0000-0000-0000012A0000}"/>
    <cellStyle name="Millares 2 3 7 2 3 2" xfId="15064" xr:uid="{00000000-0005-0000-0000-0000022A0000}"/>
    <cellStyle name="Millares 2 3 7 2 4" xfId="8613" xr:uid="{00000000-0005-0000-0000-0000032A0000}"/>
    <cellStyle name="Millares 2 3 7 2 4 2" xfId="17206" xr:uid="{00000000-0005-0000-0000-0000042A0000}"/>
    <cellStyle name="Millares 2 3 7 2 5" xfId="10769" xr:uid="{00000000-0005-0000-0000-0000052A0000}"/>
    <cellStyle name="Millares 2 3 7 3" xfId="3261" xr:uid="{00000000-0005-0000-0000-0000062A0000}"/>
    <cellStyle name="Millares 2 3 7 3 2" xfId="11855" xr:uid="{00000000-0005-0000-0000-0000072A0000}"/>
    <cellStyle name="Millares 2 3 7 4" xfId="5404" xr:uid="{00000000-0005-0000-0000-0000082A0000}"/>
    <cellStyle name="Millares 2 3 7 4 2" xfId="13997" xr:uid="{00000000-0005-0000-0000-0000092A0000}"/>
    <cellStyle name="Millares 2 3 7 5" xfId="7546" xr:uid="{00000000-0005-0000-0000-00000A2A0000}"/>
    <cellStyle name="Millares 2 3 7 5 2" xfId="16139" xr:uid="{00000000-0005-0000-0000-00000B2A0000}"/>
    <cellStyle name="Millares 2 3 7 6" xfId="9702" xr:uid="{00000000-0005-0000-0000-00000C2A0000}"/>
    <cellStyle name="Millares 2 3 8" xfId="1132" xr:uid="{00000000-0005-0000-0000-00000D2A0000}"/>
    <cellStyle name="Millares 2 3 8 2" xfId="2206" xr:uid="{00000000-0005-0000-0000-00000E2A0000}"/>
    <cellStyle name="Millares 2 3 8 2 2" xfId="4359" xr:uid="{00000000-0005-0000-0000-00000F2A0000}"/>
    <cellStyle name="Millares 2 3 8 2 2 2" xfId="12953" xr:uid="{00000000-0005-0000-0000-0000102A0000}"/>
    <cellStyle name="Millares 2 3 8 2 3" xfId="6502" xr:uid="{00000000-0005-0000-0000-0000112A0000}"/>
    <cellStyle name="Millares 2 3 8 2 3 2" xfId="15095" xr:uid="{00000000-0005-0000-0000-0000122A0000}"/>
    <cellStyle name="Millares 2 3 8 2 4" xfId="8644" xr:uid="{00000000-0005-0000-0000-0000132A0000}"/>
    <cellStyle name="Millares 2 3 8 2 4 2" xfId="17237" xr:uid="{00000000-0005-0000-0000-0000142A0000}"/>
    <cellStyle name="Millares 2 3 8 2 5" xfId="10800" xr:uid="{00000000-0005-0000-0000-0000152A0000}"/>
    <cellStyle name="Millares 2 3 8 3" xfId="3292" xr:uid="{00000000-0005-0000-0000-0000162A0000}"/>
    <cellStyle name="Millares 2 3 8 3 2" xfId="11886" xr:uid="{00000000-0005-0000-0000-0000172A0000}"/>
    <cellStyle name="Millares 2 3 8 4" xfId="5435" xr:uid="{00000000-0005-0000-0000-0000182A0000}"/>
    <cellStyle name="Millares 2 3 8 4 2" xfId="14028" xr:uid="{00000000-0005-0000-0000-0000192A0000}"/>
    <cellStyle name="Millares 2 3 8 5" xfId="7577" xr:uid="{00000000-0005-0000-0000-00001A2A0000}"/>
    <cellStyle name="Millares 2 3 8 5 2" xfId="16170" xr:uid="{00000000-0005-0000-0000-00001B2A0000}"/>
    <cellStyle name="Millares 2 3 8 6" xfId="9733" xr:uid="{00000000-0005-0000-0000-00001C2A0000}"/>
    <cellStyle name="Millares 2 3 9" xfId="1145" xr:uid="{00000000-0005-0000-0000-00001D2A0000}"/>
    <cellStyle name="Millares 2 3 9 2" xfId="2219" xr:uid="{00000000-0005-0000-0000-00001E2A0000}"/>
    <cellStyle name="Millares 2 3 9 2 2" xfId="4372" xr:uid="{00000000-0005-0000-0000-00001F2A0000}"/>
    <cellStyle name="Millares 2 3 9 2 2 2" xfId="12966" xr:uid="{00000000-0005-0000-0000-0000202A0000}"/>
    <cellStyle name="Millares 2 3 9 2 3" xfId="6515" xr:uid="{00000000-0005-0000-0000-0000212A0000}"/>
    <cellStyle name="Millares 2 3 9 2 3 2" xfId="15108" xr:uid="{00000000-0005-0000-0000-0000222A0000}"/>
    <cellStyle name="Millares 2 3 9 2 4" xfId="8657" xr:uid="{00000000-0005-0000-0000-0000232A0000}"/>
    <cellStyle name="Millares 2 3 9 2 4 2" xfId="17250" xr:uid="{00000000-0005-0000-0000-0000242A0000}"/>
    <cellStyle name="Millares 2 3 9 2 5" xfId="10813" xr:uid="{00000000-0005-0000-0000-0000252A0000}"/>
    <cellStyle name="Millares 2 3 9 3" xfId="3305" xr:uid="{00000000-0005-0000-0000-0000262A0000}"/>
    <cellStyle name="Millares 2 3 9 3 2" xfId="11899" xr:uid="{00000000-0005-0000-0000-0000272A0000}"/>
    <cellStyle name="Millares 2 3 9 4" xfId="5448" xr:uid="{00000000-0005-0000-0000-0000282A0000}"/>
    <cellStyle name="Millares 2 3 9 4 2" xfId="14041" xr:uid="{00000000-0005-0000-0000-0000292A0000}"/>
    <cellStyle name="Millares 2 3 9 5" xfId="7590" xr:uid="{00000000-0005-0000-0000-00002A2A0000}"/>
    <cellStyle name="Millares 2 3 9 5 2" xfId="16183" xr:uid="{00000000-0005-0000-0000-00002B2A0000}"/>
    <cellStyle name="Millares 2 3 9 6" xfId="9746" xr:uid="{00000000-0005-0000-0000-00002C2A0000}"/>
    <cellStyle name="Millares 2 4" xfId="55" xr:uid="{00000000-0005-0000-0000-00002D2A0000}"/>
    <cellStyle name="Millares 2 4 10" xfId="994" xr:uid="{00000000-0005-0000-0000-00002E2A0000}"/>
    <cellStyle name="Millares 2 4 10 2" xfId="2071" xr:uid="{00000000-0005-0000-0000-00002F2A0000}"/>
    <cellStyle name="Millares 2 4 10 2 2" xfId="4224" xr:uid="{00000000-0005-0000-0000-0000302A0000}"/>
    <cellStyle name="Millares 2 4 10 2 2 2" xfId="12818" xr:uid="{00000000-0005-0000-0000-0000312A0000}"/>
    <cellStyle name="Millares 2 4 10 2 3" xfId="6367" xr:uid="{00000000-0005-0000-0000-0000322A0000}"/>
    <cellStyle name="Millares 2 4 10 2 3 2" xfId="14960" xr:uid="{00000000-0005-0000-0000-0000332A0000}"/>
    <cellStyle name="Millares 2 4 10 2 4" xfId="8509" xr:uid="{00000000-0005-0000-0000-0000342A0000}"/>
    <cellStyle name="Millares 2 4 10 2 4 2" xfId="17102" xr:uid="{00000000-0005-0000-0000-0000352A0000}"/>
    <cellStyle name="Millares 2 4 10 2 5" xfId="10665" xr:uid="{00000000-0005-0000-0000-0000362A0000}"/>
    <cellStyle name="Millares 2 4 10 3" xfId="3157" xr:uid="{00000000-0005-0000-0000-0000372A0000}"/>
    <cellStyle name="Millares 2 4 10 3 2" xfId="11751" xr:uid="{00000000-0005-0000-0000-0000382A0000}"/>
    <cellStyle name="Millares 2 4 10 4" xfId="5300" xr:uid="{00000000-0005-0000-0000-0000392A0000}"/>
    <cellStyle name="Millares 2 4 10 4 2" xfId="13893" xr:uid="{00000000-0005-0000-0000-00003A2A0000}"/>
    <cellStyle name="Millares 2 4 10 5" xfId="7442" xr:uid="{00000000-0005-0000-0000-00003B2A0000}"/>
    <cellStyle name="Millares 2 4 10 5 2" xfId="16035" xr:uid="{00000000-0005-0000-0000-00003C2A0000}"/>
    <cellStyle name="Millares 2 4 10 6" xfId="9598" xr:uid="{00000000-0005-0000-0000-00003D2A0000}"/>
    <cellStyle name="Millares 2 4 11" xfId="1102" xr:uid="{00000000-0005-0000-0000-00003E2A0000}"/>
    <cellStyle name="Millares 2 4 11 2" xfId="2179" xr:uid="{00000000-0005-0000-0000-00003F2A0000}"/>
    <cellStyle name="Millares 2 4 11 2 2" xfId="4332" xr:uid="{00000000-0005-0000-0000-0000402A0000}"/>
    <cellStyle name="Millares 2 4 11 2 2 2" xfId="12926" xr:uid="{00000000-0005-0000-0000-0000412A0000}"/>
    <cellStyle name="Millares 2 4 11 2 3" xfId="6475" xr:uid="{00000000-0005-0000-0000-0000422A0000}"/>
    <cellStyle name="Millares 2 4 11 2 3 2" xfId="15068" xr:uid="{00000000-0005-0000-0000-0000432A0000}"/>
    <cellStyle name="Millares 2 4 11 2 4" xfId="8617" xr:uid="{00000000-0005-0000-0000-0000442A0000}"/>
    <cellStyle name="Millares 2 4 11 2 4 2" xfId="17210" xr:uid="{00000000-0005-0000-0000-0000452A0000}"/>
    <cellStyle name="Millares 2 4 11 2 5" xfId="10773" xr:uid="{00000000-0005-0000-0000-0000462A0000}"/>
    <cellStyle name="Millares 2 4 11 3" xfId="3265" xr:uid="{00000000-0005-0000-0000-0000472A0000}"/>
    <cellStyle name="Millares 2 4 11 3 2" xfId="11859" xr:uid="{00000000-0005-0000-0000-0000482A0000}"/>
    <cellStyle name="Millares 2 4 11 4" xfId="5408" xr:uid="{00000000-0005-0000-0000-0000492A0000}"/>
    <cellStyle name="Millares 2 4 11 4 2" xfId="14001" xr:uid="{00000000-0005-0000-0000-00004A2A0000}"/>
    <cellStyle name="Millares 2 4 11 5" xfId="7550" xr:uid="{00000000-0005-0000-0000-00004B2A0000}"/>
    <cellStyle name="Millares 2 4 11 5 2" xfId="16143" xr:uid="{00000000-0005-0000-0000-00004C2A0000}"/>
    <cellStyle name="Millares 2 4 11 6" xfId="9706" xr:uid="{00000000-0005-0000-0000-00004D2A0000}"/>
    <cellStyle name="Millares 2 4 12" xfId="1149" xr:uid="{00000000-0005-0000-0000-00004E2A0000}"/>
    <cellStyle name="Millares 2 4 12 2" xfId="2223" xr:uid="{00000000-0005-0000-0000-00004F2A0000}"/>
    <cellStyle name="Millares 2 4 12 2 2" xfId="4376" xr:uid="{00000000-0005-0000-0000-0000502A0000}"/>
    <cellStyle name="Millares 2 4 12 2 2 2" xfId="12970" xr:uid="{00000000-0005-0000-0000-0000512A0000}"/>
    <cellStyle name="Millares 2 4 12 2 3" xfId="6519" xr:uid="{00000000-0005-0000-0000-0000522A0000}"/>
    <cellStyle name="Millares 2 4 12 2 3 2" xfId="15112" xr:uid="{00000000-0005-0000-0000-0000532A0000}"/>
    <cellStyle name="Millares 2 4 12 2 4" xfId="8661" xr:uid="{00000000-0005-0000-0000-0000542A0000}"/>
    <cellStyle name="Millares 2 4 12 2 4 2" xfId="17254" xr:uid="{00000000-0005-0000-0000-0000552A0000}"/>
    <cellStyle name="Millares 2 4 12 2 5" xfId="10817" xr:uid="{00000000-0005-0000-0000-0000562A0000}"/>
    <cellStyle name="Millares 2 4 12 3" xfId="3309" xr:uid="{00000000-0005-0000-0000-0000572A0000}"/>
    <cellStyle name="Millares 2 4 12 3 2" xfId="11903" xr:uid="{00000000-0005-0000-0000-0000582A0000}"/>
    <cellStyle name="Millares 2 4 12 4" xfId="5452" xr:uid="{00000000-0005-0000-0000-0000592A0000}"/>
    <cellStyle name="Millares 2 4 12 4 2" xfId="14045" xr:uid="{00000000-0005-0000-0000-00005A2A0000}"/>
    <cellStyle name="Millares 2 4 12 5" xfId="7594" xr:uid="{00000000-0005-0000-0000-00005B2A0000}"/>
    <cellStyle name="Millares 2 4 12 5 2" xfId="16187" xr:uid="{00000000-0005-0000-0000-00005C2A0000}"/>
    <cellStyle name="Millares 2 4 12 6" xfId="9750" xr:uid="{00000000-0005-0000-0000-00005D2A0000}"/>
    <cellStyle name="Millares 2 4 13" xfId="1171" xr:uid="{00000000-0005-0000-0000-00005E2A0000}"/>
    <cellStyle name="Millares 2 4 13 2" xfId="2245" xr:uid="{00000000-0005-0000-0000-00005F2A0000}"/>
    <cellStyle name="Millares 2 4 13 2 2" xfId="4398" xr:uid="{00000000-0005-0000-0000-0000602A0000}"/>
    <cellStyle name="Millares 2 4 13 2 2 2" xfId="12992" xr:uid="{00000000-0005-0000-0000-0000612A0000}"/>
    <cellStyle name="Millares 2 4 13 2 3" xfId="6541" xr:uid="{00000000-0005-0000-0000-0000622A0000}"/>
    <cellStyle name="Millares 2 4 13 2 3 2" xfId="15134" xr:uid="{00000000-0005-0000-0000-0000632A0000}"/>
    <cellStyle name="Millares 2 4 13 2 4" xfId="8683" xr:uid="{00000000-0005-0000-0000-0000642A0000}"/>
    <cellStyle name="Millares 2 4 13 2 4 2" xfId="17276" xr:uid="{00000000-0005-0000-0000-0000652A0000}"/>
    <cellStyle name="Millares 2 4 13 2 5" xfId="10839" xr:uid="{00000000-0005-0000-0000-0000662A0000}"/>
    <cellStyle name="Millares 2 4 13 3" xfId="3331" xr:uid="{00000000-0005-0000-0000-0000672A0000}"/>
    <cellStyle name="Millares 2 4 13 3 2" xfId="11925" xr:uid="{00000000-0005-0000-0000-0000682A0000}"/>
    <cellStyle name="Millares 2 4 13 4" xfId="5474" xr:uid="{00000000-0005-0000-0000-0000692A0000}"/>
    <cellStyle name="Millares 2 4 13 4 2" xfId="14067" xr:uid="{00000000-0005-0000-0000-00006A2A0000}"/>
    <cellStyle name="Millares 2 4 13 5" xfId="7616" xr:uid="{00000000-0005-0000-0000-00006B2A0000}"/>
    <cellStyle name="Millares 2 4 13 5 2" xfId="16209" xr:uid="{00000000-0005-0000-0000-00006C2A0000}"/>
    <cellStyle name="Millares 2 4 13 6" xfId="9772" xr:uid="{00000000-0005-0000-0000-00006D2A0000}"/>
    <cellStyle name="Millares 2 4 14" xfId="1254" xr:uid="{00000000-0005-0000-0000-00006E2A0000}"/>
    <cellStyle name="Millares 2 4 14 2" xfId="3407" xr:uid="{00000000-0005-0000-0000-00006F2A0000}"/>
    <cellStyle name="Millares 2 4 14 2 2" xfId="12001" xr:uid="{00000000-0005-0000-0000-0000702A0000}"/>
    <cellStyle name="Millares 2 4 14 3" xfId="5550" xr:uid="{00000000-0005-0000-0000-0000712A0000}"/>
    <cellStyle name="Millares 2 4 14 3 2" xfId="14143" xr:uid="{00000000-0005-0000-0000-0000722A0000}"/>
    <cellStyle name="Millares 2 4 14 4" xfId="7692" xr:uid="{00000000-0005-0000-0000-0000732A0000}"/>
    <cellStyle name="Millares 2 4 14 4 2" xfId="16285" xr:uid="{00000000-0005-0000-0000-0000742A0000}"/>
    <cellStyle name="Millares 2 4 14 5" xfId="9848" xr:uid="{00000000-0005-0000-0000-0000752A0000}"/>
    <cellStyle name="Millares 2 4 15" xfId="2334" xr:uid="{00000000-0005-0000-0000-0000762A0000}"/>
    <cellStyle name="Millares 2 4 15 2" xfId="10928" xr:uid="{00000000-0005-0000-0000-0000772A0000}"/>
    <cellStyle name="Millares 2 4 16" xfId="4477" xr:uid="{00000000-0005-0000-0000-0000782A0000}"/>
    <cellStyle name="Millares 2 4 16 2" xfId="13070" xr:uid="{00000000-0005-0000-0000-0000792A0000}"/>
    <cellStyle name="Millares 2 4 17" xfId="6619" xr:uid="{00000000-0005-0000-0000-00007A2A0000}"/>
    <cellStyle name="Millares 2 4 17 2" xfId="15212" xr:uid="{00000000-0005-0000-0000-00007B2A0000}"/>
    <cellStyle name="Millares 2 4 18" xfId="8755" xr:uid="{00000000-0005-0000-0000-00007C2A0000}"/>
    <cellStyle name="Millares 2 4 19" xfId="17348" xr:uid="{00000000-0005-0000-0000-00007D2A0000}"/>
    <cellStyle name="Millares 2 4 2" xfId="294" xr:uid="{00000000-0005-0000-0000-00007E2A0000}"/>
    <cellStyle name="Millares 2 4 2 10" xfId="2461" xr:uid="{00000000-0005-0000-0000-00007F2A0000}"/>
    <cellStyle name="Millares 2 4 2 10 2" xfId="11055" xr:uid="{00000000-0005-0000-0000-0000802A0000}"/>
    <cellStyle name="Millares 2 4 2 11" xfId="4604" xr:uid="{00000000-0005-0000-0000-0000812A0000}"/>
    <cellStyle name="Millares 2 4 2 11 2" xfId="13197" xr:uid="{00000000-0005-0000-0000-0000822A0000}"/>
    <cellStyle name="Millares 2 4 2 12" xfId="6746" xr:uid="{00000000-0005-0000-0000-0000832A0000}"/>
    <cellStyle name="Millares 2 4 2 12 2" xfId="15339" xr:uid="{00000000-0005-0000-0000-0000842A0000}"/>
    <cellStyle name="Millares 2 4 2 13" xfId="8767" xr:uid="{00000000-0005-0000-0000-0000852A0000}"/>
    <cellStyle name="Millares 2 4 2 14" xfId="17360" xr:uid="{00000000-0005-0000-0000-0000862A0000}"/>
    <cellStyle name="Millares 2 4 2 2" xfId="445" xr:uid="{00000000-0005-0000-0000-0000872A0000}"/>
    <cellStyle name="Millares 2 4 2 2 2" xfId="797" xr:uid="{00000000-0005-0000-0000-0000882A0000}"/>
    <cellStyle name="Millares 2 4 2 2 2 2" xfId="1877" xr:uid="{00000000-0005-0000-0000-0000892A0000}"/>
    <cellStyle name="Millares 2 4 2 2 2 2 2" xfId="4030" xr:uid="{00000000-0005-0000-0000-00008A2A0000}"/>
    <cellStyle name="Millares 2 4 2 2 2 2 2 2" xfId="12624" xr:uid="{00000000-0005-0000-0000-00008B2A0000}"/>
    <cellStyle name="Millares 2 4 2 2 2 2 3" xfId="6173" xr:uid="{00000000-0005-0000-0000-00008C2A0000}"/>
    <cellStyle name="Millares 2 4 2 2 2 2 3 2" xfId="14766" xr:uid="{00000000-0005-0000-0000-00008D2A0000}"/>
    <cellStyle name="Millares 2 4 2 2 2 2 4" xfId="8315" xr:uid="{00000000-0005-0000-0000-00008E2A0000}"/>
    <cellStyle name="Millares 2 4 2 2 2 2 4 2" xfId="16908" xr:uid="{00000000-0005-0000-0000-00008F2A0000}"/>
    <cellStyle name="Millares 2 4 2 2 2 2 5" xfId="10471" xr:uid="{00000000-0005-0000-0000-0000902A0000}"/>
    <cellStyle name="Millares 2 4 2 2 2 3" xfId="2963" xr:uid="{00000000-0005-0000-0000-0000912A0000}"/>
    <cellStyle name="Millares 2 4 2 2 2 3 2" xfId="11557" xr:uid="{00000000-0005-0000-0000-0000922A0000}"/>
    <cellStyle name="Millares 2 4 2 2 2 4" xfId="5106" xr:uid="{00000000-0005-0000-0000-0000932A0000}"/>
    <cellStyle name="Millares 2 4 2 2 2 4 2" xfId="13699" xr:uid="{00000000-0005-0000-0000-0000942A0000}"/>
    <cellStyle name="Millares 2 4 2 2 2 5" xfId="7248" xr:uid="{00000000-0005-0000-0000-0000952A0000}"/>
    <cellStyle name="Millares 2 4 2 2 2 5 2" xfId="15841" xr:uid="{00000000-0005-0000-0000-0000962A0000}"/>
    <cellStyle name="Millares 2 4 2 2 2 6" xfId="9406" xr:uid="{00000000-0005-0000-0000-0000972A0000}"/>
    <cellStyle name="Millares 2 4 2 2 3" xfId="1229" xr:uid="{00000000-0005-0000-0000-0000982A0000}"/>
    <cellStyle name="Millares 2 4 2 2 3 2" xfId="2303" xr:uid="{00000000-0005-0000-0000-0000992A0000}"/>
    <cellStyle name="Millares 2 4 2 2 3 2 2" xfId="4456" xr:uid="{00000000-0005-0000-0000-00009A2A0000}"/>
    <cellStyle name="Millares 2 4 2 2 3 2 2 2" xfId="13050" xr:uid="{00000000-0005-0000-0000-00009B2A0000}"/>
    <cellStyle name="Millares 2 4 2 2 3 2 3" xfId="6599" xr:uid="{00000000-0005-0000-0000-00009C2A0000}"/>
    <cellStyle name="Millares 2 4 2 2 3 2 3 2" xfId="15192" xr:uid="{00000000-0005-0000-0000-00009D2A0000}"/>
    <cellStyle name="Millares 2 4 2 2 3 2 4" xfId="8741" xr:uid="{00000000-0005-0000-0000-00009E2A0000}"/>
    <cellStyle name="Millares 2 4 2 2 3 2 4 2" xfId="17334" xr:uid="{00000000-0005-0000-0000-00009F2A0000}"/>
    <cellStyle name="Millares 2 4 2 2 3 2 5" xfId="10897" xr:uid="{00000000-0005-0000-0000-0000A02A0000}"/>
    <cellStyle name="Millares 2 4 2 2 3 3" xfId="3389" xr:uid="{00000000-0005-0000-0000-0000A12A0000}"/>
    <cellStyle name="Millares 2 4 2 2 3 3 2" xfId="11983" xr:uid="{00000000-0005-0000-0000-0000A22A0000}"/>
    <cellStyle name="Millares 2 4 2 2 3 4" xfId="5532" xr:uid="{00000000-0005-0000-0000-0000A32A0000}"/>
    <cellStyle name="Millares 2 4 2 2 3 4 2" xfId="14125" xr:uid="{00000000-0005-0000-0000-0000A42A0000}"/>
    <cellStyle name="Millares 2 4 2 2 3 5" xfId="7674" xr:uid="{00000000-0005-0000-0000-0000A52A0000}"/>
    <cellStyle name="Millares 2 4 2 2 3 5 2" xfId="16267" xr:uid="{00000000-0005-0000-0000-0000A62A0000}"/>
    <cellStyle name="Millares 2 4 2 2 3 6" xfId="9830" xr:uid="{00000000-0005-0000-0000-0000A72A0000}"/>
    <cellStyle name="Millares 2 4 2 2 4" xfId="1525" xr:uid="{00000000-0005-0000-0000-0000A82A0000}"/>
    <cellStyle name="Millares 2 4 2 2 4 2" xfId="3678" xr:uid="{00000000-0005-0000-0000-0000A92A0000}"/>
    <cellStyle name="Millares 2 4 2 2 4 2 2" xfId="12272" xr:uid="{00000000-0005-0000-0000-0000AA2A0000}"/>
    <cellStyle name="Millares 2 4 2 2 4 3" xfId="5821" xr:uid="{00000000-0005-0000-0000-0000AB2A0000}"/>
    <cellStyle name="Millares 2 4 2 2 4 3 2" xfId="14414" xr:uid="{00000000-0005-0000-0000-0000AC2A0000}"/>
    <cellStyle name="Millares 2 4 2 2 4 4" xfId="7963" xr:uid="{00000000-0005-0000-0000-0000AD2A0000}"/>
    <cellStyle name="Millares 2 4 2 2 4 4 2" xfId="16556" xr:uid="{00000000-0005-0000-0000-0000AE2A0000}"/>
    <cellStyle name="Millares 2 4 2 2 4 5" xfId="10119" xr:uid="{00000000-0005-0000-0000-0000AF2A0000}"/>
    <cellStyle name="Millares 2 4 2 2 5" xfId="2611" xr:uid="{00000000-0005-0000-0000-0000B02A0000}"/>
    <cellStyle name="Millares 2 4 2 2 5 2" xfId="11205" xr:uid="{00000000-0005-0000-0000-0000B12A0000}"/>
    <cellStyle name="Millares 2 4 2 2 6" xfId="4754" xr:uid="{00000000-0005-0000-0000-0000B22A0000}"/>
    <cellStyle name="Millares 2 4 2 2 6 2" xfId="13347" xr:uid="{00000000-0005-0000-0000-0000B32A0000}"/>
    <cellStyle name="Millares 2 4 2 2 7" xfId="6896" xr:uid="{00000000-0005-0000-0000-0000B42A0000}"/>
    <cellStyle name="Millares 2 4 2 2 7 2" xfId="15489" xr:uid="{00000000-0005-0000-0000-0000B52A0000}"/>
    <cellStyle name="Millares 2 4 2 2 8" xfId="8798" xr:uid="{00000000-0005-0000-0000-0000B62A0000}"/>
    <cellStyle name="Millares 2 4 2 2 9" xfId="17384" xr:uid="{00000000-0005-0000-0000-0000B72A0000}"/>
    <cellStyle name="Millares 2 4 2 3" xfId="647" xr:uid="{00000000-0005-0000-0000-0000B82A0000}"/>
    <cellStyle name="Millares 2 4 2 3 2" xfId="1727" xr:uid="{00000000-0005-0000-0000-0000B92A0000}"/>
    <cellStyle name="Millares 2 4 2 3 2 2" xfId="3880" xr:uid="{00000000-0005-0000-0000-0000BA2A0000}"/>
    <cellStyle name="Millares 2 4 2 3 2 2 2" xfId="12474" xr:uid="{00000000-0005-0000-0000-0000BB2A0000}"/>
    <cellStyle name="Millares 2 4 2 3 2 3" xfId="6023" xr:uid="{00000000-0005-0000-0000-0000BC2A0000}"/>
    <cellStyle name="Millares 2 4 2 3 2 3 2" xfId="14616" xr:uid="{00000000-0005-0000-0000-0000BD2A0000}"/>
    <cellStyle name="Millares 2 4 2 3 2 4" xfId="8165" xr:uid="{00000000-0005-0000-0000-0000BE2A0000}"/>
    <cellStyle name="Millares 2 4 2 3 2 4 2" xfId="16758" xr:uid="{00000000-0005-0000-0000-0000BF2A0000}"/>
    <cellStyle name="Millares 2 4 2 3 2 5" xfId="10321" xr:uid="{00000000-0005-0000-0000-0000C02A0000}"/>
    <cellStyle name="Millares 2 4 2 3 3" xfId="2813" xr:uid="{00000000-0005-0000-0000-0000C12A0000}"/>
    <cellStyle name="Millares 2 4 2 3 3 2" xfId="11407" xr:uid="{00000000-0005-0000-0000-0000C22A0000}"/>
    <cellStyle name="Millares 2 4 2 3 4" xfId="4956" xr:uid="{00000000-0005-0000-0000-0000C32A0000}"/>
    <cellStyle name="Millares 2 4 2 3 4 2" xfId="13549" xr:uid="{00000000-0005-0000-0000-0000C42A0000}"/>
    <cellStyle name="Millares 2 4 2 3 5" xfId="7098" xr:uid="{00000000-0005-0000-0000-0000C52A0000}"/>
    <cellStyle name="Millares 2 4 2 3 5 2" xfId="15691" xr:uid="{00000000-0005-0000-0000-0000C62A0000}"/>
    <cellStyle name="Millares 2 4 2 3 6" xfId="9256" xr:uid="{00000000-0005-0000-0000-0000C72A0000}"/>
    <cellStyle name="Millares 2 4 2 4" xfId="877" xr:uid="{00000000-0005-0000-0000-0000C82A0000}"/>
    <cellStyle name="Millares 2 4 2 4 2" xfId="1954" xr:uid="{00000000-0005-0000-0000-0000C92A0000}"/>
    <cellStyle name="Millares 2 4 2 4 2 2" xfId="4107" xr:uid="{00000000-0005-0000-0000-0000CA2A0000}"/>
    <cellStyle name="Millares 2 4 2 4 2 2 2" xfId="12701" xr:uid="{00000000-0005-0000-0000-0000CB2A0000}"/>
    <cellStyle name="Millares 2 4 2 4 2 3" xfId="6250" xr:uid="{00000000-0005-0000-0000-0000CC2A0000}"/>
    <cellStyle name="Millares 2 4 2 4 2 3 2" xfId="14843" xr:uid="{00000000-0005-0000-0000-0000CD2A0000}"/>
    <cellStyle name="Millares 2 4 2 4 2 4" xfId="8392" xr:uid="{00000000-0005-0000-0000-0000CE2A0000}"/>
    <cellStyle name="Millares 2 4 2 4 2 4 2" xfId="16985" xr:uid="{00000000-0005-0000-0000-0000CF2A0000}"/>
    <cellStyle name="Millares 2 4 2 4 2 5" xfId="10548" xr:uid="{00000000-0005-0000-0000-0000D02A0000}"/>
    <cellStyle name="Millares 2 4 2 4 3" xfId="3040" xr:uid="{00000000-0005-0000-0000-0000D12A0000}"/>
    <cellStyle name="Millares 2 4 2 4 3 2" xfId="11634" xr:uid="{00000000-0005-0000-0000-0000D22A0000}"/>
    <cellStyle name="Millares 2 4 2 4 4" xfId="5183" xr:uid="{00000000-0005-0000-0000-0000D32A0000}"/>
    <cellStyle name="Millares 2 4 2 4 4 2" xfId="13776" xr:uid="{00000000-0005-0000-0000-0000D42A0000}"/>
    <cellStyle name="Millares 2 4 2 4 5" xfId="7325" xr:uid="{00000000-0005-0000-0000-0000D52A0000}"/>
    <cellStyle name="Millares 2 4 2 4 5 2" xfId="15918" xr:uid="{00000000-0005-0000-0000-0000D62A0000}"/>
    <cellStyle name="Millares 2 4 2 4 6" xfId="9481" xr:uid="{00000000-0005-0000-0000-0000D72A0000}"/>
    <cellStyle name="Millares 2 4 2 5" xfId="940" xr:uid="{00000000-0005-0000-0000-0000D82A0000}"/>
    <cellStyle name="Millares 2 4 2 5 2" xfId="2017" xr:uid="{00000000-0005-0000-0000-0000D92A0000}"/>
    <cellStyle name="Millares 2 4 2 5 2 2" xfId="4170" xr:uid="{00000000-0005-0000-0000-0000DA2A0000}"/>
    <cellStyle name="Millares 2 4 2 5 2 2 2" xfId="12764" xr:uid="{00000000-0005-0000-0000-0000DB2A0000}"/>
    <cellStyle name="Millares 2 4 2 5 2 3" xfId="6313" xr:uid="{00000000-0005-0000-0000-0000DC2A0000}"/>
    <cellStyle name="Millares 2 4 2 5 2 3 2" xfId="14906" xr:uid="{00000000-0005-0000-0000-0000DD2A0000}"/>
    <cellStyle name="Millares 2 4 2 5 2 4" xfId="8455" xr:uid="{00000000-0005-0000-0000-0000DE2A0000}"/>
    <cellStyle name="Millares 2 4 2 5 2 4 2" xfId="17048" xr:uid="{00000000-0005-0000-0000-0000DF2A0000}"/>
    <cellStyle name="Millares 2 4 2 5 2 5" xfId="10611" xr:uid="{00000000-0005-0000-0000-0000E02A0000}"/>
    <cellStyle name="Millares 2 4 2 5 3" xfId="3103" xr:uid="{00000000-0005-0000-0000-0000E12A0000}"/>
    <cellStyle name="Millares 2 4 2 5 3 2" xfId="11697" xr:uid="{00000000-0005-0000-0000-0000E22A0000}"/>
    <cellStyle name="Millares 2 4 2 5 4" xfId="5246" xr:uid="{00000000-0005-0000-0000-0000E32A0000}"/>
    <cellStyle name="Millares 2 4 2 5 4 2" xfId="13839" xr:uid="{00000000-0005-0000-0000-0000E42A0000}"/>
    <cellStyle name="Millares 2 4 2 5 5" xfId="7388" xr:uid="{00000000-0005-0000-0000-0000E52A0000}"/>
    <cellStyle name="Millares 2 4 2 5 5 2" xfId="15981" xr:uid="{00000000-0005-0000-0000-0000E62A0000}"/>
    <cellStyle name="Millares 2 4 2 5 6" xfId="9544" xr:uid="{00000000-0005-0000-0000-0000E72A0000}"/>
    <cellStyle name="Millares 2 4 2 6" xfId="1043" xr:uid="{00000000-0005-0000-0000-0000E82A0000}"/>
    <cellStyle name="Millares 2 4 2 6 2" xfId="2120" xr:uid="{00000000-0005-0000-0000-0000E92A0000}"/>
    <cellStyle name="Millares 2 4 2 6 2 2" xfId="4273" xr:uid="{00000000-0005-0000-0000-0000EA2A0000}"/>
    <cellStyle name="Millares 2 4 2 6 2 2 2" xfId="12867" xr:uid="{00000000-0005-0000-0000-0000EB2A0000}"/>
    <cellStyle name="Millares 2 4 2 6 2 3" xfId="6416" xr:uid="{00000000-0005-0000-0000-0000EC2A0000}"/>
    <cellStyle name="Millares 2 4 2 6 2 3 2" xfId="15009" xr:uid="{00000000-0005-0000-0000-0000ED2A0000}"/>
    <cellStyle name="Millares 2 4 2 6 2 4" xfId="8558" xr:uid="{00000000-0005-0000-0000-0000EE2A0000}"/>
    <cellStyle name="Millares 2 4 2 6 2 4 2" xfId="17151" xr:uid="{00000000-0005-0000-0000-0000EF2A0000}"/>
    <cellStyle name="Millares 2 4 2 6 2 5" xfId="10714" xr:uid="{00000000-0005-0000-0000-0000F02A0000}"/>
    <cellStyle name="Millares 2 4 2 6 3" xfId="3206" xr:uid="{00000000-0005-0000-0000-0000F12A0000}"/>
    <cellStyle name="Millares 2 4 2 6 3 2" xfId="11800" xr:uid="{00000000-0005-0000-0000-0000F22A0000}"/>
    <cellStyle name="Millares 2 4 2 6 4" xfId="5349" xr:uid="{00000000-0005-0000-0000-0000F32A0000}"/>
    <cellStyle name="Millares 2 4 2 6 4 2" xfId="13942" xr:uid="{00000000-0005-0000-0000-0000F42A0000}"/>
    <cellStyle name="Millares 2 4 2 6 5" xfId="7491" xr:uid="{00000000-0005-0000-0000-0000F52A0000}"/>
    <cellStyle name="Millares 2 4 2 6 5 2" xfId="16084" xr:uid="{00000000-0005-0000-0000-0000F62A0000}"/>
    <cellStyle name="Millares 2 4 2 6 6" xfId="9647" xr:uid="{00000000-0005-0000-0000-0000F72A0000}"/>
    <cellStyle name="Millares 2 4 2 7" xfId="1121" xr:uid="{00000000-0005-0000-0000-0000F82A0000}"/>
    <cellStyle name="Millares 2 4 2 7 2" xfId="2198" xr:uid="{00000000-0005-0000-0000-0000F92A0000}"/>
    <cellStyle name="Millares 2 4 2 7 2 2" xfId="4351" xr:uid="{00000000-0005-0000-0000-0000FA2A0000}"/>
    <cellStyle name="Millares 2 4 2 7 2 2 2" xfId="12945" xr:uid="{00000000-0005-0000-0000-0000FB2A0000}"/>
    <cellStyle name="Millares 2 4 2 7 2 3" xfId="6494" xr:uid="{00000000-0005-0000-0000-0000FC2A0000}"/>
    <cellStyle name="Millares 2 4 2 7 2 3 2" xfId="15087" xr:uid="{00000000-0005-0000-0000-0000FD2A0000}"/>
    <cellStyle name="Millares 2 4 2 7 2 4" xfId="8636" xr:uid="{00000000-0005-0000-0000-0000FE2A0000}"/>
    <cellStyle name="Millares 2 4 2 7 2 4 2" xfId="17229" xr:uid="{00000000-0005-0000-0000-0000FF2A0000}"/>
    <cellStyle name="Millares 2 4 2 7 2 5" xfId="10792" xr:uid="{00000000-0005-0000-0000-0000002B0000}"/>
    <cellStyle name="Millares 2 4 2 7 3" xfId="3284" xr:uid="{00000000-0005-0000-0000-0000012B0000}"/>
    <cellStyle name="Millares 2 4 2 7 3 2" xfId="11878" xr:uid="{00000000-0005-0000-0000-0000022B0000}"/>
    <cellStyle name="Millares 2 4 2 7 4" xfId="5427" xr:uid="{00000000-0005-0000-0000-0000032B0000}"/>
    <cellStyle name="Millares 2 4 2 7 4 2" xfId="14020" xr:uid="{00000000-0005-0000-0000-0000042B0000}"/>
    <cellStyle name="Millares 2 4 2 7 5" xfId="7569" xr:uid="{00000000-0005-0000-0000-0000052B0000}"/>
    <cellStyle name="Millares 2 4 2 7 5 2" xfId="16162" xr:uid="{00000000-0005-0000-0000-0000062B0000}"/>
    <cellStyle name="Millares 2 4 2 7 6" xfId="9725" xr:uid="{00000000-0005-0000-0000-0000072B0000}"/>
    <cellStyle name="Millares 2 4 2 8" xfId="1190" xr:uid="{00000000-0005-0000-0000-0000082B0000}"/>
    <cellStyle name="Millares 2 4 2 8 2" xfId="2264" xr:uid="{00000000-0005-0000-0000-0000092B0000}"/>
    <cellStyle name="Millares 2 4 2 8 2 2" xfId="4417" xr:uid="{00000000-0005-0000-0000-00000A2B0000}"/>
    <cellStyle name="Millares 2 4 2 8 2 2 2" xfId="13011" xr:uid="{00000000-0005-0000-0000-00000B2B0000}"/>
    <cellStyle name="Millares 2 4 2 8 2 3" xfId="6560" xr:uid="{00000000-0005-0000-0000-00000C2B0000}"/>
    <cellStyle name="Millares 2 4 2 8 2 3 2" xfId="15153" xr:uid="{00000000-0005-0000-0000-00000D2B0000}"/>
    <cellStyle name="Millares 2 4 2 8 2 4" xfId="8702" xr:uid="{00000000-0005-0000-0000-00000E2B0000}"/>
    <cellStyle name="Millares 2 4 2 8 2 4 2" xfId="17295" xr:uid="{00000000-0005-0000-0000-00000F2B0000}"/>
    <cellStyle name="Millares 2 4 2 8 2 5" xfId="10858" xr:uid="{00000000-0005-0000-0000-0000102B0000}"/>
    <cellStyle name="Millares 2 4 2 8 3" xfId="3350" xr:uid="{00000000-0005-0000-0000-0000112B0000}"/>
    <cellStyle name="Millares 2 4 2 8 3 2" xfId="11944" xr:uid="{00000000-0005-0000-0000-0000122B0000}"/>
    <cellStyle name="Millares 2 4 2 8 4" xfId="5493" xr:uid="{00000000-0005-0000-0000-0000132B0000}"/>
    <cellStyle name="Millares 2 4 2 8 4 2" xfId="14086" xr:uid="{00000000-0005-0000-0000-0000142B0000}"/>
    <cellStyle name="Millares 2 4 2 8 5" xfId="7635" xr:uid="{00000000-0005-0000-0000-0000152B0000}"/>
    <cellStyle name="Millares 2 4 2 8 5 2" xfId="16228" xr:uid="{00000000-0005-0000-0000-0000162B0000}"/>
    <cellStyle name="Millares 2 4 2 8 6" xfId="9791" xr:uid="{00000000-0005-0000-0000-0000172B0000}"/>
    <cellStyle name="Millares 2 4 2 9" xfId="1375" xr:uid="{00000000-0005-0000-0000-0000182B0000}"/>
    <cellStyle name="Millares 2 4 2 9 2" xfId="3528" xr:uid="{00000000-0005-0000-0000-0000192B0000}"/>
    <cellStyle name="Millares 2 4 2 9 2 2" xfId="12122" xr:uid="{00000000-0005-0000-0000-00001A2B0000}"/>
    <cellStyle name="Millares 2 4 2 9 3" xfId="5671" xr:uid="{00000000-0005-0000-0000-00001B2B0000}"/>
    <cellStyle name="Millares 2 4 2 9 3 2" xfId="14264" xr:uid="{00000000-0005-0000-0000-00001C2B0000}"/>
    <cellStyle name="Millares 2 4 2 9 4" xfId="7813" xr:uid="{00000000-0005-0000-0000-00001D2B0000}"/>
    <cellStyle name="Millares 2 4 2 9 4 2" xfId="16406" xr:uid="{00000000-0005-0000-0000-00001E2B0000}"/>
    <cellStyle name="Millares 2 4 2 9 5" xfId="9969" xr:uid="{00000000-0005-0000-0000-00001F2B0000}"/>
    <cellStyle name="Millares 2 4 3" xfId="239" xr:uid="{00000000-0005-0000-0000-0000202B0000}"/>
    <cellStyle name="Millares 2 4 3 2" xfId="592" xr:uid="{00000000-0005-0000-0000-0000212B0000}"/>
    <cellStyle name="Millares 2 4 3 2 2" xfId="1672" xr:uid="{00000000-0005-0000-0000-0000222B0000}"/>
    <cellStyle name="Millares 2 4 3 2 2 2" xfId="3825" xr:uid="{00000000-0005-0000-0000-0000232B0000}"/>
    <cellStyle name="Millares 2 4 3 2 2 2 2" xfId="12419" xr:uid="{00000000-0005-0000-0000-0000242B0000}"/>
    <cellStyle name="Millares 2 4 3 2 2 3" xfId="5968" xr:uid="{00000000-0005-0000-0000-0000252B0000}"/>
    <cellStyle name="Millares 2 4 3 2 2 3 2" xfId="14561" xr:uid="{00000000-0005-0000-0000-0000262B0000}"/>
    <cellStyle name="Millares 2 4 3 2 2 4" xfId="8110" xr:uid="{00000000-0005-0000-0000-0000272B0000}"/>
    <cellStyle name="Millares 2 4 3 2 2 4 2" xfId="16703" xr:uid="{00000000-0005-0000-0000-0000282B0000}"/>
    <cellStyle name="Millares 2 4 3 2 2 5" xfId="10266" xr:uid="{00000000-0005-0000-0000-0000292B0000}"/>
    <cellStyle name="Millares 2 4 3 2 3" xfId="2758" xr:uid="{00000000-0005-0000-0000-00002A2B0000}"/>
    <cellStyle name="Millares 2 4 3 2 3 2" xfId="11352" xr:uid="{00000000-0005-0000-0000-00002B2B0000}"/>
    <cellStyle name="Millares 2 4 3 2 4" xfId="4901" xr:uid="{00000000-0005-0000-0000-00002C2B0000}"/>
    <cellStyle name="Millares 2 4 3 2 4 2" xfId="13494" xr:uid="{00000000-0005-0000-0000-00002D2B0000}"/>
    <cellStyle name="Millares 2 4 3 2 5" xfId="7043" xr:uid="{00000000-0005-0000-0000-00002E2B0000}"/>
    <cellStyle name="Millares 2 4 3 2 5 2" xfId="15636" xr:uid="{00000000-0005-0000-0000-00002F2B0000}"/>
    <cellStyle name="Millares 2 4 3 2 6" xfId="9201" xr:uid="{00000000-0005-0000-0000-0000302B0000}"/>
    <cellStyle name="Millares 2 4 3 3" xfId="1210" xr:uid="{00000000-0005-0000-0000-0000312B0000}"/>
    <cellStyle name="Millares 2 4 3 3 2" xfId="2284" xr:uid="{00000000-0005-0000-0000-0000322B0000}"/>
    <cellStyle name="Millares 2 4 3 3 2 2" xfId="4437" xr:uid="{00000000-0005-0000-0000-0000332B0000}"/>
    <cellStyle name="Millares 2 4 3 3 2 2 2" xfId="13031" xr:uid="{00000000-0005-0000-0000-0000342B0000}"/>
    <cellStyle name="Millares 2 4 3 3 2 3" xfId="6580" xr:uid="{00000000-0005-0000-0000-0000352B0000}"/>
    <cellStyle name="Millares 2 4 3 3 2 3 2" xfId="15173" xr:uid="{00000000-0005-0000-0000-0000362B0000}"/>
    <cellStyle name="Millares 2 4 3 3 2 4" xfId="8722" xr:uid="{00000000-0005-0000-0000-0000372B0000}"/>
    <cellStyle name="Millares 2 4 3 3 2 4 2" xfId="17315" xr:uid="{00000000-0005-0000-0000-0000382B0000}"/>
    <cellStyle name="Millares 2 4 3 3 2 5" xfId="10878" xr:uid="{00000000-0005-0000-0000-0000392B0000}"/>
    <cellStyle name="Millares 2 4 3 3 3" xfId="3370" xr:uid="{00000000-0005-0000-0000-00003A2B0000}"/>
    <cellStyle name="Millares 2 4 3 3 3 2" xfId="11964" xr:uid="{00000000-0005-0000-0000-00003B2B0000}"/>
    <cellStyle name="Millares 2 4 3 3 4" xfId="5513" xr:uid="{00000000-0005-0000-0000-00003C2B0000}"/>
    <cellStyle name="Millares 2 4 3 3 4 2" xfId="14106" xr:uid="{00000000-0005-0000-0000-00003D2B0000}"/>
    <cellStyle name="Millares 2 4 3 3 5" xfId="7655" xr:uid="{00000000-0005-0000-0000-00003E2B0000}"/>
    <cellStyle name="Millares 2 4 3 3 5 2" xfId="16248" xr:uid="{00000000-0005-0000-0000-00003F2B0000}"/>
    <cellStyle name="Millares 2 4 3 3 6" xfId="9811" xr:uid="{00000000-0005-0000-0000-0000402B0000}"/>
    <cellStyle name="Millares 2 4 3 4" xfId="1320" xr:uid="{00000000-0005-0000-0000-0000412B0000}"/>
    <cellStyle name="Millares 2 4 3 4 2" xfId="3473" xr:uid="{00000000-0005-0000-0000-0000422B0000}"/>
    <cellStyle name="Millares 2 4 3 4 2 2" xfId="12067" xr:uid="{00000000-0005-0000-0000-0000432B0000}"/>
    <cellStyle name="Millares 2 4 3 4 3" xfId="5616" xr:uid="{00000000-0005-0000-0000-0000442B0000}"/>
    <cellStyle name="Millares 2 4 3 4 3 2" xfId="14209" xr:uid="{00000000-0005-0000-0000-0000452B0000}"/>
    <cellStyle name="Millares 2 4 3 4 4" xfId="7758" xr:uid="{00000000-0005-0000-0000-0000462B0000}"/>
    <cellStyle name="Millares 2 4 3 4 4 2" xfId="16351" xr:uid="{00000000-0005-0000-0000-0000472B0000}"/>
    <cellStyle name="Millares 2 4 3 4 5" xfId="9914" xr:uid="{00000000-0005-0000-0000-0000482B0000}"/>
    <cellStyle name="Millares 2 4 3 5" xfId="2406" xr:uid="{00000000-0005-0000-0000-0000492B0000}"/>
    <cellStyle name="Millares 2 4 3 5 2" xfId="11000" xr:uid="{00000000-0005-0000-0000-00004A2B0000}"/>
    <cellStyle name="Millares 2 4 3 6" xfId="4549" xr:uid="{00000000-0005-0000-0000-00004B2B0000}"/>
    <cellStyle name="Millares 2 4 3 6 2" xfId="13142" xr:uid="{00000000-0005-0000-0000-00004C2B0000}"/>
    <cellStyle name="Millares 2 4 3 7" xfId="6691" xr:uid="{00000000-0005-0000-0000-00004D2B0000}"/>
    <cellStyle name="Millares 2 4 3 7 2" xfId="15284" xr:uid="{00000000-0005-0000-0000-00004E2B0000}"/>
    <cellStyle name="Millares 2 4 3 8" xfId="8787" xr:uid="{00000000-0005-0000-0000-00004F2B0000}"/>
    <cellStyle name="Millares 2 4 3 9" xfId="17372" xr:uid="{00000000-0005-0000-0000-0000502B0000}"/>
    <cellStyle name="Millares 2 4 4" xfId="347" xr:uid="{00000000-0005-0000-0000-0000512B0000}"/>
    <cellStyle name="Millares 2 4 4 2" xfId="700" xr:uid="{00000000-0005-0000-0000-0000522B0000}"/>
    <cellStyle name="Millares 2 4 4 2 2" xfId="1780" xr:uid="{00000000-0005-0000-0000-0000532B0000}"/>
    <cellStyle name="Millares 2 4 4 2 2 2" xfId="3933" xr:uid="{00000000-0005-0000-0000-0000542B0000}"/>
    <cellStyle name="Millares 2 4 4 2 2 2 2" xfId="12527" xr:uid="{00000000-0005-0000-0000-0000552B0000}"/>
    <cellStyle name="Millares 2 4 4 2 2 3" xfId="6076" xr:uid="{00000000-0005-0000-0000-0000562B0000}"/>
    <cellStyle name="Millares 2 4 4 2 2 3 2" xfId="14669" xr:uid="{00000000-0005-0000-0000-0000572B0000}"/>
    <cellStyle name="Millares 2 4 4 2 2 4" xfId="8218" xr:uid="{00000000-0005-0000-0000-0000582B0000}"/>
    <cellStyle name="Millares 2 4 4 2 2 4 2" xfId="16811" xr:uid="{00000000-0005-0000-0000-0000592B0000}"/>
    <cellStyle name="Millares 2 4 4 2 2 5" xfId="10374" xr:uid="{00000000-0005-0000-0000-00005A2B0000}"/>
    <cellStyle name="Millares 2 4 4 2 3" xfId="2866" xr:uid="{00000000-0005-0000-0000-00005B2B0000}"/>
    <cellStyle name="Millares 2 4 4 2 3 2" xfId="11460" xr:uid="{00000000-0005-0000-0000-00005C2B0000}"/>
    <cellStyle name="Millares 2 4 4 2 4" xfId="5009" xr:uid="{00000000-0005-0000-0000-00005D2B0000}"/>
    <cellStyle name="Millares 2 4 4 2 4 2" xfId="13602" xr:uid="{00000000-0005-0000-0000-00005E2B0000}"/>
    <cellStyle name="Millares 2 4 4 2 5" xfId="7151" xr:uid="{00000000-0005-0000-0000-00005F2B0000}"/>
    <cellStyle name="Millares 2 4 4 2 5 2" xfId="15744" xr:uid="{00000000-0005-0000-0000-0000602B0000}"/>
    <cellStyle name="Millares 2 4 4 2 6" xfId="9309" xr:uid="{00000000-0005-0000-0000-0000612B0000}"/>
    <cellStyle name="Millares 2 4 4 3" xfId="1428" xr:uid="{00000000-0005-0000-0000-0000622B0000}"/>
    <cellStyle name="Millares 2 4 4 3 2" xfId="3581" xr:uid="{00000000-0005-0000-0000-0000632B0000}"/>
    <cellStyle name="Millares 2 4 4 3 2 2" xfId="12175" xr:uid="{00000000-0005-0000-0000-0000642B0000}"/>
    <cellStyle name="Millares 2 4 4 3 3" xfId="5724" xr:uid="{00000000-0005-0000-0000-0000652B0000}"/>
    <cellStyle name="Millares 2 4 4 3 3 2" xfId="14317" xr:uid="{00000000-0005-0000-0000-0000662B0000}"/>
    <cellStyle name="Millares 2 4 4 3 4" xfId="7866" xr:uid="{00000000-0005-0000-0000-0000672B0000}"/>
    <cellStyle name="Millares 2 4 4 3 4 2" xfId="16459" xr:uid="{00000000-0005-0000-0000-0000682B0000}"/>
    <cellStyle name="Millares 2 4 4 3 5" xfId="10022" xr:uid="{00000000-0005-0000-0000-0000692B0000}"/>
    <cellStyle name="Millares 2 4 4 4" xfId="2514" xr:uid="{00000000-0005-0000-0000-00006A2B0000}"/>
    <cellStyle name="Millares 2 4 4 4 2" xfId="11108" xr:uid="{00000000-0005-0000-0000-00006B2B0000}"/>
    <cellStyle name="Millares 2 4 4 5" xfId="4657" xr:uid="{00000000-0005-0000-0000-00006C2B0000}"/>
    <cellStyle name="Millares 2 4 4 5 2" xfId="13250" xr:uid="{00000000-0005-0000-0000-00006D2B0000}"/>
    <cellStyle name="Millares 2 4 4 6" xfId="6799" xr:uid="{00000000-0005-0000-0000-00006E2B0000}"/>
    <cellStyle name="Millares 2 4 4 6 2" xfId="15392" xr:uid="{00000000-0005-0000-0000-00006F2B0000}"/>
    <cellStyle name="Millares 2 4 4 7" xfId="8959" xr:uid="{00000000-0005-0000-0000-0000702B0000}"/>
    <cellStyle name="Millares 2 4 5" xfId="396" xr:uid="{00000000-0005-0000-0000-0000712B0000}"/>
    <cellStyle name="Millares 2 4 5 2" xfId="748" xr:uid="{00000000-0005-0000-0000-0000722B0000}"/>
    <cellStyle name="Millares 2 4 5 2 2" xfId="1828" xr:uid="{00000000-0005-0000-0000-0000732B0000}"/>
    <cellStyle name="Millares 2 4 5 2 2 2" xfId="3981" xr:uid="{00000000-0005-0000-0000-0000742B0000}"/>
    <cellStyle name="Millares 2 4 5 2 2 2 2" xfId="12575" xr:uid="{00000000-0005-0000-0000-0000752B0000}"/>
    <cellStyle name="Millares 2 4 5 2 2 3" xfId="6124" xr:uid="{00000000-0005-0000-0000-0000762B0000}"/>
    <cellStyle name="Millares 2 4 5 2 2 3 2" xfId="14717" xr:uid="{00000000-0005-0000-0000-0000772B0000}"/>
    <cellStyle name="Millares 2 4 5 2 2 4" xfId="8266" xr:uid="{00000000-0005-0000-0000-0000782B0000}"/>
    <cellStyle name="Millares 2 4 5 2 2 4 2" xfId="16859" xr:uid="{00000000-0005-0000-0000-0000792B0000}"/>
    <cellStyle name="Millares 2 4 5 2 2 5" xfId="10422" xr:uid="{00000000-0005-0000-0000-00007A2B0000}"/>
    <cellStyle name="Millares 2 4 5 2 3" xfId="2914" xr:uid="{00000000-0005-0000-0000-00007B2B0000}"/>
    <cellStyle name="Millares 2 4 5 2 3 2" xfId="11508" xr:uid="{00000000-0005-0000-0000-00007C2B0000}"/>
    <cellStyle name="Millares 2 4 5 2 4" xfId="5057" xr:uid="{00000000-0005-0000-0000-00007D2B0000}"/>
    <cellStyle name="Millares 2 4 5 2 4 2" xfId="13650" xr:uid="{00000000-0005-0000-0000-00007E2B0000}"/>
    <cellStyle name="Millares 2 4 5 2 5" xfId="7199" xr:uid="{00000000-0005-0000-0000-00007F2B0000}"/>
    <cellStyle name="Millares 2 4 5 2 5 2" xfId="15792" xr:uid="{00000000-0005-0000-0000-0000802B0000}"/>
    <cellStyle name="Millares 2 4 5 2 6" xfId="9357" xr:uid="{00000000-0005-0000-0000-0000812B0000}"/>
    <cellStyle name="Millares 2 4 5 3" xfId="1476" xr:uid="{00000000-0005-0000-0000-0000822B0000}"/>
    <cellStyle name="Millares 2 4 5 3 2" xfId="3629" xr:uid="{00000000-0005-0000-0000-0000832B0000}"/>
    <cellStyle name="Millares 2 4 5 3 2 2" xfId="12223" xr:uid="{00000000-0005-0000-0000-0000842B0000}"/>
    <cellStyle name="Millares 2 4 5 3 3" xfId="5772" xr:uid="{00000000-0005-0000-0000-0000852B0000}"/>
    <cellStyle name="Millares 2 4 5 3 3 2" xfId="14365" xr:uid="{00000000-0005-0000-0000-0000862B0000}"/>
    <cellStyle name="Millares 2 4 5 3 4" xfId="7914" xr:uid="{00000000-0005-0000-0000-0000872B0000}"/>
    <cellStyle name="Millares 2 4 5 3 4 2" xfId="16507" xr:uid="{00000000-0005-0000-0000-0000882B0000}"/>
    <cellStyle name="Millares 2 4 5 3 5" xfId="10070" xr:uid="{00000000-0005-0000-0000-0000892B0000}"/>
    <cellStyle name="Millares 2 4 5 4" xfId="2562" xr:uid="{00000000-0005-0000-0000-00008A2B0000}"/>
    <cellStyle name="Millares 2 4 5 4 2" xfId="11156" xr:uid="{00000000-0005-0000-0000-00008B2B0000}"/>
    <cellStyle name="Millares 2 4 5 5" xfId="4705" xr:uid="{00000000-0005-0000-0000-00008C2B0000}"/>
    <cellStyle name="Millares 2 4 5 5 2" xfId="13298" xr:uid="{00000000-0005-0000-0000-00008D2B0000}"/>
    <cellStyle name="Millares 2 4 5 6" xfId="6847" xr:uid="{00000000-0005-0000-0000-00008E2B0000}"/>
    <cellStyle name="Millares 2 4 5 6 2" xfId="15440" xr:uid="{00000000-0005-0000-0000-00008F2B0000}"/>
    <cellStyle name="Millares 2 4 5 7" xfId="9007" xr:uid="{00000000-0005-0000-0000-0000902B0000}"/>
    <cellStyle name="Millares 2 4 6" xfId="498" xr:uid="{00000000-0005-0000-0000-0000912B0000}"/>
    <cellStyle name="Millares 2 4 6 2" xfId="1578" xr:uid="{00000000-0005-0000-0000-0000922B0000}"/>
    <cellStyle name="Millares 2 4 6 2 2" xfId="3731" xr:uid="{00000000-0005-0000-0000-0000932B0000}"/>
    <cellStyle name="Millares 2 4 6 2 2 2" xfId="12325" xr:uid="{00000000-0005-0000-0000-0000942B0000}"/>
    <cellStyle name="Millares 2 4 6 2 3" xfId="5874" xr:uid="{00000000-0005-0000-0000-0000952B0000}"/>
    <cellStyle name="Millares 2 4 6 2 3 2" xfId="14467" xr:uid="{00000000-0005-0000-0000-0000962B0000}"/>
    <cellStyle name="Millares 2 4 6 2 4" xfId="8016" xr:uid="{00000000-0005-0000-0000-0000972B0000}"/>
    <cellStyle name="Millares 2 4 6 2 4 2" xfId="16609" xr:uid="{00000000-0005-0000-0000-0000982B0000}"/>
    <cellStyle name="Millares 2 4 6 2 5" xfId="10172" xr:uid="{00000000-0005-0000-0000-0000992B0000}"/>
    <cellStyle name="Millares 2 4 6 3" xfId="2664" xr:uid="{00000000-0005-0000-0000-00009A2B0000}"/>
    <cellStyle name="Millares 2 4 6 3 2" xfId="11258" xr:uid="{00000000-0005-0000-0000-00009B2B0000}"/>
    <cellStyle name="Millares 2 4 6 4" xfId="4807" xr:uid="{00000000-0005-0000-0000-00009C2B0000}"/>
    <cellStyle name="Millares 2 4 6 4 2" xfId="13400" xr:uid="{00000000-0005-0000-0000-00009D2B0000}"/>
    <cellStyle name="Millares 2 4 6 5" xfId="6949" xr:uid="{00000000-0005-0000-0000-00009E2B0000}"/>
    <cellStyle name="Millares 2 4 6 5 2" xfId="15542" xr:uid="{00000000-0005-0000-0000-00009F2B0000}"/>
    <cellStyle name="Millares 2 4 6 6" xfId="9107" xr:uid="{00000000-0005-0000-0000-0000A02B0000}"/>
    <cellStyle name="Millares 2 4 7" xfId="539" xr:uid="{00000000-0005-0000-0000-0000A12B0000}"/>
    <cellStyle name="Millares 2 4 7 2" xfId="1619" xr:uid="{00000000-0005-0000-0000-0000A22B0000}"/>
    <cellStyle name="Millares 2 4 7 2 2" xfId="3772" xr:uid="{00000000-0005-0000-0000-0000A32B0000}"/>
    <cellStyle name="Millares 2 4 7 2 2 2" xfId="12366" xr:uid="{00000000-0005-0000-0000-0000A42B0000}"/>
    <cellStyle name="Millares 2 4 7 2 3" xfId="5915" xr:uid="{00000000-0005-0000-0000-0000A52B0000}"/>
    <cellStyle name="Millares 2 4 7 2 3 2" xfId="14508" xr:uid="{00000000-0005-0000-0000-0000A62B0000}"/>
    <cellStyle name="Millares 2 4 7 2 4" xfId="8057" xr:uid="{00000000-0005-0000-0000-0000A72B0000}"/>
    <cellStyle name="Millares 2 4 7 2 4 2" xfId="16650" xr:uid="{00000000-0005-0000-0000-0000A82B0000}"/>
    <cellStyle name="Millares 2 4 7 2 5" xfId="10213" xr:uid="{00000000-0005-0000-0000-0000A92B0000}"/>
    <cellStyle name="Millares 2 4 7 3" xfId="2705" xr:uid="{00000000-0005-0000-0000-0000AA2B0000}"/>
    <cellStyle name="Millares 2 4 7 3 2" xfId="11299" xr:uid="{00000000-0005-0000-0000-0000AB2B0000}"/>
    <cellStyle name="Millares 2 4 7 4" xfId="4848" xr:uid="{00000000-0005-0000-0000-0000AC2B0000}"/>
    <cellStyle name="Millares 2 4 7 4 2" xfId="13441" xr:uid="{00000000-0005-0000-0000-0000AD2B0000}"/>
    <cellStyle name="Millares 2 4 7 5" xfId="6990" xr:uid="{00000000-0005-0000-0000-0000AE2B0000}"/>
    <cellStyle name="Millares 2 4 7 5 2" xfId="15583" xr:uid="{00000000-0005-0000-0000-0000AF2B0000}"/>
    <cellStyle name="Millares 2 4 7 6" xfId="9148" xr:uid="{00000000-0005-0000-0000-0000B02B0000}"/>
    <cellStyle name="Millares 2 4 8" xfId="857" xr:uid="{00000000-0005-0000-0000-0000B12B0000}"/>
    <cellStyle name="Millares 2 4 8 2" xfId="1936" xr:uid="{00000000-0005-0000-0000-0000B22B0000}"/>
    <cellStyle name="Millares 2 4 8 2 2" xfId="4089" xr:uid="{00000000-0005-0000-0000-0000B32B0000}"/>
    <cellStyle name="Millares 2 4 8 2 2 2" xfId="12683" xr:uid="{00000000-0005-0000-0000-0000B42B0000}"/>
    <cellStyle name="Millares 2 4 8 2 3" xfId="6232" xr:uid="{00000000-0005-0000-0000-0000B52B0000}"/>
    <cellStyle name="Millares 2 4 8 2 3 2" xfId="14825" xr:uid="{00000000-0005-0000-0000-0000B62B0000}"/>
    <cellStyle name="Millares 2 4 8 2 4" xfId="8374" xr:uid="{00000000-0005-0000-0000-0000B72B0000}"/>
    <cellStyle name="Millares 2 4 8 2 4 2" xfId="16967" xr:uid="{00000000-0005-0000-0000-0000B82B0000}"/>
    <cellStyle name="Millares 2 4 8 2 5" xfId="10530" xr:uid="{00000000-0005-0000-0000-0000B92B0000}"/>
    <cellStyle name="Millares 2 4 8 3" xfId="3022" xr:uid="{00000000-0005-0000-0000-0000BA2B0000}"/>
    <cellStyle name="Millares 2 4 8 3 2" xfId="11616" xr:uid="{00000000-0005-0000-0000-0000BB2B0000}"/>
    <cellStyle name="Millares 2 4 8 4" xfId="5165" xr:uid="{00000000-0005-0000-0000-0000BC2B0000}"/>
    <cellStyle name="Millares 2 4 8 4 2" xfId="13758" xr:uid="{00000000-0005-0000-0000-0000BD2B0000}"/>
    <cellStyle name="Millares 2 4 8 5" xfId="7307" xr:uid="{00000000-0005-0000-0000-0000BE2B0000}"/>
    <cellStyle name="Millares 2 4 8 5 2" xfId="15900" xr:uid="{00000000-0005-0000-0000-0000BF2B0000}"/>
    <cellStyle name="Millares 2 4 8 6" xfId="9463" xr:uid="{00000000-0005-0000-0000-0000C02B0000}"/>
    <cellStyle name="Millares 2 4 9" xfId="891" xr:uid="{00000000-0005-0000-0000-0000C12B0000}"/>
    <cellStyle name="Millares 2 4 9 2" xfId="1968" xr:uid="{00000000-0005-0000-0000-0000C22B0000}"/>
    <cellStyle name="Millares 2 4 9 2 2" xfId="4121" xr:uid="{00000000-0005-0000-0000-0000C32B0000}"/>
    <cellStyle name="Millares 2 4 9 2 2 2" xfId="12715" xr:uid="{00000000-0005-0000-0000-0000C42B0000}"/>
    <cellStyle name="Millares 2 4 9 2 3" xfId="6264" xr:uid="{00000000-0005-0000-0000-0000C52B0000}"/>
    <cellStyle name="Millares 2 4 9 2 3 2" xfId="14857" xr:uid="{00000000-0005-0000-0000-0000C62B0000}"/>
    <cellStyle name="Millares 2 4 9 2 4" xfId="8406" xr:uid="{00000000-0005-0000-0000-0000C72B0000}"/>
    <cellStyle name="Millares 2 4 9 2 4 2" xfId="16999" xr:uid="{00000000-0005-0000-0000-0000C82B0000}"/>
    <cellStyle name="Millares 2 4 9 2 5" xfId="10562" xr:uid="{00000000-0005-0000-0000-0000C92B0000}"/>
    <cellStyle name="Millares 2 4 9 3" xfId="3054" xr:uid="{00000000-0005-0000-0000-0000CA2B0000}"/>
    <cellStyle name="Millares 2 4 9 3 2" xfId="11648" xr:uid="{00000000-0005-0000-0000-0000CB2B0000}"/>
    <cellStyle name="Millares 2 4 9 4" xfId="5197" xr:uid="{00000000-0005-0000-0000-0000CC2B0000}"/>
    <cellStyle name="Millares 2 4 9 4 2" xfId="13790" xr:uid="{00000000-0005-0000-0000-0000CD2B0000}"/>
    <cellStyle name="Millares 2 4 9 5" xfId="7339" xr:uid="{00000000-0005-0000-0000-0000CE2B0000}"/>
    <cellStyle name="Millares 2 4 9 5 2" xfId="15932" xr:uid="{00000000-0005-0000-0000-0000CF2B0000}"/>
    <cellStyle name="Millares 2 4 9 6" xfId="9495" xr:uid="{00000000-0005-0000-0000-0000D02B0000}"/>
    <cellStyle name="Millares 2 5" xfId="47" xr:uid="{00000000-0005-0000-0000-0000D12B0000}"/>
    <cellStyle name="Millares 2 5 10" xfId="1176" xr:uid="{00000000-0005-0000-0000-0000D22B0000}"/>
    <cellStyle name="Millares 2 5 10 2" xfId="2250" xr:uid="{00000000-0005-0000-0000-0000D32B0000}"/>
    <cellStyle name="Millares 2 5 10 2 2" xfId="4403" xr:uid="{00000000-0005-0000-0000-0000D42B0000}"/>
    <cellStyle name="Millares 2 5 10 2 2 2" xfId="12997" xr:uid="{00000000-0005-0000-0000-0000D52B0000}"/>
    <cellStyle name="Millares 2 5 10 2 3" xfId="6546" xr:uid="{00000000-0005-0000-0000-0000D62B0000}"/>
    <cellStyle name="Millares 2 5 10 2 3 2" xfId="15139" xr:uid="{00000000-0005-0000-0000-0000D72B0000}"/>
    <cellStyle name="Millares 2 5 10 2 4" xfId="8688" xr:uid="{00000000-0005-0000-0000-0000D82B0000}"/>
    <cellStyle name="Millares 2 5 10 2 4 2" xfId="17281" xr:uid="{00000000-0005-0000-0000-0000D92B0000}"/>
    <cellStyle name="Millares 2 5 10 2 5" xfId="10844" xr:uid="{00000000-0005-0000-0000-0000DA2B0000}"/>
    <cellStyle name="Millares 2 5 10 3" xfId="3336" xr:uid="{00000000-0005-0000-0000-0000DB2B0000}"/>
    <cellStyle name="Millares 2 5 10 3 2" xfId="11930" xr:uid="{00000000-0005-0000-0000-0000DC2B0000}"/>
    <cellStyle name="Millares 2 5 10 4" xfId="5479" xr:uid="{00000000-0005-0000-0000-0000DD2B0000}"/>
    <cellStyle name="Millares 2 5 10 4 2" xfId="14072" xr:uid="{00000000-0005-0000-0000-0000DE2B0000}"/>
    <cellStyle name="Millares 2 5 10 5" xfId="7621" xr:uid="{00000000-0005-0000-0000-0000DF2B0000}"/>
    <cellStyle name="Millares 2 5 10 5 2" xfId="16214" xr:uid="{00000000-0005-0000-0000-0000E02B0000}"/>
    <cellStyle name="Millares 2 5 10 6" xfId="9777" xr:uid="{00000000-0005-0000-0000-0000E12B0000}"/>
    <cellStyle name="Millares 2 5 11" xfId="1306" xr:uid="{00000000-0005-0000-0000-0000E22B0000}"/>
    <cellStyle name="Millares 2 5 11 2" xfId="3459" xr:uid="{00000000-0005-0000-0000-0000E32B0000}"/>
    <cellStyle name="Millares 2 5 11 2 2" xfId="12053" xr:uid="{00000000-0005-0000-0000-0000E42B0000}"/>
    <cellStyle name="Millares 2 5 11 3" xfId="5602" xr:uid="{00000000-0005-0000-0000-0000E52B0000}"/>
    <cellStyle name="Millares 2 5 11 3 2" xfId="14195" xr:uid="{00000000-0005-0000-0000-0000E62B0000}"/>
    <cellStyle name="Millares 2 5 11 4" xfId="7744" xr:uid="{00000000-0005-0000-0000-0000E72B0000}"/>
    <cellStyle name="Millares 2 5 11 4 2" xfId="16337" xr:uid="{00000000-0005-0000-0000-0000E82B0000}"/>
    <cellStyle name="Millares 2 5 11 5" xfId="9900" xr:uid="{00000000-0005-0000-0000-0000E92B0000}"/>
    <cellStyle name="Millares 2 5 12" xfId="2326" xr:uid="{00000000-0005-0000-0000-0000EA2B0000}"/>
    <cellStyle name="Millares 2 5 12 2" xfId="10920" xr:uid="{00000000-0005-0000-0000-0000EB2B0000}"/>
    <cellStyle name="Millares 2 5 13" xfId="4469" xr:uid="{00000000-0005-0000-0000-0000EC2B0000}"/>
    <cellStyle name="Millares 2 5 13 2" xfId="13062" xr:uid="{00000000-0005-0000-0000-0000ED2B0000}"/>
    <cellStyle name="Millares 2 5 14" xfId="6611" xr:uid="{00000000-0005-0000-0000-0000EE2B0000}"/>
    <cellStyle name="Millares 2 5 14 2" xfId="15204" xr:uid="{00000000-0005-0000-0000-0000EF2B0000}"/>
    <cellStyle name="Millares 2 5 15" xfId="8759" xr:uid="{00000000-0005-0000-0000-0000F02B0000}"/>
    <cellStyle name="Millares 2 5 16" xfId="17352" xr:uid="{00000000-0005-0000-0000-0000F12B0000}"/>
    <cellStyle name="Millares 2 5 2" xfId="284" xr:uid="{00000000-0005-0000-0000-0000F22B0000}"/>
    <cellStyle name="Millares 2 5 2 2" xfId="637" xr:uid="{00000000-0005-0000-0000-0000F32B0000}"/>
    <cellStyle name="Millares 2 5 2 2 2" xfId="1717" xr:uid="{00000000-0005-0000-0000-0000F42B0000}"/>
    <cellStyle name="Millares 2 5 2 2 2 2" xfId="3870" xr:uid="{00000000-0005-0000-0000-0000F52B0000}"/>
    <cellStyle name="Millares 2 5 2 2 2 2 2" xfId="12464" xr:uid="{00000000-0005-0000-0000-0000F62B0000}"/>
    <cellStyle name="Millares 2 5 2 2 2 3" xfId="6013" xr:uid="{00000000-0005-0000-0000-0000F72B0000}"/>
    <cellStyle name="Millares 2 5 2 2 2 3 2" xfId="14606" xr:uid="{00000000-0005-0000-0000-0000F82B0000}"/>
    <cellStyle name="Millares 2 5 2 2 2 4" xfId="8155" xr:uid="{00000000-0005-0000-0000-0000F92B0000}"/>
    <cellStyle name="Millares 2 5 2 2 2 4 2" xfId="16748" xr:uid="{00000000-0005-0000-0000-0000FA2B0000}"/>
    <cellStyle name="Millares 2 5 2 2 2 5" xfId="10311" xr:uid="{00000000-0005-0000-0000-0000FB2B0000}"/>
    <cellStyle name="Millares 2 5 2 2 3" xfId="2803" xr:uid="{00000000-0005-0000-0000-0000FC2B0000}"/>
    <cellStyle name="Millares 2 5 2 2 3 2" xfId="11397" xr:uid="{00000000-0005-0000-0000-0000FD2B0000}"/>
    <cellStyle name="Millares 2 5 2 2 4" xfId="4946" xr:uid="{00000000-0005-0000-0000-0000FE2B0000}"/>
    <cellStyle name="Millares 2 5 2 2 4 2" xfId="13539" xr:uid="{00000000-0005-0000-0000-0000FF2B0000}"/>
    <cellStyle name="Millares 2 5 2 2 5" xfId="7088" xr:uid="{00000000-0005-0000-0000-0000002C0000}"/>
    <cellStyle name="Millares 2 5 2 2 5 2" xfId="15681" xr:uid="{00000000-0005-0000-0000-0000012C0000}"/>
    <cellStyle name="Millares 2 5 2 2 6" xfId="9246" xr:uid="{00000000-0005-0000-0000-0000022C0000}"/>
    <cellStyle name="Millares 2 5 2 3" xfId="1215" xr:uid="{00000000-0005-0000-0000-0000032C0000}"/>
    <cellStyle name="Millares 2 5 2 3 2" xfId="2289" xr:uid="{00000000-0005-0000-0000-0000042C0000}"/>
    <cellStyle name="Millares 2 5 2 3 2 2" xfId="4442" xr:uid="{00000000-0005-0000-0000-0000052C0000}"/>
    <cellStyle name="Millares 2 5 2 3 2 2 2" xfId="13036" xr:uid="{00000000-0005-0000-0000-0000062C0000}"/>
    <cellStyle name="Millares 2 5 2 3 2 3" xfId="6585" xr:uid="{00000000-0005-0000-0000-0000072C0000}"/>
    <cellStyle name="Millares 2 5 2 3 2 3 2" xfId="15178" xr:uid="{00000000-0005-0000-0000-0000082C0000}"/>
    <cellStyle name="Millares 2 5 2 3 2 4" xfId="8727" xr:uid="{00000000-0005-0000-0000-0000092C0000}"/>
    <cellStyle name="Millares 2 5 2 3 2 4 2" xfId="17320" xr:uid="{00000000-0005-0000-0000-00000A2C0000}"/>
    <cellStyle name="Millares 2 5 2 3 2 5" xfId="10883" xr:uid="{00000000-0005-0000-0000-00000B2C0000}"/>
    <cellStyle name="Millares 2 5 2 3 3" xfId="3375" xr:uid="{00000000-0005-0000-0000-00000C2C0000}"/>
    <cellStyle name="Millares 2 5 2 3 3 2" xfId="11969" xr:uid="{00000000-0005-0000-0000-00000D2C0000}"/>
    <cellStyle name="Millares 2 5 2 3 4" xfId="5518" xr:uid="{00000000-0005-0000-0000-00000E2C0000}"/>
    <cellStyle name="Millares 2 5 2 3 4 2" xfId="14111" xr:uid="{00000000-0005-0000-0000-00000F2C0000}"/>
    <cellStyle name="Millares 2 5 2 3 5" xfId="7660" xr:uid="{00000000-0005-0000-0000-0000102C0000}"/>
    <cellStyle name="Millares 2 5 2 3 5 2" xfId="16253" xr:uid="{00000000-0005-0000-0000-0000112C0000}"/>
    <cellStyle name="Millares 2 5 2 3 6" xfId="9816" xr:uid="{00000000-0005-0000-0000-0000122C0000}"/>
    <cellStyle name="Millares 2 5 2 4" xfId="1365" xr:uid="{00000000-0005-0000-0000-0000132C0000}"/>
    <cellStyle name="Millares 2 5 2 4 2" xfId="3518" xr:uid="{00000000-0005-0000-0000-0000142C0000}"/>
    <cellStyle name="Millares 2 5 2 4 2 2" xfId="12112" xr:uid="{00000000-0005-0000-0000-0000152C0000}"/>
    <cellStyle name="Millares 2 5 2 4 3" xfId="5661" xr:uid="{00000000-0005-0000-0000-0000162C0000}"/>
    <cellStyle name="Millares 2 5 2 4 3 2" xfId="14254" xr:uid="{00000000-0005-0000-0000-0000172C0000}"/>
    <cellStyle name="Millares 2 5 2 4 4" xfId="7803" xr:uid="{00000000-0005-0000-0000-0000182C0000}"/>
    <cellStyle name="Millares 2 5 2 4 4 2" xfId="16396" xr:uid="{00000000-0005-0000-0000-0000192C0000}"/>
    <cellStyle name="Millares 2 5 2 4 5" xfId="9959" xr:uid="{00000000-0005-0000-0000-00001A2C0000}"/>
    <cellStyle name="Millares 2 5 2 5" xfId="2451" xr:uid="{00000000-0005-0000-0000-00001B2C0000}"/>
    <cellStyle name="Millares 2 5 2 5 2" xfId="11045" xr:uid="{00000000-0005-0000-0000-00001C2C0000}"/>
    <cellStyle name="Millares 2 5 2 6" xfId="4594" xr:uid="{00000000-0005-0000-0000-00001D2C0000}"/>
    <cellStyle name="Millares 2 5 2 6 2" xfId="13187" xr:uid="{00000000-0005-0000-0000-00001E2C0000}"/>
    <cellStyle name="Millares 2 5 2 7" xfId="6736" xr:uid="{00000000-0005-0000-0000-00001F2C0000}"/>
    <cellStyle name="Millares 2 5 2 7 2" xfId="15329" xr:uid="{00000000-0005-0000-0000-0000202C0000}"/>
    <cellStyle name="Millares 2 5 2 8" xfId="8791" xr:uid="{00000000-0005-0000-0000-0000212C0000}"/>
    <cellStyle name="Millares 2 5 2 9" xfId="17376" xr:uid="{00000000-0005-0000-0000-0000222C0000}"/>
    <cellStyle name="Millares 2 5 3" xfId="385" xr:uid="{00000000-0005-0000-0000-0000232C0000}"/>
    <cellStyle name="Millares 2 5 3 2" xfId="737" xr:uid="{00000000-0005-0000-0000-0000242C0000}"/>
    <cellStyle name="Millares 2 5 3 2 2" xfId="1817" xr:uid="{00000000-0005-0000-0000-0000252C0000}"/>
    <cellStyle name="Millares 2 5 3 2 2 2" xfId="3970" xr:uid="{00000000-0005-0000-0000-0000262C0000}"/>
    <cellStyle name="Millares 2 5 3 2 2 2 2" xfId="12564" xr:uid="{00000000-0005-0000-0000-0000272C0000}"/>
    <cellStyle name="Millares 2 5 3 2 2 3" xfId="6113" xr:uid="{00000000-0005-0000-0000-0000282C0000}"/>
    <cellStyle name="Millares 2 5 3 2 2 3 2" xfId="14706" xr:uid="{00000000-0005-0000-0000-0000292C0000}"/>
    <cellStyle name="Millares 2 5 3 2 2 4" xfId="8255" xr:uid="{00000000-0005-0000-0000-00002A2C0000}"/>
    <cellStyle name="Millares 2 5 3 2 2 4 2" xfId="16848" xr:uid="{00000000-0005-0000-0000-00002B2C0000}"/>
    <cellStyle name="Millares 2 5 3 2 2 5" xfId="10411" xr:uid="{00000000-0005-0000-0000-00002C2C0000}"/>
    <cellStyle name="Millares 2 5 3 2 3" xfId="2903" xr:uid="{00000000-0005-0000-0000-00002D2C0000}"/>
    <cellStyle name="Millares 2 5 3 2 3 2" xfId="11497" xr:uid="{00000000-0005-0000-0000-00002E2C0000}"/>
    <cellStyle name="Millares 2 5 3 2 4" xfId="5046" xr:uid="{00000000-0005-0000-0000-00002F2C0000}"/>
    <cellStyle name="Millares 2 5 3 2 4 2" xfId="13639" xr:uid="{00000000-0005-0000-0000-0000302C0000}"/>
    <cellStyle name="Millares 2 5 3 2 5" xfId="7188" xr:uid="{00000000-0005-0000-0000-0000312C0000}"/>
    <cellStyle name="Millares 2 5 3 2 5 2" xfId="15781" xr:uid="{00000000-0005-0000-0000-0000322C0000}"/>
    <cellStyle name="Millares 2 5 3 2 6" xfId="9346" xr:uid="{00000000-0005-0000-0000-0000332C0000}"/>
    <cellStyle name="Millares 2 5 3 3" xfId="1465" xr:uid="{00000000-0005-0000-0000-0000342C0000}"/>
    <cellStyle name="Millares 2 5 3 3 2" xfId="3618" xr:uid="{00000000-0005-0000-0000-0000352C0000}"/>
    <cellStyle name="Millares 2 5 3 3 2 2" xfId="12212" xr:uid="{00000000-0005-0000-0000-0000362C0000}"/>
    <cellStyle name="Millares 2 5 3 3 3" xfId="5761" xr:uid="{00000000-0005-0000-0000-0000372C0000}"/>
    <cellStyle name="Millares 2 5 3 3 3 2" xfId="14354" xr:uid="{00000000-0005-0000-0000-0000382C0000}"/>
    <cellStyle name="Millares 2 5 3 3 4" xfId="7903" xr:uid="{00000000-0005-0000-0000-0000392C0000}"/>
    <cellStyle name="Millares 2 5 3 3 4 2" xfId="16496" xr:uid="{00000000-0005-0000-0000-00003A2C0000}"/>
    <cellStyle name="Millares 2 5 3 3 5" xfId="10059" xr:uid="{00000000-0005-0000-0000-00003B2C0000}"/>
    <cellStyle name="Millares 2 5 3 4" xfId="2551" xr:uid="{00000000-0005-0000-0000-00003C2C0000}"/>
    <cellStyle name="Millares 2 5 3 4 2" xfId="11145" xr:uid="{00000000-0005-0000-0000-00003D2C0000}"/>
    <cellStyle name="Millares 2 5 3 5" xfId="4694" xr:uid="{00000000-0005-0000-0000-00003E2C0000}"/>
    <cellStyle name="Millares 2 5 3 5 2" xfId="13287" xr:uid="{00000000-0005-0000-0000-00003F2C0000}"/>
    <cellStyle name="Millares 2 5 3 6" xfId="6836" xr:uid="{00000000-0005-0000-0000-0000402C0000}"/>
    <cellStyle name="Millares 2 5 3 6 2" xfId="15429" xr:uid="{00000000-0005-0000-0000-0000412C0000}"/>
    <cellStyle name="Millares 2 5 3 7" xfId="8996" xr:uid="{00000000-0005-0000-0000-0000422C0000}"/>
    <cellStyle name="Millares 2 5 4" xfId="435" xr:uid="{00000000-0005-0000-0000-0000432C0000}"/>
    <cellStyle name="Millares 2 5 4 2" xfId="787" xr:uid="{00000000-0005-0000-0000-0000442C0000}"/>
    <cellStyle name="Millares 2 5 4 2 2" xfId="1867" xr:uid="{00000000-0005-0000-0000-0000452C0000}"/>
    <cellStyle name="Millares 2 5 4 2 2 2" xfId="4020" xr:uid="{00000000-0005-0000-0000-0000462C0000}"/>
    <cellStyle name="Millares 2 5 4 2 2 2 2" xfId="12614" xr:uid="{00000000-0005-0000-0000-0000472C0000}"/>
    <cellStyle name="Millares 2 5 4 2 2 3" xfId="6163" xr:uid="{00000000-0005-0000-0000-0000482C0000}"/>
    <cellStyle name="Millares 2 5 4 2 2 3 2" xfId="14756" xr:uid="{00000000-0005-0000-0000-0000492C0000}"/>
    <cellStyle name="Millares 2 5 4 2 2 4" xfId="8305" xr:uid="{00000000-0005-0000-0000-00004A2C0000}"/>
    <cellStyle name="Millares 2 5 4 2 2 4 2" xfId="16898" xr:uid="{00000000-0005-0000-0000-00004B2C0000}"/>
    <cellStyle name="Millares 2 5 4 2 2 5" xfId="10461" xr:uid="{00000000-0005-0000-0000-00004C2C0000}"/>
    <cellStyle name="Millares 2 5 4 2 3" xfId="2953" xr:uid="{00000000-0005-0000-0000-00004D2C0000}"/>
    <cellStyle name="Millares 2 5 4 2 3 2" xfId="11547" xr:uid="{00000000-0005-0000-0000-00004E2C0000}"/>
    <cellStyle name="Millares 2 5 4 2 4" xfId="5096" xr:uid="{00000000-0005-0000-0000-00004F2C0000}"/>
    <cellStyle name="Millares 2 5 4 2 4 2" xfId="13689" xr:uid="{00000000-0005-0000-0000-0000502C0000}"/>
    <cellStyle name="Millares 2 5 4 2 5" xfId="7238" xr:uid="{00000000-0005-0000-0000-0000512C0000}"/>
    <cellStyle name="Millares 2 5 4 2 5 2" xfId="15831" xr:uid="{00000000-0005-0000-0000-0000522C0000}"/>
    <cellStyle name="Millares 2 5 4 2 6" xfId="9396" xr:uid="{00000000-0005-0000-0000-0000532C0000}"/>
    <cellStyle name="Millares 2 5 4 3" xfId="1515" xr:uid="{00000000-0005-0000-0000-0000542C0000}"/>
    <cellStyle name="Millares 2 5 4 3 2" xfId="3668" xr:uid="{00000000-0005-0000-0000-0000552C0000}"/>
    <cellStyle name="Millares 2 5 4 3 2 2" xfId="12262" xr:uid="{00000000-0005-0000-0000-0000562C0000}"/>
    <cellStyle name="Millares 2 5 4 3 3" xfId="5811" xr:uid="{00000000-0005-0000-0000-0000572C0000}"/>
    <cellStyle name="Millares 2 5 4 3 3 2" xfId="14404" xr:uid="{00000000-0005-0000-0000-0000582C0000}"/>
    <cellStyle name="Millares 2 5 4 3 4" xfId="7953" xr:uid="{00000000-0005-0000-0000-0000592C0000}"/>
    <cellStyle name="Millares 2 5 4 3 4 2" xfId="16546" xr:uid="{00000000-0005-0000-0000-00005A2C0000}"/>
    <cellStyle name="Millares 2 5 4 3 5" xfId="10109" xr:uid="{00000000-0005-0000-0000-00005B2C0000}"/>
    <cellStyle name="Millares 2 5 4 4" xfId="2601" xr:uid="{00000000-0005-0000-0000-00005C2C0000}"/>
    <cellStyle name="Millares 2 5 4 4 2" xfId="11195" xr:uid="{00000000-0005-0000-0000-00005D2C0000}"/>
    <cellStyle name="Millares 2 5 4 5" xfId="4744" xr:uid="{00000000-0005-0000-0000-00005E2C0000}"/>
    <cellStyle name="Millares 2 5 4 5 2" xfId="13337" xr:uid="{00000000-0005-0000-0000-00005F2C0000}"/>
    <cellStyle name="Millares 2 5 4 6" xfId="6886" xr:uid="{00000000-0005-0000-0000-0000602C0000}"/>
    <cellStyle name="Millares 2 5 4 6 2" xfId="15479" xr:uid="{00000000-0005-0000-0000-0000612C0000}"/>
    <cellStyle name="Millares 2 5 4 7" xfId="9046" xr:uid="{00000000-0005-0000-0000-0000622C0000}"/>
    <cellStyle name="Millares 2 5 5" xfId="578" xr:uid="{00000000-0005-0000-0000-0000632C0000}"/>
    <cellStyle name="Millares 2 5 5 2" xfId="1658" xr:uid="{00000000-0005-0000-0000-0000642C0000}"/>
    <cellStyle name="Millares 2 5 5 2 2" xfId="3811" xr:uid="{00000000-0005-0000-0000-0000652C0000}"/>
    <cellStyle name="Millares 2 5 5 2 2 2" xfId="12405" xr:uid="{00000000-0005-0000-0000-0000662C0000}"/>
    <cellStyle name="Millares 2 5 5 2 3" xfId="5954" xr:uid="{00000000-0005-0000-0000-0000672C0000}"/>
    <cellStyle name="Millares 2 5 5 2 3 2" xfId="14547" xr:uid="{00000000-0005-0000-0000-0000682C0000}"/>
    <cellStyle name="Millares 2 5 5 2 4" xfId="8096" xr:uid="{00000000-0005-0000-0000-0000692C0000}"/>
    <cellStyle name="Millares 2 5 5 2 4 2" xfId="16689" xr:uid="{00000000-0005-0000-0000-00006A2C0000}"/>
    <cellStyle name="Millares 2 5 5 2 5" xfId="10252" xr:uid="{00000000-0005-0000-0000-00006B2C0000}"/>
    <cellStyle name="Millares 2 5 5 3" xfId="2744" xr:uid="{00000000-0005-0000-0000-00006C2C0000}"/>
    <cellStyle name="Millares 2 5 5 3 2" xfId="11338" xr:uid="{00000000-0005-0000-0000-00006D2C0000}"/>
    <cellStyle name="Millares 2 5 5 4" xfId="4887" xr:uid="{00000000-0005-0000-0000-00006E2C0000}"/>
    <cellStyle name="Millares 2 5 5 4 2" xfId="13480" xr:uid="{00000000-0005-0000-0000-00006F2C0000}"/>
    <cellStyle name="Millares 2 5 5 5" xfId="7029" xr:uid="{00000000-0005-0000-0000-0000702C0000}"/>
    <cellStyle name="Millares 2 5 5 5 2" xfId="15622" xr:uid="{00000000-0005-0000-0000-0000712C0000}"/>
    <cellStyle name="Millares 2 5 5 6" xfId="9187" xr:uid="{00000000-0005-0000-0000-0000722C0000}"/>
    <cellStyle name="Millares 2 5 6" xfId="863" xr:uid="{00000000-0005-0000-0000-0000732C0000}"/>
    <cellStyle name="Millares 2 5 6 2" xfId="1941" xr:uid="{00000000-0005-0000-0000-0000742C0000}"/>
    <cellStyle name="Millares 2 5 6 2 2" xfId="4094" xr:uid="{00000000-0005-0000-0000-0000752C0000}"/>
    <cellStyle name="Millares 2 5 6 2 2 2" xfId="12688" xr:uid="{00000000-0005-0000-0000-0000762C0000}"/>
    <cellStyle name="Millares 2 5 6 2 3" xfId="6237" xr:uid="{00000000-0005-0000-0000-0000772C0000}"/>
    <cellStyle name="Millares 2 5 6 2 3 2" xfId="14830" xr:uid="{00000000-0005-0000-0000-0000782C0000}"/>
    <cellStyle name="Millares 2 5 6 2 4" xfId="8379" xr:uid="{00000000-0005-0000-0000-0000792C0000}"/>
    <cellStyle name="Millares 2 5 6 2 4 2" xfId="16972" xr:uid="{00000000-0005-0000-0000-00007A2C0000}"/>
    <cellStyle name="Millares 2 5 6 2 5" xfId="10535" xr:uid="{00000000-0005-0000-0000-00007B2C0000}"/>
    <cellStyle name="Millares 2 5 6 3" xfId="3027" xr:uid="{00000000-0005-0000-0000-00007C2C0000}"/>
    <cellStyle name="Millares 2 5 6 3 2" xfId="11621" xr:uid="{00000000-0005-0000-0000-00007D2C0000}"/>
    <cellStyle name="Millares 2 5 6 4" xfId="5170" xr:uid="{00000000-0005-0000-0000-00007E2C0000}"/>
    <cellStyle name="Millares 2 5 6 4 2" xfId="13763" xr:uid="{00000000-0005-0000-0000-00007F2C0000}"/>
    <cellStyle name="Millares 2 5 6 5" xfId="7312" xr:uid="{00000000-0005-0000-0000-0000802C0000}"/>
    <cellStyle name="Millares 2 5 6 5 2" xfId="15905" xr:uid="{00000000-0005-0000-0000-0000812C0000}"/>
    <cellStyle name="Millares 2 5 6 6" xfId="9468" xr:uid="{00000000-0005-0000-0000-0000822C0000}"/>
    <cellStyle name="Millares 2 5 7" xfId="930" xr:uid="{00000000-0005-0000-0000-0000832C0000}"/>
    <cellStyle name="Millares 2 5 7 2" xfId="2007" xr:uid="{00000000-0005-0000-0000-0000842C0000}"/>
    <cellStyle name="Millares 2 5 7 2 2" xfId="4160" xr:uid="{00000000-0005-0000-0000-0000852C0000}"/>
    <cellStyle name="Millares 2 5 7 2 2 2" xfId="12754" xr:uid="{00000000-0005-0000-0000-0000862C0000}"/>
    <cellStyle name="Millares 2 5 7 2 3" xfId="6303" xr:uid="{00000000-0005-0000-0000-0000872C0000}"/>
    <cellStyle name="Millares 2 5 7 2 3 2" xfId="14896" xr:uid="{00000000-0005-0000-0000-0000882C0000}"/>
    <cellStyle name="Millares 2 5 7 2 4" xfId="8445" xr:uid="{00000000-0005-0000-0000-0000892C0000}"/>
    <cellStyle name="Millares 2 5 7 2 4 2" xfId="17038" xr:uid="{00000000-0005-0000-0000-00008A2C0000}"/>
    <cellStyle name="Millares 2 5 7 2 5" xfId="10601" xr:uid="{00000000-0005-0000-0000-00008B2C0000}"/>
    <cellStyle name="Millares 2 5 7 3" xfId="3093" xr:uid="{00000000-0005-0000-0000-00008C2C0000}"/>
    <cellStyle name="Millares 2 5 7 3 2" xfId="11687" xr:uid="{00000000-0005-0000-0000-00008D2C0000}"/>
    <cellStyle name="Millares 2 5 7 4" xfId="5236" xr:uid="{00000000-0005-0000-0000-00008E2C0000}"/>
    <cellStyle name="Millares 2 5 7 4 2" xfId="13829" xr:uid="{00000000-0005-0000-0000-00008F2C0000}"/>
    <cellStyle name="Millares 2 5 7 5" xfId="7378" xr:uid="{00000000-0005-0000-0000-0000902C0000}"/>
    <cellStyle name="Millares 2 5 7 5 2" xfId="15971" xr:uid="{00000000-0005-0000-0000-0000912C0000}"/>
    <cellStyle name="Millares 2 5 7 6" xfId="9534" xr:uid="{00000000-0005-0000-0000-0000922C0000}"/>
    <cellStyle name="Millares 2 5 8" xfId="1033" xr:uid="{00000000-0005-0000-0000-0000932C0000}"/>
    <cellStyle name="Millares 2 5 8 2" xfId="2110" xr:uid="{00000000-0005-0000-0000-0000942C0000}"/>
    <cellStyle name="Millares 2 5 8 2 2" xfId="4263" xr:uid="{00000000-0005-0000-0000-0000952C0000}"/>
    <cellStyle name="Millares 2 5 8 2 2 2" xfId="12857" xr:uid="{00000000-0005-0000-0000-0000962C0000}"/>
    <cellStyle name="Millares 2 5 8 2 3" xfId="6406" xr:uid="{00000000-0005-0000-0000-0000972C0000}"/>
    <cellStyle name="Millares 2 5 8 2 3 2" xfId="14999" xr:uid="{00000000-0005-0000-0000-0000982C0000}"/>
    <cellStyle name="Millares 2 5 8 2 4" xfId="8548" xr:uid="{00000000-0005-0000-0000-0000992C0000}"/>
    <cellStyle name="Millares 2 5 8 2 4 2" xfId="17141" xr:uid="{00000000-0005-0000-0000-00009A2C0000}"/>
    <cellStyle name="Millares 2 5 8 2 5" xfId="10704" xr:uid="{00000000-0005-0000-0000-00009B2C0000}"/>
    <cellStyle name="Millares 2 5 8 3" xfId="3196" xr:uid="{00000000-0005-0000-0000-00009C2C0000}"/>
    <cellStyle name="Millares 2 5 8 3 2" xfId="11790" xr:uid="{00000000-0005-0000-0000-00009D2C0000}"/>
    <cellStyle name="Millares 2 5 8 4" xfId="5339" xr:uid="{00000000-0005-0000-0000-00009E2C0000}"/>
    <cellStyle name="Millares 2 5 8 4 2" xfId="13932" xr:uid="{00000000-0005-0000-0000-00009F2C0000}"/>
    <cellStyle name="Millares 2 5 8 5" xfId="7481" xr:uid="{00000000-0005-0000-0000-0000A02C0000}"/>
    <cellStyle name="Millares 2 5 8 5 2" xfId="16074" xr:uid="{00000000-0005-0000-0000-0000A12C0000}"/>
    <cellStyle name="Millares 2 5 8 6" xfId="9637" xr:uid="{00000000-0005-0000-0000-0000A22C0000}"/>
    <cellStyle name="Millares 2 5 9" xfId="1107" xr:uid="{00000000-0005-0000-0000-0000A32C0000}"/>
    <cellStyle name="Millares 2 5 9 2" xfId="2184" xr:uid="{00000000-0005-0000-0000-0000A42C0000}"/>
    <cellStyle name="Millares 2 5 9 2 2" xfId="4337" xr:uid="{00000000-0005-0000-0000-0000A52C0000}"/>
    <cellStyle name="Millares 2 5 9 2 2 2" xfId="12931" xr:uid="{00000000-0005-0000-0000-0000A62C0000}"/>
    <cellStyle name="Millares 2 5 9 2 3" xfId="6480" xr:uid="{00000000-0005-0000-0000-0000A72C0000}"/>
    <cellStyle name="Millares 2 5 9 2 3 2" xfId="15073" xr:uid="{00000000-0005-0000-0000-0000A82C0000}"/>
    <cellStyle name="Millares 2 5 9 2 4" xfId="8622" xr:uid="{00000000-0005-0000-0000-0000A92C0000}"/>
    <cellStyle name="Millares 2 5 9 2 4 2" xfId="17215" xr:uid="{00000000-0005-0000-0000-0000AA2C0000}"/>
    <cellStyle name="Millares 2 5 9 2 5" xfId="10778" xr:uid="{00000000-0005-0000-0000-0000AB2C0000}"/>
    <cellStyle name="Millares 2 5 9 3" xfId="3270" xr:uid="{00000000-0005-0000-0000-0000AC2C0000}"/>
    <cellStyle name="Millares 2 5 9 3 2" xfId="11864" xr:uid="{00000000-0005-0000-0000-0000AD2C0000}"/>
    <cellStyle name="Millares 2 5 9 4" xfId="5413" xr:uid="{00000000-0005-0000-0000-0000AE2C0000}"/>
    <cellStyle name="Millares 2 5 9 4 2" xfId="14006" xr:uid="{00000000-0005-0000-0000-0000AF2C0000}"/>
    <cellStyle name="Millares 2 5 9 5" xfId="7555" xr:uid="{00000000-0005-0000-0000-0000B02C0000}"/>
    <cellStyle name="Millares 2 5 9 5 2" xfId="16148" xr:uid="{00000000-0005-0000-0000-0000B12C0000}"/>
    <cellStyle name="Millares 2 5 9 6" xfId="9711" xr:uid="{00000000-0005-0000-0000-0000B22C0000}"/>
    <cellStyle name="Millares 2 6" xfId="229" xr:uid="{00000000-0005-0000-0000-0000B32C0000}"/>
    <cellStyle name="Millares 2 6 2" xfId="582" xr:uid="{00000000-0005-0000-0000-0000B42C0000}"/>
    <cellStyle name="Millares 2 6 2 2" xfId="1662" xr:uid="{00000000-0005-0000-0000-0000B52C0000}"/>
    <cellStyle name="Millares 2 6 2 2 2" xfId="3815" xr:uid="{00000000-0005-0000-0000-0000B62C0000}"/>
    <cellStyle name="Millares 2 6 2 2 2 2" xfId="12409" xr:uid="{00000000-0005-0000-0000-0000B72C0000}"/>
    <cellStyle name="Millares 2 6 2 2 3" xfId="5958" xr:uid="{00000000-0005-0000-0000-0000B82C0000}"/>
    <cellStyle name="Millares 2 6 2 2 3 2" xfId="14551" xr:uid="{00000000-0005-0000-0000-0000B92C0000}"/>
    <cellStyle name="Millares 2 6 2 2 4" xfId="8100" xr:uid="{00000000-0005-0000-0000-0000BA2C0000}"/>
    <cellStyle name="Millares 2 6 2 2 4 2" xfId="16693" xr:uid="{00000000-0005-0000-0000-0000BB2C0000}"/>
    <cellStyle name="Millares 2 6 2 2 5" xfId="10256" xr:uid="{00000000-0005-0000-0000-0000BC2C0000}"/>
    <cellStyle name="Millares 2 6 2 3" xfId="2748" xr:uid="{00000000-0005-0000-0000-0000BD2C0000}"/>
    <cellStyle name="Millares 2 6 2 3 2" xfId="11342" xr:uid="{00000000-0005-0000-0000-0000BE2C0000}"/>
    <cellStyle name="Millares 2 6 2 4" xfId="4891" xr:uid="{00000000-0005-0000-0000-0000BF2C0000}"/>
    <cellStyle name="Millares 2 6 2 4 2" xfId="13484" xr:uid="{00000000-0005-0000-0000-0000C02C0000}"/>
    <cellStyle name="Millares 2 6 2 5" xfId="7033" xr:uid="{00000000-0005-0000-0000-0000C12C0000}"/>
    <cellStyle name="Millares 2 6 2 5 2" xfId="15626" xr:uid="{00000000-0005-0000-0000-0000C22C0000}"/>
    <cellStyle name="Millares 2 6 2 6" xfId="9191" xr:uid="{00000000-0005-0000-0000-0000C32C0000}"/>
    <cellStyle name="Millares 2 6 3" xfId="1196" xr:uid="{00000000-0005-0000-0000-0000C42C0000}"/>
    <cellStyle name="Millares 2 6 3 2" xfId="2270" xr:uid="{00000000-0005-0000-0000-0000C52C0000}"/>
    <cellStyle name="Millares 2 6 3 2 2" xfId="4423" xr:uid="{00000000-0005-0000-0000-0000C62C0000}"/>
    <cellStyle name="Millares 2 6 3 2 2 2" xfId="13017" xr:uid="{00000000-0005-0000-0000-0000C72C0000}"/>
    <cellStyle name="Millares 2 6 3 2 3" xfId="6566" xr:uid="{00000000-0005-0000-0000-0000C82C0000}"/>
    <cellStyle name="Millares 2 6 3 2 3 2" xfId="15159" xr:uid="{00000000-0005-0000-0000-0000C92C0000}"/>
    <cellStyle name="Millares 2 6 3 2 4" xfId="8708" xr:uid="{00000000-0005-0000-0000-0000CA2C0000}"/>
    <cellStyle name="Millares 2 6 3 2 4 2" xfId="17301" xr:uid="{00000000-0005-0000-0000-0000CB2C0000}"/>
    <cellStyle name="Millares 2 6 3 2 5" xfId="10864" xr:uid="{00000000-0005-0000-0000-0000CC2C0000}"/>
    <cellStyle name="Millares 2 6 3 3" xfId="3356" xr:uid="{00000000-0005-0000-0000-0000CD2C0000}"/>
    <cellStyle name="Millares 2 6 3 3 2" xfId="11950" xr:uid="{00000000-0005-0000-0000-0000CE2C0000}"/>
    <cellStyle name="Millares 2 6 3 4" xfId="5499" xr:uid="{00000000-0005-0000-0000-0000CF2C0000}"/>
    <cellStyle name="Millares 2 6 3 4 2" xfId="14092" xr:uid="{00000000-0005-0000-0000-0000D02C0000}"/>
    <cellStyle name="Millares 2 6 3 5" xfId="7641" xr:uid="{00000000-0005-0000-0000-0000D12C0000}"/>
    <cellStyle name="Millares 2 6 3 5 2" xfId="16234" xr:uid="{00000000-0005-0000-0000-0000D22C0000}"/>
    <cellStyle name="Millares 2 6 3 6" xfId="9797" xr:uid="{00000000-0005-0000-0000-0000D32C0000}"/>
    <cellStyle name="Millares 2 6 4" xfId="1310" xr:uid="{00000000-0005-0000-0000-0000D42C0000}"/>
    <cellStyle name="Millares 2 6 4 2" xfId="3463" xr:uid="{00000000-0005-0000-0000-0000D52C0000}"/>
    <cellStyle name="Millares 2 6 4 2 2" xfId="12057" xr:uid="{00000000-0005-0000-0000-0000D62C0000}"/>
    <cellStyle name="Millares 2 6 4 3" xfId="5606" xr:uid="{00000000-0005-0000-0000-0000D72C0000}"/>
    <cellStyle name="Millares 2 6 4 3 2" xfId="14199" xr:uid="{00000000-0005-0000-0000-0000D82C0000}"/>
    <cellStyle name="Millares 2 6 4 4" xfId="7748" xr:uid="{00000000-0005-0000-0000-0000D92C0000}"/>
    <cellStyle name="Millares 2 6 4 4 2" xfId="16341" xr:uid="{00000000-0005-0000-0000-0000DA2C0000}"/>
    <cellStyle name="Millares 2 6 4 5" xfId="9904" xr:uid="{00000000-0005-0000-0000-0000DB2C0000}"/>
    <cellStyle name="Millares 2 6 5" xfId="2396" xr:uid="{00000000-0005-0000-0000-0000DC2C0000}"/>
    <cellStyle name="Millares 2 6 5 2" xfId="10990" xr:uid="{00000000-0005-0000-0000-0000DD2C0000}"/>
    <cellStyle name="Millares 2 6 6" xfId="4539" xr:uid="{00000000-0005-0000-0000-0000DE2C0000}"/>
    <cellStyle name="Millares 2 6 6 2" xfId="13132" xr:uid="{00000000-0005-0000-0000-0000DF2C0000}"/>
    <cellStyle name="Millares 2 6 7" xfId="6681" xr:uid="{00000000-0005-0000-0000-0000E02C0000}"/>
    <cellStyle name="Millares 2 6 7 2" xfId="15274" xr:uid="{00000000-0005-0000-0000-0000E12C0000}"/>
    <cellStyle name="Millares 2 6 8" xfId="8780" xr:uid="{00000000-0005-0000-0000-0000E22C0000}"/>
    <cellStyle name="Millares 2 6 9" xfId="17364" xr:uid="{00000000-0005-0000-0000-0000E32C0000}"/>
    <cellStyle name="Millares 2 7" xfId="339" xr:uid="{00000000-0005-0000-0000-0000E42C0000}"/>
    <cellStyle name="Millares 2 7 2" xfId="692" xr:uid="{00000000-0005-0000-0000-0000E52C0000}"/>
    <cellStyle name="Millares 2 7 2 2" xfId="1772" xr:uid="{00000000-0005-0000-0000-0000E62C0000}"/>
    <cellStyle name="Millares 2 7 2 2 2" xfId="3925" xr:uid="{00000000-0005-0000-0000-0000E72C0000}"/>
    <cellStyle name="Millares 2 7 2 2 2 2" xfId="12519" xr:uid="{00000000-0005-0000-0000-0000E82C0000}"/>
    <cellStyle name="Millares 2 7 2 2 3" xfId="6068" xr:uid="{00000000-0005-0000-0000-0000E92C0000}"/>
    <cellStyle name="Millares 2 7 2 2 3 2" xfId="14661" xr:uid="{00000000-0005-0000-0000-0000EA2C0000}"/>
    <cellStyle name="Millares 2 7 2 2 4" xfId="8210" xr:uid="{00000000-0005-0000-0000-0000EB2C0000}"/>
    <cellStyle name="Millares 2 7 2 2 4 2" xfId="16803" xr:uid="{00000000-0005-0000-0000-0000EC2C0000}"/>
    <cellStyle name="Millares 2 7 2 2 5" xfId="10366" xr:uid="{00000000-0005-0000-0000-0000ED2C0000}"/>
    <cellStyle name="Millares 2 7 2 3" xfId="2858" xr:uid="{00000000-0005-0000-0000-0000EE2C0000}"/>
    <cellStyle name="Millares 2 7 2 3 2" xfId="11452" xr:uid="{00000000-0005-0000-0000-0000EF2C0000}"/>
    <cellStyle name="Millares 2 7 2 4" xfId="5001" xr:uid="{00000000-0005-0000-0000-0000F02C0000}"/>
    <cellStyle name="Millares 2 7 2 4 2" xfId="13594" xr:uid="{00000000-0005-0000-0000-0000F12C0000}"/>
    <cellStyle name="Millares 2 7 2 5" xfId="7143" xr:uid="{00000000-0005-0000-0000-0000F22C0000}"/>
    <cellStyle name="Millares 2 7 2 5 2" xfId="15736" xr:uid="{00000000-0005-0000-0000-0000F32C0000}"/>
    <cellStyle name="Millares 2 7 2 6" xfId="9301" xr:uid="{00000000-0005-0000-0000-0000F42C0000}"/>
    <cellStyle name="Millares 2 7 3" xfId="1420" xr:uid="{00000000-0005-0000-0000-0000F52C0000}"/>
    <cellStyle name="Millares 2 7 3 2" xfId="3573" xr:uid="{00000000-0005-0000-0000-0000F62C0000}"/>
    <cellStyle name="Millares 2 7 3 2 2" xfId="12167" xr:uid="{00000000-0005-0000-0000-0000F72C0000}"/>
    <cellStyle name="Millares 2 7 3 3" xfId="5716" xr:uid="{00000000-0005-0000-0000-0000F82C0000}"/>
    <cellStyle name="Millares 2 7 3 3 2" xfId="14309" xr:uid="{00000000-0005-0000-0000-0000F92C0000}"/>
    <cellStyle name="Millares 2 7 3 4" xfId="7858" xr:uid="{00000000-0005-0000-0000-0000FA2C0000}"/>
    <cellStyle name="Millares 2 7 3 4 2" xfId="16451" xr:uid="{00000000-0005-0000-0000-0000FB2C0000}"/>
    <cellStyle name="Millares 2 7 3 5" xfId="10014" xr:uid="{00000000-0005-0000-0000-0000FC2C0000}"/>
    <cellStyle name="Millares 2 7 4" xfId="2506" xr:uid="{00000000-0005-0000-0000-0000FD2C0000}"/>
    <cellStyle name="Millares 2 7 4 2" xfId="11100" xr:uid="{00000000-0005-0000-0000-0000FE2C0000}"/>
    <cellStyle name="Millares 2 7 5" xfId="4649" xr:uid="{00000000-0005-0000-0000-0000FF2C0000}"/>
    <cellStyle name="Millares 2 7 5 2" xfId="13242" xr:uid="{00000000-0005-0000-0000-0000002D0000}"/>
    <cellStyle name="Millares 2 7 6" xfId="6791" xr:uid="{00000000-0005-0000-0000-0000012D0000}"/>
    <cellStyle name="Millares 2 7 6 2" xfId="15384" xr:uid="{00000000-0005-0000-0000-0000022D0000}"/>
    <cellStyle name="Millares 2 7 7" xfId="8951" xr:uid="{00000000-0005-0000-0000-0000032D0000}"/>
    <cellStyle name="Millares 2 8" xfId="388" xr:uid="{00000000-0005-0000-0000-0000042D0000}"/>
    <cellStyle name="Millares 2 8 2" xfId="740" xr:uid="{00000000-0005-0000-0000-0000052D0000}"/>
    <cellStyle name="Millares 2 8 2 2" xfId="1820" xr:uid="{00000000-0005-0000-0000-0000062D0000}"/>
    <cellStyle name="Millares 2 8 2 2 2" xfId="3973" xr:uid="{00000000-0005-0000-0000-0000072D0000}"/>
    <cellStyle name="Millares 2 8 2 2 2 2" xfId="12567" xr:uid="{00000000-0005-0000-0000-0000082D0000}"/>
    <cellStyle name="Millares 2 8 2 2 3" xfId="6116" xr:uid="{00000000-0005-0000-0000-0000092D0000}"/>
    <cellStyle name="Millares 2 8 2 2 3 2" xfId="14709" xr:uid="{00000000-0005-0000-0000-00000A2D0000}"/>
    <cellStyle name="Millares 2 8 2 2 4" xfId="8258" xr:uid="{00000000-0005-0000-0000-00000B2D0000}"/>
    <cellStyle name="Millares 2 8 2 2 4 2" xfId="16851" xr:uid="{00000000-0005-0000-0000-00000C2D0000}"/>
    <cellStyle name="Millares 2 8 2 2 5" xfId="10414" xr:uid="{00000000-0005-0000-0000-00000D2D0000}"/>
    <cellStyle name="Millares 2 8 2 3" xfId="2906" xr:uid="{00000000-0005-0000-0000-00000E2D0000}"/>
    <cellStyle name="Millares 2 8 2 3 2" xfId="11500" xr:uid="{00000000-0005-0000-0000-00000F2D0000}"/>
    <cellStyle name="Millares 2 8 2 4" xfId="5049" xr:uid="{00000000-0005-0000-0000-0000102D0000}"/>
    <cellStyle name="Millares 2 8 2 4 2" xfId="13642" xr:uid="{00000000-0005-0000-0000-0000112D0000}"/>
    <cellStyle name="Millares 2 8 2 5" xfId="7191" xr:uid="{00000000-0005-0000-0000-0000122D0000}"/>
    <cellStyle name="Millares 2 8 2 5 2" xfId="15784" xr:uid="{00000000-0005-0000-0000-0000132D0000}"/>
    <cellStyle name="Millares 2 8 2 6" xfId="9349" xr:uid="{00000000-0005-0000-0000-0000142D0000}"/>
    <cellStyle name="Millares 2 8 3" xfId="1468" xr:uid="{00000000-0005-0000-0000-0000152D0000}"/>
    <cellStyle name="Millares 2 8 3 2" xfId="3621" xr:uid="{00000000-0005-0000-0000-0000162D0000}"/>
    <cellStyle name="Millares 2 8 3 2 2" xfId="12215" xr:uid="{00000000-0005-0000-0000-0000172D0000}"/>
    <cellStyle name="Millares 2 8 3 3" xfId="5764" xr:uid="{00000000-0005-0000-0000-0000182D0000}"/>
    <cellStyle name="Millares 2 8 3 3 2" xfId="14357" xr:uid="{00000000-0005-0000-0000-0000192D0000}"/>
    <cellStyle name="Millares 2 8 3 4" xfId="7906" xr:uid="{00000000-0005-0000-0000-00001A2D0000}"/>
    <cellStyle name="Millares 2 8 3 4 2" xfId="16499" xr:uid="{00000000-0005-0000-0000-00001B2D0000}"/>
    <cellStyle name="Millares 2 8 3 5" xfId="10062" xr:uid="{00000000-0005-0000-0000-00001C2D0000}"/>
    <cellStyle name="Millares 2 8 4" xfId="2554" xr:uid="{00000000-0005-0000-0000-00001D2D0000}"/>
    <cellStyle name="Millares 2 8 4 2" xfId="11148" xr:uid="{00000000-0005-0000-0000-00001E2D0000}"/>
    <cellStyle name="Millares 2 8 5" xfId="4697" xr:uid="{00000000-0005-0000-0000-00001F2D0000}"/>
    <cellStyle name="Millares 2 8 5 2" xfId="13290" xr:uid="{00000000-0005-0000-0000-0000202D0000}"/>
    <cellStyle name="Millares 2 8 6" xfId="6839" xr:uid="{00000000-0005-0000-0000-0000212D0000}"/>
    <cellStyle name="Millares 2 8 6 2" xfId="15432" xr:uid="{00000000-0005-0000-0000-0000222D0000}"/>
    <cellStyle name="Millares 2 8 7" xfId="8999" xr:uid="{00000000-0005-0000-0000-0000232D0000}"/>
    <cellStyle name="Millares 2 9" xfId="490" xr:uid="{00000000-0005-0000-0000-0000242D0000}"/>
    <cellStyle name="Millares 2 9 2" xfId="1570" xr:uid="{00000000-0005-0000-0000-0000252D0000}"/>
    <cellStyle name="Millares 2 9 2 2" xfId="3723" xr:uid="{00000000-0005-0000-0000-0000262D0000}"/>
    <cellStyle name="Millares 2 9 2 2 2" xfId="12317" xr:uid="{00000000-0005-0000-0000-0000272D0000}"/>
    <cellStyle name="Millares 2 9 2 3" xfId="5866" xr:uid="{00000000-0005-0000-0000-0000282D0000}"/>
    <cellStyle name="Millares 2 9 2 3 2" xfId="14459" xr:uid="{00000000-0005-0000-0000-0000292D0000}"/>
    <cellStyle name="Millares 2 9 2 4" xfId="8008" xr:uid="{00000000-0005-0000-0000-00002A2D0000}"/>
    <cellStyle name="Millares 2 9 2 4 2" xfId="16601" xr:uid="{00000000-0005-0000-0000-00002B2D0000}"/>
    <cellStyle name="Millares 2 9 2 5" xfId="10164" xr:uid="{00000000-0005-0000-0000-00002C2D0000}"/>
    <cellStyle name="Millares 2 9 3" xfId="2656" xr:uid="{00000000-0005-0000-0000-00002D2D0000}"/>
    <cellStyle name="Millares 2 9 3 2" xfId="11250" xr:uid="{00000000-0005-0000-0000-00002E2D0000}"/>
    <cellStyle name="Millares 2 9 4" xfId="4799" xr:uid="{00000000-0005-0000-0000-00002F2D0000}"/>
    <cellStyle name="Millares 2 9 4 2" xfId="13392" xr:uid="{00000000-0005-0000-0000-0000302D0000}"/>
    <cellStyle name="Millares 2 9 5" xfId="6941" xr:uid="{00000000-0005-0000-0000-0000312D0000}"/>
    <cellStyle name="Millares 2 9 5 2" xfId="15534" xr:uid="{00000000-0005-0000-0000-0000322D0000}"/>
    <cellStyle name="Millares 2 9 6" xfId="9099" xr:uid="{00000000-0005-0000-0000-0000332D0000}"/>
    <cellStyle name="Millares 20" xfId="1156" xr:uid="{00000000-0005-0000-0000-0000342D0000}"/>
    <cellStyle name="Millares 20 2" xfId="2230" xr:uid="{00000000-0005-0000-0000-0000352D0000}"/>
    <cellStyle name="Millares 20 2 2" xfId="4383" xr:uid="{00000000-0005-0000-0000-0000362D0000}"/>
    <cellStyle name="Millares 20 2 2 2" xfId="12977" xr:uid="{00000000-0005-0000-0000-0000372D0000}"/>
    <cellStyle name="Millares 20 2 3" xfId="6526" xr:uid="{00000000-0005-0000-0000-0000382D0000}"/>
    <cellStyle name="Millares 20 2 3 2" xfId="15119" xr:uid="{00000000-0005-0000-0000-0000392D0000}"/>
    <cellStyle name="Millares 20 2 4" xfId="8668" xr:uid="{00000000-0005-0000-0000-00003A2D0000}"/>
    <cellStyle name="Millares 20 2 4 2" xfId="17261" xr:uid="{00000000-0005-0000-0000-00003B2D0000}"/>
    <cellStyle name="Millares 20 2 5" xfId="10824" xr:uid="{00000000-0005-0000-0000-00003C2D0000}"/>
    <cellStyle name="Millares 20 3" xfId="3316" xr:uid="{00000000-0005-0000-0000-00003D2D0000}"/>
    <cellStyle name="Millares 20 3 2" xfId="11910" xr:uid="{00000000-0005-0000-0000-00003E2D0000}"/>
    <cellStyle name="Millares 20 4" xfId="5459" xr:uid="{00000000-0005-0000-0000-00003F2D0000}"/>
    <cellStyle name="Millares 20 4 2" xfId="14052" xr:uid="{00000000-0005-0000-0000-0000402D0000}"/>
    <cellStyle name="Millares 20 5" xfId="7601" xr:uid="{00000000-0005-0000-0000-0000412D0000}"/>
    <cellStyle name="Millares 20 5 2" xfId="16194" xr:uid="{00000000-0005-0000-0000-0000422D0000}"/>
    <cellStyle name="Millares 20 6" xfId="9757" xr:uid="{00000000-0005-0000-0000-0000432D0000}"/>
    <cellStyle name="Millares 21" xfId="1234" xr:uid="{00000000-0005-0000-0000-0000442D0000}"/>
    <cellStyle name="Millares 21 2" xfId="3394" xr:uid="{00000000-0005-0000-0000-0000452D0000}"/>
    <cellStyle name="Millares 21 2 2" xfId="11988" xr:uid="{00000000-0005-0000-0000-0000462D0000}"/>
    <cellStyle name="Millares 21 3" xfId="5537" xr:uid="{00000000-0005-0000-0000-0000472D0000}"/>
    <cellStyle name="Millares 21 3 2" xfId="14130" xr:uid="{00000000-0005-0000-0000-0000482D0000}"/>
    <cellStyle name="Millares 21 4" xfId="7679" xr:uid="{00000000-0005-0000-0000-0000492D0000}"/>
    <cellStyle name="Millares 21 4 2" xfId="16272" xr:uid="{00000000-0005-0000-0000-00004A2D0000}"/>
    <cellStyle name="Millares 21 5" xfId="9835" xr:uid="{00000000-0005-0000-0000-00004B2D0000}"/>
    <cellStyle name="Millares 22" xfId="2319" xr:uid="{00000000-0005-0000-0000-00004C2D0000}"/>
    <cellStyle name="Millares 22 2" xfId="10913" xr:uid="{00000000-0005-0000-0000-00004D2D0000}"/>
    <cellStyle name="Millares 23" xfId="2308" xr:uid="{00000000-0005-0000-0000-00004E2D0000}"/>
    <cellStyle name="Millares 23 2" xfId="10902" xr:uid="{00000000-0005-0000-0000-00004F2D0000}"/>
    <cellStyle name="Millares 24" xfId="4462" xr:uid="{00000000-0005-0000-0000-0000502D0000}"/>
    <cellStyle name="Millares 24 2" xfId="13055" xr:uid="{00000000-0005-0000-0000-0000512D0000}"/>
    <cellStyle name="Millares 25" xfId="6604" xr:uid="{00000000-0005-0000-0000-0000522D0000}"/>
    <cellStyle name="Millares 25 2" xfId="15197" xr:uid="{00000000-0005-0000-0000-0000532D0000}"/>
    <cellStyle name="Millares 26" xfId="8746" xr:uid="{00000000-0005-0000-0000-0000542D0000}"/>
    <cellStyle name="Millares 27" xfId="17339" xr:uid="{00000000-0005-0000-0000-0000552D0000}"/>
    <cellStyle name="Millares 28" xfId="17388" xr:uid="{5588087A-E779-470F-9B66-1AB167AF99BA}"/>
    <cellStyle name="Millares 3" xfId="8" xr:uid="{00000000-0005-0000-0000-0000562D0000}"/>
    <cellStyle name="Millares 3 10" xfId="536" xr:uid="{00000000-0005-0000-0000-0000572D0000}"/>
    <cellStyle name="Millares 3 10 2" xfId="1616" xr:uid="{00000000-0005-0000-0000-0000582D0000}"/>
    <cellStyle name="Millares 3 10 2 2" xfId="3769" xr:uid="{00000000-0005-0000-0000-0000592D0000}"/>
    <cellStyle name="Millares 3 10 2 2 2" xfId="12363" xr:uid="{00000000-0005-0000-0000-00005A2D0000}"/>
    <cellStyle name="Millares 3 10 2 3" xfId="5912" xr:uid="{00000000-0005-0000-0000-00005B2D0000}"/>
    <cellStyle name="Millares 3 10 2 3 2" xfId="14505" xr:uid="{00000000-0005-0000-0000-00005C2D0000}"/>
    <cellStyle name="Millares 3 10 2 4" xfId="8054" xr:uid="{00000000-0005-0000-0000-00005D2D0000}"/>
    <cellStyle name="Millares 3 10 2 4 2" xfId="16647" xr:uid="{00000000-0005-0000-0000-00005E2D0000}"/>
    <cellStyle name="Millares 3 10 2 5" xfId="10210" xr:uid="{00000000-0005-0000-0000-00005F2D0000}"/>
    <cellStyle name="Millares 3 10 3" xfId="2702" xr:uid="{00000000-0005-0000-0000-0000602D0000}"/>
    <cellStyle name="Millares 3 10 3 2" xfId="11296" xr:uid="{00000000-0005-0000-0000-0000612D0000}"/>
    <cellStyle name="Millares 3 10 4" xfId="4845" xr:uid="{00000000-0005-0000-0000-0000622D0000}"/>
    <cellStyle name="Millares 3 10 4 2" xfId="13438" xr:uid="{00000000-0005-0000-0000-0000632D0000}"/>
    <cellStyle name="Millares 3 10 5" xfId="6987" xr:uid="{00000000-0005-0000-0000-0000642D0000}"/>
    <cellStyle name="Millares 3 10 5 2" xfId="15580" xr:uid="{00000000-0005-0000-0000-0000652D0000}"/>
    <cellStyle name="Millares 3 10 6" xfId="9145" xr:uid="{00000000-0005-0000-0000-0000662D0000}"/>
    <cellStyle name="Millares 3 11" xfId="843" xr:uid="{00000000-0005-0000-0000-0000672D0000}"/>
    <cellStyle name="Millares 3 11 2" xfId="1923" xr:uid="{00000000-0005-0000-0000-0000682D0000}"/>
    <cellStyle name="Millares 3 11 2 2" xfId="4076" xr:uid="{00000000-0005-0000-0000-0000692D0000}"/>
    <cellStyle name="Millares 3 11 2 2 2" xfId="12670" xr:uid="{00000000-0005-0000-0000-00006A2D0000}"/>
    <cellStyle name="Millares 3 11 2 3" xfId="6219" xr:uid="{00000000-0005-0000-0000-00006B2D0000}"/>
    <cellStyle name="Millares 3 11 2 3 2" xfId="14812" xr:uid="{00000000-0005-0000-0000-00006C2D0000}"/>
    <cellStyle name="Millares 3 11 2 4" xfId="8361" xr:uid="{00000000-0005-0000-0000-00006D2D0000}"/>
    <cellStyle name="Millares 3 11 2 4 2" xfId="16954" xr:uid="{00000000-0005-0000-0000-00006E2D0000}"/>
    <cellStyle name="Millares 3 11 2 5" xfId="10517" xr:uid="{00000000-0005-0000-0000-00006F2D0000}"/>
    <cellStyle name="Millares 3 11 3" xfId="3009" xr:uid="{00000000-0005-0000-0000-0000702D0000}"/>
    <cellStyle name="Millares 3 11 3 2" xfId="11603" xr:uid="{00000000-0005-0000-0000-0000712D0000}"/>
    <cellStyle name="Millares 3 11 4" xfId="5152" xr:uid="{00000000-0005-0000-0000-0000722D0000}"/>
    <cellStyle name="Millares 3 11 4 2" xfId="13745" xr:uid="{00000000-0005-0000-0000-0000732D0000}"/>
    <cellStyle name="Millares 3 11 5" xfId="7294" xr:uid="{00000000-0005-0000-0000-0000742D0000}"/>
    <cellStyle name="Millares 3 11 5 2" xfId="15887" xr:uid="{00000000-0005-0000-0000-0000752D0000}"/>
    <cellStyle name="Millares 3 11 6" xfId="9452" xr:uid="{00000000-0005-0000-0000-0000762D0000}"/>
    <cellStyle name="Millares 3 12" xfId="888" xr:uid="{00000000-0005-0000-0000-0000772D0000}"/>
    <cellStyle name="Millares 3 12 2" xfId="1965" xr:uid="{00000000-0005-0000-0000-0000782D0000}"/>
    <cellStyle name="Millares 3 12 2 2" xfId="4118" xr:uid="{00000000-0005-0000-0000-0000792D0000}"/>
    <cellStyle name="Millares 3 12 2 2 2" xfId="12712" xr:uid="{00000000-0005-0000-0000-00007A2D0000}"/>
    <cellStyle name="Millares 3 12 2 3" xfId="6261" xr:uid="{00000000-0005-0000-0000-00007B2D0000}"/>
    <cellStyle name="Millares 3 12 2 3 2" xfId="14854" xr:uid="{00000000-0005-0000-0000-00007C2D0000}"/>
    <cellStyle name="Millares 3 12 2 4" xfId="8403" xr:uid="{00000000-0005-0000-0000-00007D2D0000}"/>
    <cellStyle name="Millares 3 12 2 4 2" xfId="16996" xr:uid="{00000000-0005-0000-0000-00007E2D0000}"/>
    <cellStyle name="Millares 3 12 2 5" xfId="10559" xr:uid="{00000000-0005-0000-0000-00007F2D0000}"/>
    <cellStyle name="Millares 3 12 3" xfId="3051" xr:uid="{00000000-0005-0000-0000-0000802D0000}"/>
    <cellStyle name="Millares 3 12 3 2" xfId="11645" xr:uid="{00000000-0005-0000-0000-0000812D0000}"/>
    <cellStyle name="Millares 3 12 4" xfId="5194" xr:uid="{00000000-0005-0000-0000-0000822D0000}"/>
    <cellStyle name="Millares 3 12 4 2" xfId="13787" xr:uid="{00000000-0005-0000-0000-0000832D0000}"/>
    <cellStyle name="Millares 3 12 5" xfId="7336" xr:uid="{00000000-0005-0000-0000-0000842D0000}"/>
    <cellStyle name="Millares 3 12 5 2" xfId="15929" xr:uid="{00000000-0005-0000-0000-0000852D0000}"/>
    <cellStyle name="Millares 3 12 6" xfId="9492" xr:uid="{00000000-0005-0000-0000-0000862D0000}"/>
    <cellStyle name="Millares 3 13" xfId="991" xr:uid="{00000000-0005-0000-0000-0000872D0000}"/>
    <cellStyle name="Millares 3 13 2" xfId="2068" xr:uid="{00000000-0005-0000-0000-0000882D0000}"/>
    <cellStyle name="Millares 3 13 2 2" xfId="4221" xr:uid="{00000000-0005-0000-0000-0000892D0000}"/>
    <cellStyle name="Millares 3 13 2 2 2" xfId="12815" xr:uid="{00000000-0005-0000-0000-00008A2D0000}"/>
    <cellStyle name="Millares 3 13 2 3" xfId="6364" xr:uid="{00000000-0005-0000-0000-00008B2D0000}"/>
    <cellStyle name="Millares 3 13 2 3 2" xfId="14957" xr:uid="{00000000-0005-0000-0000-00008C2D0000}"/>
    <cellStyle name="Millares 3 13 2 4" xfId="8506" xr:uid="{00000000-0005-0000-0000-00008D2D0000}"/>
    <cellStyle name="Millares 3 13 2 4 2" xfId="17099" xr:uid="{00000000-0005-0000-0000-00008E2D0000}"/>
    <cellStyle name="Millares 3 13 2 5" xfId="10662" xr:uid="{00000000-0005-0000-0000-00008F2D0000}"/>
    <cellStyle name="Millares 3 13 3" xfId="3154" xr:uid="{00000000-0005-0000-0000-0000902D0000}"/>
    <cellStyle name="Millares 3 13 3 2" xfId="11748" xr:uid="{00000000-0005-0000-0000-0000912D0000}"/>
    <cellStyle name="Millares 3 13 4" xfId="5297" xr:uid="{00000000-0005-0000-0000-0000922D0000}"/>
    <cellStyle name="Millares 3 13 4 2" xfId="13890" xr:uid="{00000000-0005-0000-0000-0000932D0000}"/>
    <cellStyle name="Millares 3 13 5" xfId="7439" xr:uid="{00000000-0005-0000-0000-0000942D0000}"/>
    <cellStyle name="Millares 3 13 5 2" xfId="16032" xr:uid="{00000000-0005-0000-0000-0000952D0000}"/>
    <cellStyle name="Millares 3 13 6" xfId="9595" xr:uid="{00000000-0005-0000-0000-0000962D0000}"/>
    <cellStyle name="Millares 3 14" xfId="1089" xr:uid="{00000000-0005-0000-0000-0000972D0000}"/>
    <cellStyle name="Millares 3 14 2" xfId="2166" xr:uid="{00000000-0005-0000-0000-0000982D0000}"/>
    <cellStyle name="Millares 3 14 2 2" xfId="4319" xr:uid="{00000000-0005-0000-0000-0000992D0000}"/>
    <cellStyle name="Millares 3 14 2 2 2" xfId="12913" xr:uid="{00000000-0005-0000-0000-00009A2D0000}"/>
    <cellStyle name="Millares 3 14 2 3" xfId="6462" xr:uid="{00000000-0005-0000-0000-00009B2D0000}"/>
    <cellStyle name="Millares 3 14 2 3 2" xfId="15055" xr:uid="{00000000-0005-0000-0000-00009C2D0000}"/>
    <cellStyle name="Millares 3 14 2 4" xfId="8604" xr:uid="{00000000-0005-0000-0000-00009D2D0000}"/>
    <cellStyle name="Millares 3 14 2 4 2" xfId="17197" xr:uid="{00000000-0005-0000-0000-00009E2D0000}"/>
    <cellStyle name="Millares 3 14 2 5" xfId="10760" xr:uid="{00000000-0005-0000-0000-00009F2D0000}"/>
    <cellStyle name="Millares 3 14 3" xfId="3252" xr:uid="{00000000-0005-0000-0000-0000A02D0000}"/>
    <cellStyle name="Millares 3 14 3 2" xfId="11846" xr:uid="{00000000-0005-0000-0000-0000A12D0000}"/>
    <cellStyle name="Millares 3 14 4" xfId="5395" xr:uid="{00000000-0005-0000-0000-0000A22D0000}"/>
    <cellStyle name="Millares 3 14 4 2" xfId="13988" xr:uid="{00000000-0005-0000-0000-0000A32D0000}"/>
    <cellStyle name="Millares 3 14 5" xfId="7537" xr:uid="{00000000-0005-0000-0000-0000A42D0000}"/>
    <cellStyle name="Millares 3 14 5 2" xfId="16130" xr:uid="{00000000-0005-0000-0000-0000A52D0000}"/>
    <cellStyle name="Millares 3 14 6" xfId="9693" xr:uid="{00000000-0005-0000-0000-0000A62D0000}"/>
    <cellStyle name="Millares 3 15" xfId="1130" xr:uid="{00000000-0005-0000-0000-0000A72D0000}"/>
    <cellStyle name="Millares 3 15 2" xfId="2204" xr:uid="{00000000-0005-0000-0000-0000A82D0000}"/>
    <cellStyle name="Millares 3 15 2 2" xfId="4357" xr:uid="{00000000-0005-0000-0000-0000A92D0000}"/>
    <cellStyle name="Millares 3 15 2 2 2" xfId="12951" xr:uid="{00000000-0005-0000-0000-0000AA2D0000}"/>
    <cellStyle name="Millares 3 15 2 3" xfId="6500" xr:uid="{00000000-0005-0000-0000-0000AB2D0000}"/>
    <cellStyle name="Millares 3 15 2 3 2" xfId="15093" xr:uid="{00000000-0005-0000-0000-0000AC2D0000}"/>
    <cellStyle name="Millares 3 15 2 4" xfId="8642" xr:uid="{00000000-0005-0000-0000-0000AD2D0000}"/>
    <cellStyle name="Millares 3 15 2 4 2" xfId="17235" xr:uid="{00000000-0005-0000-0000-0000AE2D0000}"/>
    <cellStyle name="Millares 3 15 2 5" xfId="10798" xr:uid="{00000000-0005-0000-0000-0000AF2D0000}"/>
    <cellStyle name="Millares 3 15 3" xfId="3290" xr:uid="{00000000-0005-0000-0000-0000B02D0000}"/>
    <cellStyle name="Millares 3 15 3 2" xfId="11884" xr:uid="{00000000-0005-0000-0000-0000B12D0000}"/>
    <cellStyle name="Millares 3 15 4" xfId="5433" xr:uid="{00000000-0005-0000-0000-0000B22D0000}"/>
    <cellStyle name="Millares 3 15 4 2" xfId="14026" xr:uid="{00000000-0005-0000-0000-0000B32D0000}"/>
    <cellStyle name="Millares 3 15 5" xfId="7575" xr:uid="{00000000-0005-0000-0000-0000B42D0000}"/>
    <cellStyle name="Millares 3 15 5 2" xfId="16168" xr:uid="{00000000-0005-0000-0000-0000B52D0000}"/>
    <cellStyle name="Millares 3 15 6" xfId="9731" xr:uid="{00000000-0005-0000-0000-0000B62D0000}"/>
    <cellStyle name="Millares 3 16" xfId="1136" xr:uid="{00000000-0005-0000-0000-0000B72D0000}"/>
    <cellStyle name="Millares 3 16 2" xfId="2210" xr:uid="{00000000-0005-0000-0000-0000B82D0000}"/>
    <cellStyle name="Millares 3 16 2 2" xfId="4363" xr:uid="{00000000-0005-0000-0000-0000B92D0000}"/>
    <cellStyle name="Millares 3 16 2 2 2" xfId="12957" xr:uid="{00000000-0005-0000-0000-0000BA2D0000}"/>
    <cellStyle name="Millares 3 16 2 3" xfId="6506" xr:uid="{00000000-0005-0000-0000-0000BB2D0000}"/>
    <cellStyle name="Millares 3 16 2 3 2" xfId="15099" xr:uid="{00000000-0005-0000-0000-0000BC2D0000}"/>
    <cellStyle name="Millares 3 16 2 4" xfId="8648" xr:uid="{00000000-0005-0000-0000-0000BD2D0000}"/>
    <cellStyle name="Millares 3 16 2 4 2" xfId="17241" xr:uid="{00000000-0005-0000-0000-0000BE2D0000}"/>
    <cellStyle name="Millares 3 16 2 5" xfId="10804" xr:uid="{00000000-0005-0000-0000-0000BF2D0000}"/>
    <cellStyle name="Millares 3 16 3" xfId="3296" xr:uid="{00000000-0005-0000-0000-0000C02D0000}"/>
    <cellStyle name="Millares 3 16 3 2" xfId="11890" xr:uid="{00000000-0005-0000-0000-0000C12D0000}"/>
    <cellStyle name="Millares 3 16 4" xfId="5439" xr:uid="{00000000-0005-0000-0000-0000C22D0000}"/>
    <cellStyle name="Millares 3 16 4 2" xfId="14032" xr:uid="{00000000-0005-0000-0000-0000C32D0000}"/>
    <cellStyle name="Millares 3 16 5" xfId="7581" xr:uid="{00000000-0005-0000-0000-0000C42D0000}"/>
    <cellStyle name="Millares 3 16 5 2" xfId="16174" xr:uid="{00000000-0005-0000-0000-0000C52D0000}"/>
    <cellStyle name="Millares 3 16 6" xfId="9737" xr:uid="{00000000-0005-0000-0000-0000C62D0000}"/>
    <cellStyle name="Millares 3 17" xfId="1155" xr:uid="{00000000-0005-0000-0000-0000C72D0000}"/>
    <cellStyle name="Millares 3 17 2" xfId="2229" xr:uid="{00000000-0005-0000-0000-0000C82D0000}"/>
    <cellStyle name="Millares 3 17 2 2" xfId="4382" xr:uid="{00000000-0005-0000-0000-0000C92D0000}"/>
    <cellStyle name="Millares 3 17 2 2 2" xfId="12976" xr:uid="{00000000-0005-0000-0000-0000CA2D0000}"/>
    <cellStyle name="Millares 3 17 2 3" xfId="6525" xr:uid="{00000000-0005-0000-0000-0000CB2D0000}"/>
    <cellStyle name="Millares 3 17 2 3 2" xfId="15118" xr:uid="{00000000-0005-0000-0000-0000CC2D0000}"/>
    <cellStyle name="Millares 3 17 2 4" xfId="8667" xr:uid="{00000000-0005-0000-0000-0000CD2D0000}"/>
    <cellStyle name="Millares 3 17 2 4 2" xfId="17260" xr:uid="{00000000-0005-0000-0000-0000CE2D0000}"/>
    <cellStyle name="Millares 3 17 2 5" xfId="10823" xr:uid="{00000000-0005-0000-0000-0000CF2D0000}"/>
    <cellStyle name="Millares 3 17 3" xfId="3315" xr:uid="{00000000-0005-0000-0000-0000D02D0000}"/>
    <cellStyle name="Millares 3 17 3 2" xfId="11909" xr:uid="{00000000-0005-0000-0000-0000D12D0000}"/>
    <cellStyle name="Millares 3 17 4" xfId="5458" xr:uid="{00000000-0005-0000-0000-0000D22D0000}"/>
    <cellStyle name="Millares 3 17 4 2" xfId="14051" xr:uid="{00000000-0005-0000-0000-0000D32D0000}"/>
    <cellStyle name="Millares 3 17 5" xfId="7600" xr:uid="{00000000-0005-0000-0000-0000D42D0000}"/>
    <cellStyle name="Millares 3 17 5 2" xfId="16193" xr:uid="{00000000-0005-0000-0000-0000D52D0000}"/>
    <cellStyle name="Millares 3 17 6" xfId="9756" xr:uid="{00000000-0005-0000-0000-0000D62D0000}"/>
    <cellStyle name="Millares 3 18" xfId="1158" xr:uid="{00000000-0005-0000-0000-0000D72D0000}"/>
    <cellStyle name="Millares 3 18 2" xfId="2232" xr:uid="{00000000-0005-0000-0000-0000D82D0000}"/>
    <cellStyle name="Millares 3 18 2 2" xfId="4385" xr:uid="{00000000-0005-0000-0000-0000D92D0000}"/>
    <cellStyle name="Millares 3 18 2 2 2" xfId="12979" xr:uid="{00000000-0005-0000-0000-0000DA2D0000}"/>
    <cellStyle name="Millares 3 18 2 3" xfId="6528" xr:uid="{00000000-0005-0000-0000-0000DB2D0000}"/>
    <cellStyle name="Millares 3 18 2 3 2" xfId="15121" xr:uid="{00000000-0005-0000-0000-0000DC2D0000}"/>
    <cellStyle name="Millares 3 18 2 4" xfId="8670" xr:uid="{00000000-0005-0000-0000-0000DD2D0000}"/>
    <cellStyle name="Millares 3 18 2 4 2" xfId="17263" xr:uid="{00000000-0005-0000-0000-0000DE2D0000}"/>
    <cellStyle name="Millares 3 18 2 5" xfId="10826" xr:uid="{00000000-0005-0000-0000-0000DF2D0000}"/>
    <cellStyle name="Millares 3 18 3" xfId="3318" xr:uid="{00000000-0005-0000-0000-0000E02D0000}"/>
    <cellStyle name="Millares 3 18 3 2" xfId="11912" xr:uid="{00000000-0005-0000-0000-0000E12D0000}"/>
    <cellStyle name="Millares 3 18 4" xfId="5461" xr:uid="{00000000-0005-0000-0000-0000E22D0000}"/>
    <cellStyle name="Millares 3 18 4 2" xfId="14054" xr:uid="{00000000-0005-0000-0000-0000E32D0000}"/>
    <cellStyle name="Millares 3 18 5" xfId="7603" xr:uid="{00000000-0005-0000-0000-0000E42D0000}"/>
    <cellStyle name="Millares 3 18 5 2" xfId="16196" xr:uid="{00000000-0005-0000-0000-0000E52D0000}"/>
    <cellStyle name="Millares 3 18 6" xfId="9759" xr:uid="{00000000-0005-0000-0000-0000E62D0000}"/>
    <cellStyle name="Millares 3 19" xfId="1249" xr:uid="{00000000-0005-0000-0000-0000E72D0000}"/>
    <cellStyle name="Millares 3 19 2" xfId="3402" xr:uid="{00000000-0005-0000-0000-0000E82D0000}"/>
    <cellStyle name="Millares 3 19 2 2" xfId="11996" xr:uid="{00000000-0005-0000-0000-0000E92D0000}"/>
    <cellStyle name="Millares 3 19 3" xfId="5545" xr:uid="{00000000-0005-0000-0000-0000EA2D0000}"/>
    <cellStyle name="Millares 3 19 3 2" xfId="14138" xr:uid="{00000000-0005-0000-0000-0000EB2D0000}"/>
    <cellStyle name="Millares 3 19 4" xfId="7687" xr:uid="{00000000-0005-0000-0000-0000EC2D0000}"/>
    <cellStyle name="Millares 3 19 4 2" xfId="16280" xr:uid="{00000000-0005-0000-0000-0000ED2D0000}"/>
    <cellStyle name="Millares 3 19 5" xfId="9843" xr:uid="{00000000-0005-0000-0000-0000EE2D0000}"/>
    <cellStyle name="Millares 3 2" xfId="54" xr:uid="{00000000-0005-0000-0000-0000EF2D0000}"/>
    <cellStyle name="Millares 3 2 10" xfId="999" xr:uid="{00000000-0005-0000-0000-0000F02D0000}"/>
    <cellStyle name="Millares 3 2 10 2" xfId="2076" xr:uid="{00000000-0005-0000-0000-0000F12D0000}"/>
    <cellStyle name="Millares 3 2 10 2 2" xfId="4229" xr:uid="{00000000-0005-0000-0000-0000F22D0000}"/>
    <cellStyle name="Millares 3 2 10 2 2 2" xfId="12823" xr:uid="{00000000-0005-0000-0000-0000F32D0000}"/>
    <cellStyle name="Millares 3 2 10 2 3" xfId="6372" xr:uid="{00000000-0005-0000-0000-0000F42D0000}"/>
    <cellStyle name="Millares 3 2 10 2 3 2" xfId="14965" xr:uid="{00000000-0005-0000-0000-0000F52D0000}"/>
    <cellStyle name="Millares 3 2 10 2 4" xfId="8514" xr:uid="{00000000-0005-0000-0000-0000F62D0000}"/>
    <cellStyle name="Millares 3 2 10 2 4 2" xfId="17107" xr:uid="{00000000-0005-0000-0000-0000F72D0000}"/>
    <cellStyle name="Millares 3 2 10 2 5" xfId="10670" xr:uid="{00000000-0005-0000-0000-0000F82D0000}"/>
    <cellStyle name="Millares 3 2 10 3" xfId="3162" xr:uid="{00000000-0005-0000-0000-0000F92D0000}"/>
    <cellStyle name="Millares 3 2 10 3 2" xfId="11756" xr:uid="{00000000-0005-0000-0000-0000FA2D0000}"/>
    <cellStyle name="Millares 3 2 10 4" xfId="5305" xr:uid="{00000000-0005-0000-0000-0000FB2D0000}"/>
    <cellStyle name="Millares 3 2 10 4 2" xfId="13898" xr:uid="{00000000-0005-0000-0000-0000FC2D0000}"/>
    <cellStyle name="Millares 3 2 10 5" xfId="7447" xr:uid="{00000000-0005-0000-0000-0000FD2D0000}"/>
    <cellStyle name="Millares 3 2 10 5 2" xfId="16040" xr:uid="{00000000-0005-0000-0000-0000FE2D0000}"/>
    <cellStyle name="Millares 3 2 10 6" xfId="9603" xr:uid="{00000000-0005-0000-0000-0000FF2D0000}"/>
    <cellStyle name="Millares 3 2 11" xfId="1092" xr:uid="{00000000-0005-0000-0000-0000002E0000}"/>
    <cellStyle name="Millares 3 2 11 2" xfId="2169" xr:uid="{00000000-0005-0000-0000-0000012E0000}"/>
    <cellStyle name="Millares 3 2 11 2 2" xfId="4322" xr:uid="{00000000-0005-0000-0000-0000022E0000}"/>
    <cellStyle name="Millares 3 2 11 2 2 2" xfId="12916" xr:uid="{00000000-0005-0000-0000-0000032E0000}"/>
    <cellStyle name="Millares 3 2 11 2 3" xfId="6465" xr:uid="{00000000-0005-0000-0000-0000042E0000}"/>
    <cellStyle name="Millares 3 2 11 2 3 2" xfId="15058" xr:uid="{00000000-0005-0000-0000-0000052E0000}"/>
    <cellStyle name="Millares 3 2 11 2 4" xfId="8607" xr:uid="{00000000-0005-0000-0000-0000062E0000}"/>
    <cellStyle name="Millares 3 2 11 2 4 2" xfId="17200" xr:uid="{00000000-0005-0000-0000-0000072E0000}"/>
    <cellStyle name="Millares 3 2 11 2 5" xfId="10763" xr:uid="{00000000-0005-0000-0000-0000082E0000}"/>
    <cellStyle name="Millares 3 2 11 3" xfId="3255" xr:uid="{00000000-0005-0000-0000-0000092E0000}"/>
    <cellStyle name="Millares 3 2 11 3 2" xfId="11849" xr:uid="{00000000-0005-0000-0000-00000A2E0000}"/>
    <cellStyle name="Millares 3 2 11 4" xfId="5398" xr:uid="{00000000-0005-0000-0000-00000B2E0000}"/>
    <cellStyle name="Millares 3 2 11 4 2" xfId="13991" xr:uid="{00000000-0005-0000-0000-00000C2E0000}"/>
    <cellStyle name="Millares 3 2 11 5" xfId="7540" xr:uid="{00000000-0005-0000-0000-00000D2E0000}"/>
    <cellStyle name="Millares 3 2 11 5 2" xfId="16133" xr:uid="{00000000-0005-0000-0000-00000E2E0000}"/>
    <cellStyle name="Millares 3 2 11 6" xfId="9696" xr:uid="{00000000-0005-0000-0000-00000F2E0000}"/>
    <cellStyle name="Millares 3 2 12" xfId="1139" xr:uid="{00000000-0005-0000-0000-0000102E0000}"/>
    <cellStyle name="Millares 3 2 12 2" xfId="2213" xr:uid="{00000000-0005-0000-0000-0000112E0000}"/>
    <cellStyle name="Millares 3 2 12 2 2" xfId="4366" xr:uid="{00000000-0005-0000-0000-0000122E0000}"/>
    <cellStyle name="Millares 3 2 12 2 2 2" xfId="12960" xr:uid="{00000000-0005-0000-0000-0000132E0000}"/>
    <cellStyle name="Millares 3 2 12 2 3" xfId="6509" xr:uid="{00000000-0005-0000-0000-0000142E0000}"/>
    <cellStyle name="Millares 3 2 12 2 3 2" xfId="15102" xr:uid="{00000000-0005-0000-0000-0000152E0000}"/>
    <cellStyle name="Millares 3 2 12 2 4" xfId="8651" xr:uid="{00000000-0005-0000-0000-0000162E0000}"/>
    <cellStyle name="Millares 3 2 12 2 4 2" xfId="17244" xr:uid="{00000000-0005-0000-0000-0000172E0000}"/>
    <cellStyle name="Millares 3 2 12 2 5" xfId="10807" xr:uid="{00000000-0005-0000-0000-0000182E0000}"/>
    <cellStyle name="Millares 3 2 12 3" xfId="3299" xr:uid="{00000000-0005-0000-0000-0000192E0000}"/>
    <cellStyle name="Millares 3 2 12 3 2" xfId="11893" xr:uid="{00000000-0005-0000-0000-00001A2E0000}"/>
    <cellStyle name="Millares 3 2 12 4" xfId="5442" xr:uid="{00000000-0005-0000-0000-00001B2E0000}"/>
    <cellStyle name="Millares 3 2 12 4 2" xfId="14035" xr:uid="{00000000-0005-0000-0000-00001C2E0000}"/>
    <cellStyle name="Millares 3 2 12 5" xfId="7584" xr:uid="{00000000-0005-0000-0000-00001D2E0000}"/>
    <cellStyle name="Millares 3 2 12 5 2" xfId="16177" xr:uid="{00000000-0005-0000-0000-00001E2E0000}"/>
    <cellStyle name="Millares 3 2 12 6" xfId="9740" xr:uid="{00000000-0005-0000-0000-00001F2E0000}"/>
    <cellStyle name="Millares 3 2 13" xfId="1161" xr:uid="{00000000-0005-0000-0000-0000202E0000}"/>
    <cellStyle name="Millares 3 2 13 2" xfId="2235" xr:uid="{00000000-0005-0000-0000-0000212E0000}"/>
    <cellStyle name="Millares 3 2 13 2 2" xfId="4388" xr:uid="{00000000-0005-0000-0000-0000222E0000}"/>
    <cellStyle name="Millares 3 2 13 2 2 2" xfId="12982" xr:uid="{00000000-0005-0000-0000-0000232E0000}"/>
    <cellStyle name="Millares 3 2 13 2 3" xfId="6531" xr:uid="{00000000-0005-0000-0000-0000242E0000}"/>
    <cellStyle name="Millares 3 2 13 2 3 2" xfId="15124" xr:uid="{00000000-0005-0000-0000-0000252E0000}"/>
    <cellStyle name="Millares 3 2 13 2 4" xfId="8673" xr:uid="{00000000-0005-0000-0000-0000262E0000}"/>
    <cellStyle name="Millares 3 2 13 2 4 2" xfId="17266" xr:uid="{00000000-0005-0000-0000-0000272E0000}"/>
    <cellStyle name="Millares 3 2 13 2 5" xfId="10829" xr:uid="{00000000-0005-0000-0000-0000282E0000}"/>
    <cellStyle name="Millares 3 2 13 3" xfId="3321" xr:uid="{00000000-0005-0000-0000-0000292E0000}"/>
    <cellStyle name="Millares 3 2 13 3 2" xfId="11915" xr:uid="{00000000-0005-0000-0000-00002A2E0000}"/>
    <cellStyle name="Millares 3 2 13 4" xfId="5464" xr:uid="{00000000-0005-0000-0000-00002B2E0000}"/>
    <cellStyle name="Millares 3 2 13 4 2" xfId="14057" xr:uid="{00000000-0005-0000-0000-00002C2E0000}"/>
    <cellStyle name="Millares 3 2 13 5" xfId="7606" xr:uid="{00000000-0005-0000-0000-00002D2E0000}"/>
    <cellStyle name="Millares 3 2 13 5 2" xfId="16199" xr:uid="{00000000-0005-0000-0000-00002E2E0000}"/>
    <cellStyle name="Millares 3 2 13 6" xfId="9762" xr:uid="{00000000-0005-0000-0000-00002F2E0000}"/>
    <cellStyle name="Millares 3 2 14" xfId="1259" xr:uid="{00000000-0005-0000-0000-0000302E0000}"/>
    <cellStyle name="Millares 3 2 14 2" xfId="3412" xr:uid="{00000000-0005-0000-0000-0000312E0000}"/>
    <cellStyle name="Millares 3 2 14 2 2" xfId="12006" xr:uid="{00000000-0005-0000-0000-0000322E0000}"/>
    <cellStyle name="Millares 3 2 14 3" xfId="5555" xr:uid="{00000000-0005-0000-0000-0000332E0000}"/>
    <cellStyle name="Millares 3 2 14 3 2" xfId="14148" xr:uid="{00000000-0005-0000-0000-0000342E0000}"/>
    <cellStyle name="Millares 3 2 14 4" xfId="7697" xr:uid="{00000000-0005-0000-0000-0000352E0000}"/>
    <cellStyle name="Millares 3 2 14 4 2" xfId="16290" xr:uid="{00000000-0005-0000-0000-0000362E0000}"/>
    <cellStyle name="Millares 3 2 14 5" xfId="9853" xr:uid="{00000000-0005-0000-0000-0000372E0000}"/>
    <cellStyle name="Millares 3 2 15" xfId="2333" xr:uid="{00000000-0005-0000-0000-0000382E0000}"/>
    <cellStyle name="Millares 3 2 15 2" xfId="10927" xr:uid="{00000000-0005-0000-0000-0000392E0000}"/>
    <cellStyle name="Millares 3 2 16" xfId="2316" xr:uid="{00000000-0005-0000-0000-00003A2E0000}"/>
    <cellStyle name="Millares 3 2 16 2" xfId="10910" xr:uid="{00000000-0005-0000-0000-00003B2E0000}"/>
    <cellStyle name="Millares 3 2 17" xfId="4476" xr:uid="{00000000-0005-0000-0000-00003C2E0000}"/>
    <cellStyle name="Millares 3 2 17 2" xfId="13069" xr:uid="{00000000-0005-0000-0000-00003D2E0000}"/>
    <cellStyle name="Millares 3 2 18" xfId="6618" xr:uid="{00000000-0005-0000-0000-00003E2E0000}"/>
    <cellStyle name="Millares 3 2 18 2" xfId="15211" xr:uid="{00000000-0005-0000-0000-00003F2E0000}"/>
    <cellStyle name="Millares 3 2 19" xfId="8752" xr:uid="{00000000-0005-0000-0000-0000402E0000}"/>
    <cellStyle name="Millares 3 2 2" xfId="299" xr:uid="{00000000-0005-0000-0000-0000412E0000}"/>
    <cellStyle name="Millares 3 2 2 10" xfId="1380" xr:uid="{00000000-0005-0000-0000-0000422E0000}"/>
    <cellStyle name="Millares 3 2 2 10 2" xfId="3533" xr:uid="{00000000-0005-0000-0000-0000432E0000}"/>
    <cellStyle name="Millares 3 2 2 10 2 2" xfId="12127" xr:uid="{00000000-0005-0000-0000-0000442E0000}"/>
    <cellStyle name="Millares 3 2 2 10 3" xfId="5676" xr:uid="{00000000-0005-0000-0000-0000452E0000}"/>
    <cellStyle name="Millares 3 2 2 10 3 2" xfId="14269" xr:uid="{00000000-0005-0000-0000-0000462E0000}"/>
    <cellStyle name="Millares 3 2 2 10 4" xfId="7818" xr:uid="{00000000-0005-0000-0000-0000472E0000}"/>
    <cellStyle name="Millares 3 2 2 10 4 2" xfId="16411" xr:uid="{00000000-0005-0000-0000-0000482E0000}"/>
    <cellStyle name="Millares 3 2 2 10 5" xfId="9974" xr:uid="{00000000-0005-0000-0000-0000492E0000}"/>
    <cellStyle name="Millares 3 2 2 11" xfId="2466" xr:uid="{00000000-0005-0000-0000-00004A2E0000}"/>
    <cellStyle name="Millares 3 2 2 11 2" xfId="11060" xr:uid="{00000000-0005-0000-0000-00004B2E0000}"/>
    <cellStyle name="Millares 3 2 2 12" xfId="4609" xr:uid="{00000000-0005-0000-0000-00004C2E0000}"/>
    <cellStyle name="Millares 3 2 2 12 2" xfId="13202" xr:uid="{00000000-0005-0000-0000-00004D2E0000}"/>
    <cellStyle name="Millares 3 2 2 13" xfId="6751" xr:uid="{00000000-0005-0000-0000-00004E2E0000}"/>
    <cellStyle name="Millares 3 2 2 13 2" xfId="15344" xr:uid="{00000000-0005-0000-0000-00004F2E0000}"/>
    <cellStyle name="Millares 3 2 2 14" xfId="8764" xr:uid="{00000000-0005-0000-0000-0000502E0000}"/>
    <cellStyle name="Millares 3 2 2 15" xfId="17359" xr:uid="{00000000-0005-0000-0000-0000512E0000}"/>
    <cellStyle name="Millares 3 2 2 2" xfId="450" xr:uid="{00000000-0005-0000-0000-0000522E0000}"/>
    <cellStyle name="Millares 3 2 2 2 10" xfId="8797" xr:uid="{00000000-0005-0000-0000-0000532E0000}"/>
    <cellStyle name="Millares 3 2 2 2 11" xfId="17383" xr:uid="{00000000-0005-0000-0000-0000542E0000}"/>
    <cellStyle name="Millares 3 2 2 2 2" xfId="802" xr:uid="{00000000-0005-0000-0000-0000552E0000}"/>
    <cellStyle name="Millares 3 2 2 2 2 2" xfId="1230" xr:uid="{00000000-0005-0000-0000-0000562E0000}"/>
    <cellStyle name="Millares 3 2 2 2 2 2 2" xfId="2304" xr:uid="{00000000-0005-0000-0000-0000572E0000}"/>
    <cellStyle name="Millares 3 2 2 2 2 2 2 2" xfId="4457" xr:uid="{00000000-0005-0000-0000-0000582E0000}"/>
    <cellStyle name="Millares 3 2 2 2 2 2 2 2 2" xfId="13051" xr:uid="{00000000-0005-0000-0000-0000592E0000}"/>
    <cellStyle name="Millares 3 2 2 2 2 2 2 3" xfId="6600" xr:uid="{00000000-0005-0000-0000-00005A2E0000}"/>
    <cellStyle name="Millares 3 2 2 2 2 2 2 3 2" xfId="15193" xr:uid="{00000000-0005-0000-0000-00005B2E0000}"/>
    <cellStyle name="Millares 3 2 2 2 2 2 2 4" xfId="8742" xr:uid="{00000000-0005-0000-0000-00005C2E0000}"/>
    <cellStyle name="Millares 3 2 2 2 2 2 2 4 2" xfId="17335" xr:uid="{00000000-0005-0000-0000-00005D2E0000}"/>
    <cellStyle name="Millares 3 2 2 2 2 2 2 5" xfId="10898" xr:uid="{00000000-0005-0000-0000-00005E2E0000}"/>
    <cellStyle name="Millares 3 2 2 2 2 2 3" xfId="3390" xr:uid="{00000000-0005-0000-0000-00005F2E0000}"/>
    <cellStyle name="Millares 3 2 2 2 2 2 3 2" xfId="11984" xr:uid="{00000000-0005-0000-0000-0000602E0000}"/>
    <cellStyle name="Millares 3 2 2 2 2 2 4" xfId="5533" xr:uid="{00000000-0005-0000-0000-0000612E0000}"/>
    <cellStyle name="Millares 3 2 2 2 2 2 4 2" xfId="14126" xr:uid="{00000000-0005-0000-0000-0000622E0000}"/>
    <cellStyle name="Millares 3 2 2 2 2 2 5" xfId="7675" xr:uid="{00000000-0005-0000-0000-0000632E0000}"/>
    <cellStyle name="Millares 3 2 2 2 2 2 5 2" xfId="16268" xr:uid="{00000000-0005-0000-0000-0000642E0000}"/>
    <cellStyle name="Millares 3 2 2 2 2 2 6" xfId="9831" xr:uid="{00000000-0005-0000-0000-0000652E0000}"/>
    <cellStyle name="Millares 3 2 2 2 2 3" xfId="1882" xr:uid="{00000000-0005-0000-0000-0000662E0000}"/>
    <cellStyle name="Millares 3 2 2 2 2 3 2" xfId="4035" xr:uid="{00000000-0005-0000-0000-0000672E0000}"/>
    <cellStyle name="Millares 3 2 2 2 2 3 2 2" xfId="12629" xr:uid="{00000000-0005-0000-0000-0000682E0000}"/>
    <cellStyle name="Millares 3 2 2 2 2 3 3" xfId="6178" xr:uid="{00000000-0005-0000-0000-0000692E0000}"/>
    <cellStyle name="Millares 3 2 2 2 2 3 3 2" xfId="14771" xr:uid="{00000000-0005-0000-0000-00006A2E0000}"/>
    <cellStyle name="Millares 3 2 2 2 2 3 4" xfId="8320" xr:uid="{00000000-0005-0000-0000-00006B2E0000}"/>
    <cellStyle name="Millares 3 2 2 2 2 3 4 2" xfId="16913" xr:uid="{00000000-0005-0000-0000-00006C2E0000}"/>
    <cellStyle name="Millares 3 2 2 2 2 3 5" xfId="10476" xr:uid="{00000000-0005-0000-0000-00006D2E0000}"/>
    <cellStyle name="Millares 3 2 2 2 2 4" xfId="2968" xr:uid="{00000000-0005-0000-0000-00006E2E0000}"/>
    <cellStyle name="Millares 3 2 2 2 2 4 2" xfId="11562" xr:uid="{00000000-0005-0000-0000-00006F2E0000}"/>
    <cellStyle name="Millares 3 2 2 2 2 5" xfId="5111" xr:uid="{00000000-0005-0000-0000-0000702E0000}"/>
    <cellStyle name="Millares 3 2 2 2 2 5 2" xfId="13704" xr:uid="{00000000-0005-0000-0000-0000712E0000}"/>
    <cellStyle name="Millares 3 2 2 2 2 6" xfId="7253" xr:uid="{00000000-0005-0000-0000-0000722E0000}"/>
    <cellStyle name="Millares 3 2 2 2 2 6 2" xfId="15846" xr:uid="{00000000-0005-0000-0000-0000732E0000}"/>
    <cellStyle name="Millares 3 2 2 2 2 7" xfId="9411" xr:uid="{00000000-0005-0000-0000-0000742E0000}"/>
    <cellStyle name="Millares 3 2 2 2 3" xfId="878" xr:uid="{00000000-0005-0000-0000-0000752E0000}"/>
    <cellStyle name="Millares 3 2 2 2 3 2" xfId="1955" xr:uid="{00000000-0005-0000-0000-0000762E0000}"/>
    <cellStyle name="Millares 3 2 2 2 3 2 2" xfId="4108" xr:uid="{00000000-0005-0000-0000-0000772E0000}"/>
    <cellStyle name="Millares 3 2 2 2 3 2 2 2" xfId="12702" xr:uid="{00000000-0005-0000-0000-0000782E0000}"/>
    <cellStyle name="Millares 3 2 2 2 3 2 3" xfId="6251" xr:uid="{00000000-0005-0000-0000-0000792E0000}"/>
    <cellStyle name="Millares 3 2 2 2 3 2 3 2" xfId="14844" xr:uid="{00000000-0005-0000-0000-00007A2E0000}"/>
    <cellStyle name="Millares 3 2 2 2 3 2 4" xfId="8393" xr:uid="{00000000-0005-0000-0000-00007B2E0000}"/>
    <cellStyle name="Millares 3 2 2 2 3 2 4 2" xfId="16986" xr:uid="{00000000-0005-0000-0000-00007C2E0000}"/>
    <cellStyle name="Millares 3 2 2 2 3 2 5" xfId="10549" xr:uid="{00000000-0005-0000-0000-00007D2E0000}"/>
    <cellStyle name="Millares 3 2 2 2 3 3" xfId="3041" xr:uid="{00000000-0005-0000-0000-00007E2E0000}"/>
    <cellStyle name="Millares 3 2 2 2 3 3 2" xfId="11635" xr:uid="{00000000-0005-0000-0000-00007F2E0000}"/>
    <cellStyle name="Millares 3 2 2 2 3 4" xfId="5184" xr:uid="{00000000-0005-0000-0000-0000802E0000}"/>
    <cellStyle name="Millares 3 2 2 2 3 4 2" xfId="13777" xr:uid="{00000000-0005-0000-0000-0000812E0000}"/>
    <cellStyle name="Millares 3 2 2 2 3 5" xfId="7326" xr:uid="{00000000-0005-0000-0000-0000822E0000}"/>
    <cellStyle name="Millares 3 2 2 2 3 5 2" xfId="15919" xr:uid="{00000000-0005-0000-0000-0000832E0000}"/>
    <cellStyle name="Millares 3 2 2 2 3 6" xfId="9482" xr:uid="{00000000-0005-0000-0000-0000842E0000}"/>
    <cellStyle name="Millares 3 2 2 2 4" xfId="1122" xr:uid="{00000000-0005-0000-0000-0000852E0000}"/>
    <cellStyle name="Millares 3 2 2 2 4 2" xfId="2199" xr:uid="{00000000-0005-0000-0000-0000862E0000}"/>
    <cellStyle name="Millares 3 2 2 2 4 2 2" xfId="4352" xr:uid="{00000000-0005-0000-0000-0000872E0000}"/>
    <cellStyle name="Millares 3 2 2 2 4 2 2 2" xfId="12946" xr:uid="{00000000-0005-0000-0000-0000882E0000}"/>
    <cellStyle name="Millares 3 2 2 2 4 2 3" xfId="6495" xr:uid="{00000000-0005-0000-0000-0000892E0000}"/>
    <cellStyle name="Millares 3 2 2 2 4 2 3 2" xfId="15088" xr:uid="{00000000-0005-0000-0000-00008A2E0000}"/>
    <cellStyle name="Millares 3 2 2 2 4 2 4" xfId="8637" xr:uid="{00000000-0005-0000-0000-00008B2E0000}"/>
    <cellStyle name="Millares 3 2 2 2 4 2 4 2" xfId="17230" xr:uid="{00000000-0005-0000-0000-00008C2E0000}"/>
    <cellStyle name="Millares 3 2 2 2 4 2 5" xfId="10793" xr:uid="{00000000-0005-0000-0000-00008D2E0000}"/>
    <cellStyle name="Millares 3 2 2 2 4 3" xfId="3285" xr:uid="{00000000-0005-0000-0000-00008E2E0000}"/>
    <cellStyle name="Millares 3 2 2 2 4 3 2" xfId="11879" xr:uid="{00000000-0005-0000-0000-00008F2E0000}"/>
    <cellStyle name="Millares 3 2 2 2 4 4" xfId="5428" xr:uid="{00000000-0005-0000-0000-0000902E0000}"/>
    <cellStyle name="Millares 3 2 2 2 4 4 2" xfId="14021" xr:uid="{00000000-0005-0000-0000-0000912E0000}"/>
    <cellStyle name="Millares 3 2 2 2 4 5" xfId="7570" xr:uid="{00000000-0005-0000-0000-0000922E0000}"/>
    <cellStyle name="Millares 3 2 2 2 4 5 2" xfId="16163" xr:uid="{00000000-0005-0000-0000-0000932E0000}"/>
    <cellStyle name="Millares 3 2 2 2 4 6" xfId="9726" xr:uid="{00000000-0005-0000-0000-0000942E0000}"/>
    <cellStyle name="Millares 3 2 2 2 5" xfId="1191" xr:uid="{00000000-0005-0000-0000-0000952E0000}"/>
    <cellStyle name="Millares 3 2 2 2 5 2" xfId="2265" xr:uid="{00000000-0005-0000-0000-0000962E0000}"/>
    <cellStyle name="Millares 3 2 2 2 5 2 2" xfId="4418" xr:uid="{00000000-0005-0000-0000-0000972E0000}"/>
    <cellStyle name="Millares 3 2 2 2 5 2 2 2" xfId="13012" xr:uid="{00000000-0005-0000-0000-0000982E0000}"/>
    <cellStyle name="Millares 3 2 2 2 5 2 3" xfId="6561" xr:uid="{00000000-0005-0000-0000-0000992E0000}"/>
    <cellStyle name="Millares 3 2 2 2 5 2 3 2" xfId="15154" xr:uid="{00000000-0005-0000-0000-00009A2E0000}"/>
    <cellStyle name="Millares 3 2 2 2 5 2 4" xfId="8703" xr:uid="{00000000-0005-0000-0000-00009B2E0000}"/>
    <cellStyle name="Millares 3 2 2 2 5 2 4 2" xfId="17296" xr:uid="{00000000-0005-0000-0000-00009C2E0000}"/>
    <cellStyle name="Millares 3 2 2 2 5 2 5" xfId="10859" xr:uid="{00000000-0005-0000-0000-00009D2E0000}"/>
    <cellStyle name="Millares 3 2 2 2 5 3" xfId="3351" xr:uid="{00000000-0005-0000-0000-00009E2E0000}"/>
    <cellStyle name="Millares 3 2 2 2 5 3 2" xfId="11945" xr:uid="{00000000-0005-0000-0000-00009F2E0000}"/>
    <cellStyle name="Millares 3 2 2 2 5 4" xfId="5494" xr:uid="{00000000-0005-0000-0000-0000A02E0000}"/>
    <cellStyle name="Millares 3 2 2 2 5 4 2" xfId="14087" xr:uid="{00000000-0005-0000-0000-0000A12E0000}"/>
    <cellStyle name="Millares 3 2 2 2 5 5" xfId="7636" xr:uid="{00000000-0005-0000-0000-0000A22E0000}"/>
    <cellStyle name="Millares 3 2 2 2 5 5 2" xfId="16229" xr:uid="{00000000-0005-0000-0000-0000A32E0000}"/>
    <cellStyle name="Millares 3 2 2 2 5 6" xfId="9792" xr:uid="{00000000-0005-0000-0000-0000A42E0000}"/>
    <cellStyle name="Millares 3 2 2 2 6" xfId="1530" xr:uid="{00000000-0005-0000-0000-0000A52E0000}"/>
    <cellStyle name="Millares 3 2 2 2 6 2" xfId="3683" xr:uid="{00000000-0005-0000-0000-0000A62E0000}"/>
    <cellStyle name="Millares 3 2 2 2 6 2 2" xfId="12277" xr:uid="{00000000-0005-0000-0000-0000A72E0000}"/>
    <cellStyle name="Millares 3 2 2 2 6 3" xfId="5826" xr:uid="{00000000-0005-0000-0000-0000A82E0000}"/>
    <cellStyle name="Millares 3 2 2 2 6 3 2" xfId="14419" xr:uid="{00000000-0005-0000-0000-0000A92E0000}"/>
    <cellStyle name="Millares 3 2 2 2 6 4" xfId="7968" xr:uid="{00000000-0005-0000-0000-0000AA2E0000}"/>
    <cellStyle name="Millares 3 2 2 2 6 4 2" xfId="16561" xr:uid="{00000000-0005-0000-0000-0000AB2E0000}"/>
    <cellStyle name="Millares 3 2 2 2 6 5" xfId="10124" xr:uid="{00000000-0005-0000-0000-0000AC2E0000}"/>
    <cellStyle name="Millares 3 2 2 2 7" xfId="2616" xr:uid="{00000000-0005-0000-0000-0000AD2E0000}"/>
    <cellStyle name="Millares 3 2 2 2 7 2" xfId="11210" xr:uid="{00000000-0005-0000-0000-0000AE2E0000}"/>
    <cellStyle name="Millares 3 2 2 2 8" xfId="4759" xr:uid="{00000000-0005-0000-0000-0000AF2E0000}"/>
    <cellStyle name="Millares 3 2 2 2 8 2" xfId="13352" xr:uid="{00000000-0005-0000-0000-0000B02E0000}"/>
    <cellStyle name="Millares 3 2 2 2 9" xfId="6901" xr:uid="{00000000-0005-0000-0000-0000B12E0000}"/>
    <cellStyle name="Millares 3 2 2 2 9 2" xfId="15494" xr:uid="{00000000-0005-0000-0000-0000B22E0000}"/>
    <cellStyle name="Millares 3 2 2 3" xfId="652" xr:uid="{00000000-0005-0000-0000-0000B32E0000}"/>
    <cellStyle name="Millares 3 2 2 3 2" xfId="1211" xr:uid="{00000000-0005-0000-0000-0000B42E0000}"/>
    <cellStyle name="Millares 3 2 2 3 2 2" xfId="2285" xr:uid="{00000000-0005-0000-0000-0000B52E0000}"/>
    <cellStyle name="Millares 3 2 2 3 2 2 2" xfId="4438" xr:uid="{00000000-0005-0000-0000-0000B62E0000}"/>
    <cellStyle name="Millares 3 2 2 3 2 2 2 2" xfId="13032" xr:uid="{00000000-0005-0000-0000-0000B72E0000}"/>
    <cellStyle name="Millares 3 2 2 3 2 2 3" xfId="6581" xr:uid="{00000000-0005-0000-0000-0000B82E0000}"/>
    <cellStyle name="Millares 3 2 2 3 2 2 3 2" xfId="15174" xr:uid="{00000000-0005-0000-0000-0000B92E0000}"/>
    <cellStyle name="Millares 3 2 2 3 2 2 4" xfId="8723" xr:uid="{00000000-0005-0000-0000-0000BA2E0000}"/>
    <cellStyle name="Millares 3 2 2 3 2 2 4 2" xfId="17316" xr:uid="{00000000-0005-0000-0000-0000BB2E0000}"/>
    <cellStyle name="Millares 3 2 2 3 2 2 5" xfId="10879" xr:uid="{00000000-0005-0000-0000-0000BC2E0000}"/>
    <cellStyle name="Millares 3 2 2 3 2 3" xfId="3371" xr:uid="{00000000-0005-0000-0000-0000BD2E0000}"/>
    <cellStyle name="Millares 3 2 2 3 2 3 2" xfId="11965" xr:uid="{00000000-0005-0000-0000-0000BE2E0000}"/>
    <cellStyle name="Millares 3 2 2 3 2 4" xfId="5514" xr:uid="{00000000-0005-0000-0000-0000BF2E0000}"/>
    <cellStyle name="Millares 3 2 2 3 2 4 2" xfId="14107" xr:uid="{00000000-0005-0000-0000-0000C02E0000}"/>
    <cellStyle name="Millares 3 2 2 3 2 5" xfId="7656" xr:uid="{00000000-0005-0000-0000-0000C12E0000}"/>
    <cellStyle name="Millares 3 2 2 3 2 5 2" xfId="16249" xr:uid="{00000000-0005-0000-0000-0000C22E0000}"/>
    <cellStyle name="Millares 3 2 2 3 2 6" xfId="9812" xr:uid="{00000000-0005-0000-0000-0000C32E0000}"/>
    <cellStyle name="Millares 3 2 2 3 3" xfId="1732" xr:uid="{00000000-0005-0000-0000-0000C42E0000}"/>
    <cellStyle name="Millares 3 2 2 3 3 2" xfId="3885" xr:uid="{00000000-0005-0000-0000-0000C52E0000}"/>
    <cellStyle name="Millares 3 2 2 3 3 2 2" xfId="12479" xr:uid="{00000000-0005-0000-0000-0000C62E0000}"/>
    <cellStyle name="Millares 3 2 2 3 3 3" xfId="6028" xr:uid="{00000000-0005-0000-0000-0000C72E0000}"/>
    <cellStyle name="Millares 3 2 2 3 3 3 2" xfId="14621" xr:uid="{00000000-0005-0000-0000-0000C82E0000}"/>
    <cellStyle name="Millares 3 2 2 3 3 4" xfId="8170" xr:uid="{00000000-0005-0000-0000-0000C92E0000}"/>
    <cellStyle name="Millares 3 2 2 3 3 4 2" xfId="16763" xr:uid="{00000000-0005-0000-0000-0000CA2E0000}"/>
    <cellStyle name="Millares 3 2 2 3 3 5" xfId="10326" xr:uid="{00000000-0005-0000-0000-0000CB2E0000}"/>
    <cellStyle name="Millares 3 2 2 3 4" xfId="2818" xr:uid="{00000000-0005-0000-0000-0000CC2E0000}"/>
    <cellStyle name="Millares 3 2 2 3 4 2" xfId="11412" xr:uid="{00000000-0005-0000-0000-0000CD2E0000}"/>
    <cellStyle name="Millares 3 2 2 3 5" xfId="4961" xr:uid="{00000000-0005-0000-0000-0000CE2E0000}"/>
    <cellStyle name="Millares 3 2 2 3 5 2" xfId="13554" xr:uid="{00000000-0005-0000-0000-0000CF2E0000}"/>
    <cellStyle name="Millares 3 2 2 3 6" xfId="7103" xr:uid="{00000000-0005-0000-0000-0000D02E0000}"/>
    <cellStyle name="Millares 3 2 2 3 6 2" xfId="15696" xr:uid="{00000000-0005-0000-0000-0000D12E0000}"/>
    <cellStyle name="Millares 3 2 2 3 7" xfId="9261" xr:uid="{00000000-0005-0000-0000-0000D22E0000}"/>
    <cellStyle name="Millares 3 2 2 4" xfId="858" xr:uid="{00000000-0005-0000-0000-0000D32E0000}"/>
    <cellStyle name="Millares 3 2 2 4 2" xfId="1937" xr:uid="{00000000-0005-0000-0000-0000D42E0000}"/>
    <cellStyle name="Millares 3 2 2 4 2 2" xfId="4090" xr:uid="{00000000-0005-0000-0000-0000D52E0000}"/>
    <cellStyle name="Millares 3 2 2 4 2 2 2" xfId="12684" xr:uid="{00000000-0005-0000-0000-0000D62E0000}"/>
    <cellStyle name="Millares 3 2 2 4 2 3" xfId="6233" xr:uid="{00000000-0005-0000-0000-0000D72E0000}"/>
    <cellStyle name="Millares 3 2 2 4 2 3 2" xfId="14826" xr:uid="{00000000-0005-0000-0000-0000D82E0000}"/>
    <cellStyle name="Millares 3 2 2 4 2 4" xfId="8375" xr:uid="{00000000-0005-0000-0000-0000D92E0000}"/>
    <cellStyle name="Millares 3 2 2 4 2 4 2" xfId="16968" xr:uid="{00000000-0005-0000-0000-0000DA2E0000}"/>
    <cellStyle name="Millares 3 2 2 4 2 5" xfId="10531" xr:uid="{00000000-0005-0000-0000-0000DB2E0000}"/>
    <cellStyle name="Millares 3 2 2 4 3" xfId="3023" xr:uid="{00000000-0005-0000-0000-0000DC2E0000}"/>
    <cellStyle name="Millares 3 2 2 4 3 2" xfId="11617" xr:uid="{00000000-0005-0000-0000-0000DD2E0000}"/>
    <cellStyle name="Millares 3 2 2 4 4" xfId="5166" xr:uid="{00000000-0005-0000-0000-0000DE2E0000}"/>
    <cellStyle name="Millares 3 2 2 4 4 2" xfId="13759" xr:uid="{00000000-0005-0000-0000-0000DF2E0000}"/>
    <cellStyle name="Millares 3 2 2 4 5" xfId="7308" xr:uid="{00000000-0005-0000-0000-0000E02E0000}"/>
    <cellStyle name="Millares 3 2 2 4 5 2" xfId="15901" xr:uid="{00000000-0005-0000-0000-0000E12E0000}"/>
    <cellStyle name="Millares 3 2 2 4 6" xfId="9464" xr:uid="{00000000-0005-0000-0000-0000E22E0000}"/>
    <cellStyle name="Millares 3 2 2 5" xfId="945" xr:uid="{00000000-0005-0000-0000-0000E32E0000}"/>
    <cellStyle name="Millares 3 2 2 5 2" xfId="2022" xr:uid="{00000000-0005-0000-0000-0000E42E0000}"/>
    <cellStyle name="Millares 3 2 2 5 2 2" xfId="4175" xr:uid="{00000000-0005-0000-0000-0000E52E0000}"/>
    <cellStyle name="Millares 3 2 2 5 2 2 2" xfId="12769" xr:uid="{00000000-0005-0000-0000-0000E62E0000}"/>
    <cellStyle name="Millares 3 2 2 5 2 3" xfId="6318" xr:uid="{00000000-0005-0000-0000-0000E72E0000}"/>
    <cellStyle name="Millares 3 2 2 5 2 3 2" xfId="14911" xr:uid="{00000000-0005-0000-0000-0000E82E0000}"/>
    <cellStyle name="Millares 3 2 2 5 2 4" xfId="8460" xr:uid="{00000000-0005-0000-0000-0000E92E0000}"/>
    <cellStyle name="Millares 3 2 2 5 2 4 2" xfId="17053" xr:uid="{00000000-0005-0000-0000-0000EA2E0000}"/>
    <cellStyle name="Millares 3 2 2 5 2 5" xfId="10616" xr:uid="{00000000-0005-0000-0000-0000EB2E0000}"/>
    <cellStyle name="Millares 3 2 2 5 3" xfId="3108" xr:uid="{00000000-0005-0000-0000-0000EC2E0000}"/>
    <cellStyle name="Millares 3 2 2 5 3 2" xfId="11702" xr:uid="{00000000-0005-0000-0000-0000ED2E0000}"/>
    <cellStyle name="Millares 3 2 2 5 4" xfId="5251" xr:uid="{00000000-0005-0000-0000-0000EE2E0000}"/>
    <cellStyle name="Millares 3 2 2 5 4 2" xfId="13844" xr:uid="{00000000-0005-0000-0000-0000EF2E0000}"/>
    <cellStyle name="Millares 3 2 2 5 5" xfId="7393" xr:uid="{00000000-0005-0000-0000-0000F02E0000}"/>
    <cellStyle name="Millares 3 2 2 5 5 2" xfId="15986" xr:uid="{00000000-0005-0000-0000-0000F12E0000}"/>
    <cellStyle name="Millares 3 2 2 5 6" xfId="9549" xr:uid="{00000000-0005-0000-0000-0000F22E0000}"/>
    <cellStyle name="Millares 3 2 2 6" xfId="1048" xr:uid="{00000000-0005-0000-0000-0000F32E0000}"/>
    <cellStyle name="Millares 3 2 2 6 2" xfId="2125" xr:uid="{00000000-0005-0000-0000-0000F42E0000}"/>
    <cellStyle name="Millares 3 2 2 6 2 2" xfId="4278" xr:uid="{00000000-0005-0000-0000-0000F52E0000}"/>
    <cellStyle name="Millares 3 2 2 6 2 2 2" xfId="12872" xr:uid="{00000000-0005-0000-0000-0000F62E0000}"/>
    <cellStyle name="Millares 3 2 2 6 2 3" xfId="6421" xr:uid="{00000000-0005-0000-0000-0000F72E0000}"/>
    <cellStyle name="Millares 3 2 2 6 2 3 2" xfId="15014" xr:uid="{00000000-0005-0000-0000-0000F82E0000}"/>
    <cellStyle name="Millares 3 2 2 6 2 4" xfId="8563" xr:uid="{00000000-0005-0000-0000-0000F92E0000}"/>
    <cellStyle name="Millares 3 2 2 6 2 4 2" xfId="17156" xr:uid="{00000000-0005-0000-0000-0000FA2E0000}"/>
    <cellStyle name="Millares 3 2 2 6 2 5" xfId="10719" xr:uid="{00000000-0005-0000-0000-0000FB2E0000}"/>
    <cellStyle name="Millares 3 2 2 6 3" xfId="3211" xr:uid="{00000000-0005-0000-0000-0000FC2E0000}"/>
    <cellStyle name="Millares 3 2 2 6 3 2" xfId="11805" xr:uid="{00000000-0005-0000-0000-0000FD2E0000}"/>
    <cellStyle name="Millares 3 2 2 6 4" xfId="5354" xr:uid="{00000000-0005-0000-0000-0000FE2E0000}"/>
    <cellStyle name="Millares 3 2 2 6 4 2" xfId="13947" xr:uid="{00000000-0005-0000-0000-0000FF2E0000}"/>
    <cellStyle name="Millares 3 2 2 6 5" xfId="7496" xr:uid="{00000000-0005-0000-0000-0000002F0000}"/>
    <cellStyle name="Millares 3 2 2 6 5 2" xfId="16089" xr:uid="{00000000-0005-0000-0000-0000012F0000}"/>
    <cellStyle name="Millares 3 2 2 6 6" xfId="9652" xr:uid="{00000000-0005-0000-0000-0000022F0000}"/>
    <cellStyle name="Millares 3 2 2 7" xfId="1103" xr:uid="{00000000-0005-0000-0000-0000032F0000}"/>
    <cellStyle name="Millares 3 2 2 7 2" xfId="2180" xr:uid="{00000000-0005-0000-0000-0000042F0000}"/>
    <cellStyle name="Millares 3 2 2 7 2 2" xfId="4333" xr:uid="{00000000-0005-0000-0000-0000052F0000}"/>
    <cellStyle name="Millares 3 2 2 7 2 2 2" xfId="12927" xr:uid="{00000000-0005-0000-0000-0000062F0000}"/>
    <cellStyle name="Millares 3 2 2 7 2 3" xfId="6476" xr:uid="{00000000-0005-0000-0000-0000072F0000}"/>
    <cellStyle name="Millares 3 2 2 7 2 3 2" xfId="15069" xr:uid="{00000000-0005-0000-0000-0000082F0000}"/>
    <cellStyle name="Millares 3 2 2 7 2 4" xfId="8618" xr:uid="{00000000-0005-0000-0000-0000092F0000}"/>
    <cellStyle name="Millares 3 2 2 7 2 4 2" xfId="17211" xr:uid="{00000000-0005-0000-0000-00000A2F0000}"/>
    <cellStyle name="Millares 3 2 2 7 2 5" xfId="10774" xr:uid="{00000000-0005-0000-0000-00000B2F0000}"/>
    <cellStyle name="Millares 3 2 2 7 3" xfId="3266" xr:uid="{00000000-0005-0000-0000-00000C2F0000}"/>
    <cellStyle name="Millares 3 2 2 7 3 2" xfId="11860" xr:uid="{00000000-0005-0000-0000-00000D2F0000}"/>
    <cellStyle name="Millares 3 2 2 7 4" xfId="5409" xr:uid="{00000000-0005-0000-0000-00000E2F0000}"/>
    <cellStyle name="Millares 3 2 2 7 4 2" xfId="14002" xr:uid="{00000000-0005-0000-0000-00000F2F0000}"/>
    <cellStyle name="Millares 3 2 2 7 5" xfId="7551" xr:uid="{00000000-0005-0000-0000-0000102F0000}"/>
    <cellStyle name="Millares 3 2 2 7 5 2" xfId="16144" xr:uid="{00000000-0005-0000-0000-0000112F0000}"/>
    <cellStyle name="Millares 3 2 2 7 6" xfId="9707" xr:uid="{00000000-0005-0000-0000-0000122F0000}"/>
    <cellStyle name="Millares 3 2 2 8" xfId="1150" xr:uid="{00000000-0005-0000-0000-0000132F0000}"/>
    <cellStyle name="Millares 3 2 2 8 2" xfId="2224" xr:uid="{00000000-0005-0000-0000-0000142F0000}"/>
    <cellStyle name="Millares 3 2 2 8 2 2" xfId="4377" xr:uid="{00000000-0005-0000-0000-0000152F0000}"/>
    <cellStyle name="Millares 3 2 2 8 2 2 2" xfId="12971" xr:uid="{00000000-0005-0000-0000-0000162F0000}"/>
    <cellStyle name="Millares 3 2 2 8 2 3" xfId="6520" xr:uid="{00000000-0005-0000-0000-0000172F0000}"/>
    <cellStyle name="Millares 3 2 2 8 2 3 2" xfId="15113" xr:uid="{00000000-0005-0000-0000-0000182F0000}"/>
    <cellStyle name="Millares 3 2 2 8 2 4" xfId="8662" xr:uid="{00000000-0005-0000-0000-0000192F0000}"/>
    <cellStyle name="Millares 3 2 2 8 2 4 2" xfId="17255" xr:uid="{00000000-0005-0000-0000-00001A2F0000}"/>
    <cellStyle name="Millares 3 2 2 8 2 5" xfId="10818" xr:uid="{00000000-0005-0000-0000-00001B2F0000}"/>
    <cellStyle name="Millares 3 2 2 8 3" xfId="3310" xr:uid="{00000000-0005-0000-0000-00001C2F0000}"/>
    <cellStyle name="Millares 3 2 2 8 3 2" xfId="11904" xr:uid="{00000000-0005-0000-0000-00001D2F0000}"/>
    <cellStyle name="Millares 3 2 2 8 4" xfId="5453" xr:uid="{00000000-0005-0000-0000-00001E2F0000}"/>
    <cellStyle name="Millares 3 2 2 8 4 2" xfId="14046" xr:uid="{00000000-0005-0000-0000-00001F2F0000}"/>
    <cellStyle name="Millares 3 2 2 8 5" xfId="7595" xr:uid="{00000000-0005-0000-0000-0000202F0000}"/>
    <cellStyle name="Millares 3 2 2 8 5 2" xfId="16188" xr:uid="{00000000-0005-0000-0000-0000212F0000}"/>
    <cellStyle name="Millares 3 2 2 8 6" xfId="9751" xr:uid="{00000000-0005-0000-0000-0000222F0000}"/>
    <cellStyle name="Millares 3 2 2 9" xfId="1172" xr:uid="{00000000-0005-0000-0000-0000232F0000}"/>
    <cellStyle name="Millares 3 2 2 9 2" xfId="2246" xr:uid="{00000000-0005-0000-0000-0000242F0000}"/>
    <cellStyle name="Millares 3 2 2 9 2 2" xfId="4399" xr:uid="{00000000-0005-0000-0000-0000252F0000}"/>
    <cellStyle name="Millares 3 2 2 9 2 2 2" xfId="12993" xr:uid="{00000000-0005-0000-0000-0000262F0000}"/>
    <cellStyle name="Millares 3 2 2 9 2 3" xfId="6542" xr:uid="{00000000-0005-0000-0000-0000272F0000}"/>
    <cellStyle name="Millares 3 2 2 9 2 3 2" xfId="15135" xr:uid="{00000000-0005-0000-0000-0000282F0000}"/>
    <cellStyle name="Millares 3 2 2 9 2 4" xfId="8684" xr:uid="{00000000-0005-0000-0000-0000292F0000}"/>
    <cellStyle name="Millares 3 2 2 9 2 4 2" xfId="17277" xr:uid="{00000000-0005-0000-0000-00002A2F0000}"/>
    <cellStyle name="Millares 3 2 2 9 2 5" xfId="10840" xr:uid="{00000000-0005-0000-0000-00002B2F0000}"/>
    <cellStyle name="Millares 3 2 2 9 3" xfId="3332" xr:uid="{00000000-0005-0000-0000-00002C2F0000}"/>
    <cellStyle name="Millares 3 2 2 9 3 2" xfId="11926" xr:uid="{00000000-0005-0000-0000-00002D2F0000}"/>
    <cellStyle name="Millares 3 2 2 9 4" xfId="5475" xr:uid="{00000000-0005-0000-0000-00002E2F0000}"/>
    <cellStyle name="Millares 3 2 2 9 4 2" xfId="14068" xr:uid="{00000000-0005-0000-0000-00002F2F0000}"/>
    <cellStyle name="Millares 3 2 2 9 5" xfId="7617" xr:uid="{00000000-0005-0000-0000-0000302F0000}"/>
    <cellStyle name="Millares 3 2 2 9 5 2" xfId="16210" xr:uid="{00000000-0005-0000-0000-0000312F0000}"/>
    <cellStyle name="Millares 3 2 2 9 6" xfId="9773" xr:uid="{00000000-0005-0000-0000-0000322F0000}"/>
    <cellStyle name="Millares 3 2 20" xfId="17347" xr:uid="{00000000-0005-0000-0000-0000332F0000}"/>
    <cellStyle name="Millares 3 2 3" xfId="244" xr:uid="{00000000-0005-0000-0000-0000342F0000}"/>
    <cellStyle name="Millares 3 2 3 10" xfId="8786" xr:uid="{00000000-0005-0000-0000-0000352F0000}"/>
    <cellStyle name="Millares 3 2 3 11" xfId="17371" xr:uid="{00000000-0005-0000-0000-0000362F0000}"/>
    <cellStyle name="Millares 3 2 3 2" xfId="597" xr:uid="{00000000-0005-0000-0000-0000372F0000}"/>
    <cellStyle name="Millares 3 2 3 2 2" xfId="1220" xr:uid="{00000000-0005-0000-0000-0000382F0000}"/>
    <cellStyle name="Millares 3 2 3 2 2 2" xfId="2294" xr:uid="{00000000-0005-0000-0000-0000392F0000}"/>
    <cellStyle name="Millares 3 2 3 2 2 2 2" xfId="4447" xr:uid="{00000000-0005-0000-0000-00003A2F0000}"/>
    <cellStyle name="Millares 3 2 3 2 2 2 2 2" xfId="13041" xr:uid="{00000000-0005-0000-0000-00003B2F0000}"/>
    <cellStyle name="Millares 3 2 3 2 2 2 3" xfId="6590" xr:uid="{00000000-0005-0000-0000-00003C2F0000}"/>
    <cellStyle name="Millares 3 2 3 2 2 2 3 2" xfId="15183" xr:uid="{00000000-0005-0000-0000-00003D2F0000}"/>
    <cellStyle name="Millares 3 2 3 2 2 2 4" xfId="8732" xr:uid="{00000000-0005-0000-0000-00003E2F0000}"/>
    <cellStyle name="Millares 3 2 3 2 2 2 4 2" xfId="17325" xr:uid="{00000000-0005-0000-0000-00003F2F0000}"/>
    <cellStyle name="Millares 3 2 3 2 2 2 5" xfId="10888" xr:uid="{00000000-0005-0000-0000-0000402F0000}"/>
    <cellStyle name="Millares 3 2 3 2 2 3" xfId="3380" xr:uid="{00000000-0005-0000-0000-0000412F0000}"/>
    <cellStyle name="Millares 3 2 3 2 2 3 2" xfId="11974" xr:uid="{00000000-0005-0000-0000-0000422F0000}"/>
    <cellStyle name="Millares 3 2 3 2 2 4" xfId="5523" xr:uid="{00000000-0005-0000-0000-0000432F0000}"/>
    <cellStyle name="Millares 3 2 3 2 2 4 2" xfId="14116" xr:uid="{00000000-0005-0000-0000-0000442F0000}"/>
    <cellStyle name="Millares 3 2 3 2 2 5" xfId="7665" xr:uid="{00000000-0005-0000-0000-0000452F0000}"/>
    <cellStyle name="Millares 3 2 3 2 2 5 2" xfId="16258" xr:uid="{00000000-0005-0000-0000-0000462F0000}"/>
    <cellStyle name="Millares 3 2 3 2 2 6" xfId="9821" xr:uid="{00000000-0005-0000-0000-0000472F0000}"/>
    <cellStyle name="Millares 3 2 3 2 3" xfId="1677" xr:uid="{00000000-0005-0000-0000-0000482F0000}"/>
    <cellStyle name="Millares 3 2 3 2 3 2" xfId="3830" xr:uid="{00000000-0005-0000-0000-0000492F0000}"/>
    <cellStyle name="Millares 3 2 3 2 3 2 2" xfId="12424" xr:uid="{00000000-0005-0000-0000-00004A2F0000}"/>
    <cellStyle name="Millares 3 2 3 2 3 3" xfId="5973" xr:uid="{00000000-0005-0000-0000-00004B2F0000}"/>
    <cellStyle name="Millares 3 2 3 2 3 3 2" xfId="14566" xr:uid="{00000000-0005-0000-0000-00004C2F0000}"/>
    <cellStyle name="Millares 3 2 3 2 3 4" xfId="8115" xr:uid="{00000000-0005-0000-0000-00004D2F0000}"/>
    <cellStyle name="Millares 3 2 3 2 3 4 2" xfId="16708" xr:uid="{00000000-0005-0000-0000-00004E2F0000}"/>
    <cellStyle name="Millares 3 2 3 2 3 5" xfId="10271" xr:uid="{00000000-0005-0000-0000-00004F2F0000}"/>
    <cellStyle name="Millares 3 2 3 2 4" xfId="2763" xr:uid="{00000000-0005-0000-0000-0000502F0000}"/>
    <cellStyle name="Millares 3 2 3 2 4 2" xfId="11357" xr:uid="{00000000-0005-0000-0000-0000512F0000}"/>
    <cellStyle name="Millares 3 2 3 2 5" xfId="4906" xr:uid="{00000000-0005-0000-0000-0000522F0000}"/>
    <cellStyle name="Millares 3 2 3 2 5 2" xfId="13499" xr:uid="{00000000-0005-0000-0000-0000532F0000}"/>
    <cellStyle name="Millares 3 2 3 2 6" xfId="7048" xr:uid="{00000000-0005-0000-0000-0000542F0000}"/>
    <cellStyle name="Millares 3 2 3 2 6 2" xfId="15641" xr:uid="{00000000-0005-0000-0000-0000552F0000}"/>
    <cellStyle name="Millares 3 2 3 2 7" xfId="9206" xr:uid="{00000000-0005-0000-0000-0000562F0000}"/>
    <cellStyle name="Millares 3 2 3 3" xfId="869" xr:uid="{00000000-0005-0000-0000-0000572F0000}"/>
    <cellStyle name="Millares 3 2 3 3 2" xfId="1946" xr:uid="{00000000-0005-0000-0000-0000582F0000}"/>
    <cellStyle name="Millares 3 2 3 3 2 2" xfId="4099" xr:uid="{00000000-0005-0000-0000-0000592F0000}"/>
    <cellStyle name="Millares 3 2 3 3 2 2 2" xfId="12693" xr:uid="{00000000-0005-0000-0000-00005A2F0000}"/>
    <cellStyle name="Millares 3 2 3 3 2 3" xfId="6242" xr:uid="{00000000-0005-0000-0000-00005B2F0000}"/>
    <cellStyle name="Millares 3 2 3 3 2 3 2" xfId="14835" xr:uid="{00000000-0005-0000-0000-00005C2F0000}"/>
    <cellStyle name="Millares 3 2 3 3 2 4" xfId="8384" xr:uid="{00000000-0005-0000-0000-00005D2F0000}"/>
    <cellStyle name="Millares 3 2 3 3 2 4 2" xfId="16977" xr:uid="{00000000-0005-0000-0000-00005E2F0000}"/>
    <cellStyle name="Millares 3 2 3 3 2 5" xfId="10540" xr:uid="{00000000-0005-0000-0000-00005F2F0000}"/>
    <cellStyle name="Millares 3 2 3 3 3" xfId="3032" xr:uid="{00000000-0005-0000-0000-0000602F0000}"/>
    <cellStyle name="Millares 3 2 3 3 3 2" xfId="11626" xr:uid="{00000000-0005-0000-0000-0000612F0000}"/>
    <cellStyle name="Millares 3 2 3 3 4" xfId="5175" xr:uid="{00000000-0005-0000-0000-0000622F0000}"/>
    <cellStyle name="Millares 3 2 3 3 4 2" xfId="13768" xr:uid="{00000000-0005-0000-0000-0000632F0000}"/>
    <cellStyle name="Millares 3 2 3 3 5" xfId="7317" xr:uid="{00000000-0005-0000-0000-0000642F0000}"/>
    <cellStyle name="Millares 3 2 3 3 5 2" xfId="15910" xr:uid="{00000000-0005-0000-0000-0000652F0000}"/>
    <cellStyle name="Millares 3 2 3 3 6" xfId="9473" xr:uid="{00000000-0005-0000-0000-0000662F0000}"/>
    <cellStyle name="Millares 3 2 3 4" xfId="1112" xr:uid="{00000000-0005-0000-0000-0000672F0000}"/>
    <cellStyle name="Millares 3 2 3 4 2" xfId="2189" xr:uid="{00000000-0005-0000-0000-0000682F0000}"/>
    <cellStyle name="Millares 3 2 3 4 2 2" xfId="4342" xr:uid="{00000000-0005-0000-0000-0000692F0000}"/>
    <cellStyle name="Millares 3 2 3 4 2 2 2" xfId="12936" xr:uid="{00000000-0005-0000-0000-00006A2F0000}"/>
    <cellStyle name="Millares 3 2 3 4 2 3" xfId="6485" xr:uid="{00000000-0005-0000-0000-00006B2F0000}"/>
    <cellStyle name="Millares 3 2 3 4 2 3 2" xfId="15078" xr:uid="{00000000-0005-0000-0000-00006C2F0000}"/>
    <cellStyle name="Millares 3 2 3 4 2 4" xfId="8627" xr:uid="{00000000-0005-0000-0000-00006D2F0000}"/>
    <cellStyle name="Millares 3 2 3 4 2 4 2" xfId="17220" xr:uid="{00000000-0005-0000-0000-00006E2F0000}"/>
    <cellStyle name="Millares 3 2 3 4 2 5" xfId="10783" xr:uid="{00000000-0005-0000-0000-00006F2F0000}"/>
    <cellStyle name="Millares 3 2 3 4 3" xfId="3275" xr:uid="{00000000-0005-0000-0000-0000702F0000}"/>
    <cellStyle name="Millares 3 2 3 4 3 2" xfId="11869" xr:uid="{00000000-0005-0000-0000-0000712F0000}"/>
    <cellStyle name="Millares 3 2 3 4 4" xfId="5418" xr:uid="{00000000-0005-0000-0000-0000722F0000}"/>
    <cellStyle name="Millares 3 2 3 4 4 2" xfId="14011" xr:uid="{00000000-0005-0000-0000-0000732F0000}"/>
    <cellStyle name="Millares 3 2 3 4 5" xfId="7560" xr:uid="{00000000-0005-0000-0000-0000742F0000}"/>
    <cellStyle name="Millares 3 2 3 4 5 2" xfId="16153" xr:uid="{00000000-0005-0000-0000-0000752F0000}"/>
    <cellStyle name="Millares 3 2 3 4 6" xfId="9716" xr:uid="{00000000-0005-0000-0000-0000762F0000}"/>
    <cellStyle name="Millares 3 2 3 5" xfId="1181" xr:uid="{00000000-0005-0000-0000-0000772F0000}"/>
    <cellStyle name="Millares 3 2 3 5 2" xfId="2255" xr:uid="{00000000-0005-0000-0000-0000782F0000}"/>
    <cellStyle name="Millares 3 2 3 5 2 2" xfId="4408" xr:uid="{00000000-0005-0000-0000-0000792F0000}"/>
    <cellStyle name="Millares 3 2 3 5 2 2 2" xfId="13002" xr:uid="{00000000-0005-0000-0000-00007A2F0000}"/>
    <cellStyle name="Millares 3 2 3 5 2 3" xfId="6551" xr:uid="{00000000-0005-0000-0000-00007B2F0000}"/>
    <cellStyle name="Millares 3 2 3 5 2 3 2" xfId="15144" xr:uid="{00000000-0005-0000-0000-00007C2F0000}"/>
    <cellStyle name="Millares 3 2 3 5 2 4" xfId="8693" xr:uid="{00000000-0005-0000-0000-00007D2F0000}"/>
    <cellStyle name="Millares 3 2 3 5 2 4 2" xfId="17286" xr:uid="{00000000-0005-0000-0000-00007E2F0000}"/>
    <cellStyle name="Millares 3 2 3 5 2 5" xfId="10849" xr:uid="{00000000-0005-0000-0000-00007F2F0000}"/>
    <cellStyle name="Millares 3 2 3 5 3" xfId="3341" xr:uid="{00000000-0005-0000-0000-0000802F0000}"/>
    <cellStyle name="Millares 3 2 3 5 3 2" xfId="11935" xr:uid="{00000000-0005-0000-0000-0000812F0000}"/>
    <cellStyle name="Millares 3 2 3 5 4" xfId="5484" xr:uid="{00000000-0005-0000-0000-0000822F0000}"/>
    <cellStyle name="Millares 3 2 3 5 4 2" xfId="14077" xr:uid="{00000000-0005-0000-0000-0000832F0000}"/>
    <cellStyle name="Millares 3 2 3 5 5" xfId="7626" xr:uid="{00000000-0005-0000-0000-0000842F0000}"/>
    <cellStyle name="Millares 3 2 3 5 5 2" xfId="16219" xr:uid="{00000000-0005-0000-0000-0000852F0000}"/>
    <cellStyle name="Millares 3 2 3 5 6" xfId="9782" xr:uid="{00000000-0005-0000-0000-0000862F0000}"/>
    <cellStyle name="Millares 3 2 3 6" xfId="1325" xr:uid="{00000000-0005-0000-0000-0000872F0000}"/>
    <cellStyle name="Millares 3 2 3 6 2" xfId="3478" xr:uid="{00000000-0005-0000-0000-0000882F0000}"/>
    <cellStyle name="Millares 3 2 3 6 2 2" xfId="12072" xr:uid="{00000000-0005-0000-0000-0000892F0000}"/>
    <cellStyle name="Millares 3 2 3 6 3" xfId="5621" xr:uid="{00000000-0005-0000-0000-00008A2F0000}"/>
    <cellStyle name="Millares 3 2 3 6 3 2" xfId="14214" xr:uid="{00000000-0005-0000-0000-00008B2F0000}"/>
    <cellStyle name="Millares 3 2 3 6 4" xfId="7763" xr:uid="{00000000-0005-0000-0000-00008C2F0000}"/>
    <cellStyle name="Millares 3 2 3 6 4 2" xfId="16356" xr:uid="{00000000-0005-0000-0000-00008D2F0000}"/>
    <cellStyle name="Millares 3 2 3 6 5" xfId="9919" xr:uid="{00000000-0005-0000-0000-00008E2F0000}"/>
    <cellStyle name="Millares 3 2 3 7" xfId="2411" xr:uid="{00000000-0005-0000-0000-00008F2F0000}"/>
    <cellStyle name="Millares 3 2 3 7 2" xfId="11005" xr:uid="{00000000-0005-0000-0000-0000902F0000}"/>
    <cellStyle name="Millares 3 2 3 8" xfId="4554" xr:uid="{00000000-0005-0000-0000-0000912F0000}"/>
    <cellStyle name="Millares 3 2 3 8 2" xfId="13147" xr:uid="{00000000-0005-0000-0000-0000922F0000}"/>
    <cellStyle name="Millares 3 2 3 9" xfId="6696" xr:uid="{00000000-0005-0000-0000-0000932F0000}"/>
    <cellStyle name="Millares 3 2 3 9 2" xfId="15289" xr:uid="{00000000-0005-0000-0000-0000942F0000}"/>
    <cellStyle name="Millares 3 2 4" xfId="352" xr:uid="{00000000-0005-0000-0000-0000952F0000}"/>
    <cellStyle name="Millares 3 2 4 2" xfId="705" xr:uid="{00000000-0005-0000-0000-0000962F0000}"/>
    <cellStyle name="Millares 3 2 4 2 2" xfId="1785" xr:uid="{00000000-0005-0000-0000-0000972F0000}"/>
    <cellStyle name="Millares 3 2 4 2 2 2" xfId="3938" xr:uid="{00000000-0005-0000-0000-0000982F0000}"/>
    <cellStyle name="Millares 3 2 4 2 2 2 2" xfId="12532" xr:uid="{00000000-0005-0000-0000-0000992F0000}"/>
    <cellStyle name="Millares 3 2 4 2 2 3" xfId="6081" xr:uid="{00000000-0005-0000-0000-00009A2F0000}"/>
    <cellStyle name="Millares 3 2 4 2 2 3 2" xfId="14674" xr:uid="{00000000-0005-0000-0000-00009B2F0000}"/>
    <cellStyle name="Millares 3 2 4 2 2 4" xfId="8223" xr:uid="{00000000-0005-0000-0000-00009C2F0000}"/>
    <cellStyle name="Millares 3 2 4 2 2 4 2" xfId="16816" xr:uid="{00000000-0005-0000-0000-00009D2F0000}"/>
    <cellStyle name="Millares 3 2 4 2 2 5" xfId="10379" xr:uid="{00000000-0005-0000-0000-00009E2F0000}"/>
    <cellStyle name="Millares 3 2 4 2 3" xfId="2871" xr:uid="{00000000-0005-0000-0000-00009F2F0000}"/>
    <cellStyle name="Millares 3 2 4 2 3 2" xfId="11465" xr:uid="{00000000-0005-0000-0000-0000A02F0000}"/>
    <cellStyle name="Millares 3 2 4 2 4" xfId="5014" xr:uid="{00000000-0005-0000-0000-0000A12F0000}"/>
    <cellStyle name="Millares 3 2 4 2 4 2" xfId="13607" xr:uid="{00000000-0005-0000-0000-0000A22F0000}"/>
    <cellStyle name="Millares 3 2 4 2 5" xfId="7156" xr:uid="{00000000-0005-0000-0000-0000A32F0000}"/>
    <cellStyle name="Millares 3 2 4 2 5 2" xfId="15749" xr:uid="{00000000-0005-0000-0000-0000A42F0000}"/>
    <cellStyle name="Millares 3 2 4 2 6" xfId="9314" xr:uid="{00000000-0005-0000-0000-0000A52F0000}"/>
    <cellStyle name="Millares 3 2 4 3" xfId="1200" xr:uid="{00000000-0005-0000-0000-0000A62F0000}"/>
    <cellStyle name="Millares 3 2 4 3 2" xfId="2274" xr:uid="{00000000-0005-0000-0000-0000A72F0000}"/>
    <cellStyle name="Millares 3 2 4 3 2 2" xfId="4427" xr:uid="{00000000-0005-0000-0000-0000A82F0000}"/>
    <cellStyle name="Millares 3 2 4 3 2 2 2" xfId="13021" xr:uid="{00000000-0005-0000-0000-0000A92F0000}"/>
    <cellStyle name="Millares 3 2 4 3 2 3" xfId="6570" xr:uid="{00000000-0005-0000-0000-0000AA2F0000}"/>
    <cellStyle name="Millares 3 2 4 3 2 3 2" xfId="15163" xr:uid="{00000000-0005-0000-0000-0000AB2F0000}"/>
    <cellStyle name="Millares 3 2 4 3 2 4" xfId="8712" xr:uid="{00000000-0005-0000-0000-0000AC2F0000}"/>
    <cellStyle name="Millares 3 2 4 3 2 4 2" xfId="17305" xr:uid="{00000000-0005-0000-0000-0000AD2F0000}"/>
    <cellStyle name="Millares 3 2 4 3 2 5" xfId="10868" xr:uid="{00000000-0005-0000-0000-0000AE2F0000}"/>
    <cellStyle name="Millares 3 2 4 3 3" xfId="3360" xr:uid="{00000000-0005-0000-0000-0000AF2F0000}"/>
    <cellStyle name="Millares 3 2 4 3 3 2" xfId="11954" xr:uid="{00000000-0005-0000-0000-0000B02F0000}"/>
    <cellStyle name="Millares 3 2 4 3 4" xfId="5503" xr:uid="{00000000-0005-0000-0000-0000B12F0000}"/>
    <cellStyle name="Millares 3 2 4 3 4 2" xfId="14096" xr:uid="{00000000-0005-0000-0000-0000B22F0000}"/>
    <cellStyle name="Millares 3 2 4 3 5" xfId="7645" xr:uid="{00000000-0005-0000-0000-0000B32F0000}"/>
    <cellStyle name="Millares 3 2 4 3 5 2" xfId="16238" xr:uid="{00000000-0005-0000-0000-0000B42F0000}"/>
    <cellStyle name="Millares 3 2 4 3 6" xfId="9801" xr:uid="{00000000-0005-0000-0000-0000B52F0000}"/>
    <cellStyle name="Millares 3 2 4 4" xfId="1433" xr:uid="{00000000-0005-0000-0000-0000B62F0000}"/>
    <cellStyle name="Millares 3 2 4 4 2" xfId="3586" xr:uid="{00000000-0005-0000-0000-0000B72F0000}"/>
    <cellStyle name="Millares 3 2 4 4 2 2" xfId="12180" xr:uid="{00000000-0005-0000-0000-0000B82F0000}"/>
    <cellStyle name="Millares 3 2 4 4 3" xfId="5729" xr:uid="{00000000-0005-0000-0000-0000B92F0000}"/>
    <cellStyle name="Millares 3 2 4 4 3 2" xfId="14322" xr:uid="{00000000-0005-0000-0000-0000BA2F0000}"/>
    <cellStyle name="Millares 3 2 4 4 4" xfId="7871" xr:uid="{00000000-0005-0000-0000-0000BB2F0000}"/>
    <cellStyle name="Millares 3 2 4 4 4 2" xfId="16464" xr:uid="{00000000-0005-0000-0000-0000BC2F0000}"/>
    <cellStyle name="Millares 3 2 4 4 5" xfId="10027" xr:uid="{00000000-0005-0000-0000-0000BD2F0000}"/>
    <cellStyle name="Millares 3 2 4 5" xfId="2519" xr:uid="{00000000-0005-0000-0000-0000BE2F0000}"/>
    <cellStyle name="Millares 3 2 4 5 2" xfId="11113" xr:uid="{00000000-0005-0000-0000-0000BF2F0000}"/>
    <cellStyle name="Millares 3 2 4 6" xfId="4662" xr:uid="{00000000-0005-0000-0000-0000C02F0000}"/>
    <cellStyle name="Millares 3 2 4 6 2" xfId="13255" xr:uid="{00000000-0005-0000-0000-0000C12F0000}"/>
    <cellStyle name="Millares 3 2 4 7" xfId="6804" xr:uid="{00000000-0005-0000-0000-0000C22F0000}"/>
    <cellStyle name="Millares 3 2 4 7 2" xfId="15397" xr:uid="{00000000-0005-0000-0000-0000C32F0000}"/>
    <cellStyle name="Millares 3 2 4 8" xfId="8964" xr:uid="{00000000-0005-0000-0000-0000C42F0000}"/>
    <cellStyle name="Millares 3 2 5" xfId="401" xr:uid="{00000000-0005-0000-0000-0000C52F0000}"/>
    <cellStyle name="Millares 3 2 5 2" xfId="753" xr:uid="{00000000-0005-0000-0000-0000C62F0000}"/>
    <cellStyle name="Millares 3 2 5 2 2" xfId="1833" xr:uid="{00000000-0005-0000-0000-0000C72F0000}"/>
    <cellStyle name="Millares 3 2 5 2 2 2" xfId="3986" xr:uid="{00000000-0005-0000-0000-0000C82F0000}"/>
    <cellStyle name="Millares 3 2 5 2 2 2 2" xfId="12580" xr:uid="{00000000-0005-0000-0000-0000C92F0000}"/>
    <cellStyle name="Millares 3 2 5 2 2 3" xfId="6129" xr:uid="{00000000-0005-0000-0000-0000CA2F0000}"/>
    <cellStyle name="Millares 3 2 5 2 2 3 2" xfId="14722" xr:uid="{00000000-0005-0000-0000-0000CB2F0000}"/>
    <cellStyle name="Millares 3 2 5 2 2 4" xfId="8271" xr:uid="{00000000-0005-0000-0000-0000CC2F0000}"/>
    <cellStyle name="Millares 3 2 5 2 2 4 2" xfId="16864" xr:uid="{00000000-0005-0000-0000-0000CD2F0000}"/>
    <cellStyle name="Millares 3 2 5 2 2 5" xfId="10427" xr:uid="{00000000-0005-0000-0000-0000CE2F0000}"/>
    <cellStyle name="Millares 3 2 5 2 3" xfId="2919" xr:uid="{00000000-0005-0000-0000-0000CF2F0000}"/>
    <cellStyle name="Millares 3 2 5 2 3 2" xfId="11513" xr:uid="{00000000-0005-0000-0000-0000D02F0000}"/>
    <cellStyle name="Millares 3 2 5 2 4" xfId="5062" xr:uid="{00000000-0005-0000-0000-0000D12F0000}"/>
    <cellStyle name="Millares 3 2 5 2 4 2" xfId="13655" xr:uid="{00000000-0005-0000-0000-0000D22F0000}"/>
    <cellStyle name="Millares 3 2 5 2 5" xfId="7204" xr:uid="{00000000-0005-0000-0000-0000D32F0000}"/>
    <cellStyle name="Millares 3 2 5 2 5 2" xfId="15797" xr:uid="{00000000-0005-0000-0000-0000D42F0000}"/>
    <cellStyle name="Millares 3 2 5 2 6" xfId="9362" xr:uid="{00000000-0005-0000-0000-0000D52F0000}"/>
    <cellStyle name="Millares 3 2 5 3" xfId="1481" xr:uid="{00000000-0005-0000-0000-0000D62F0000}"/>
    <cellStyle name="Millares 3 2 5 3 2" xfId="3634" xr:uid="{00000000-0005-0000-0000-0000D72F0000}"/>
    <cellStyle name="Millares 3 2 5 3 2 2" xfId="12228" xr:uid="{00000000-0005-0000-0000-0000D82F0000}"/>
    <cellStyle name="Millares 3 2 5 3 3" xfId="5777" xr:uid="{00000000-0005-0000-0000-0000D92F0000}"/>
    <cellStyle name="Millares 3 2 5 3 3 2" xfId="14370" xr:uid="{00000000-0005-0000-0000-0000DA2F0000}"/>
    <cellStyle name="Millares 3 2 5 3 4" xfId="7919" xr:uid="{00000000-0005-0000-0000-0000DB2F0000}"/>
    <cellStyle name="Millares 3 2 5 3 4 2" xfId="16512" xr:uid="{00000000-0005-0000-0000-0000DC2F0000}"/>
    <cellStyle name="Millares 3 2 5 3 5" xfId="10075" xr:uid="{00000000-0005-0000-0000-0000DD2F0000}"/>
    <cellStyle name="Millares 3 2 5 4" xfId="2567" xr:uid="{00000000-0005-0000-0000-0000DE2F0000}"/>
    <cellStyle name="Millares 3 2 5 4 2" xfId="11161" xr:uid="{00000000-0005-0000-0000-0000DF2F0000}"/>
    <cellStyle name="Millares 3 2 5 5" xfId="4710" xr:uid="{00000000-0005-0000-0000-0000E02F0000}"/>
    <cellStyle name="Millares 3 2 5 5 2" xfId="13303" xr:uid="{00000000-0005-0000-0000-0000E12F0000}"/>
    <cellStyle name="Millares 3 2 5 6" xfId="6852" xr:uid="{00000000-0005-0000-0000-0000E22F0000}"/>
    <cellStyle name="Millares 3 2 5 6 2" xfId="15445" xr:uid="{00000000-0005-0000-0000-0000E32F0000}"/>
    <cellStyle name="Millares 3 2 5 7" xfId="9012" xr:uid="{00000000-0005-0000-0000-0000E42F0000}"/>
    <cellStyle name="Millares 3 2 6" xfId="503" xr:uid="{00000000-0005-0000-0000-0000E52F0000}"/>
    <cellStyle name="Millares 3 2 6 2" xfId="1583" xr:uid="{00000000-0005-0000-0000-0000E62F0000}"/>
    <cellStyle name="Millares 3 2 6 2 2" xfId="3736" xr:uid="{00000000-0005-0000-0000-0000E72F0000}"/>
    <cellStyle name="Millares 3 2 6 2 2 2" xfId="12330" xr:uid="{00000000-0005-0000-0000-0000E82F0000}"/>
    <cellStyle name="Millares 3 2 6 2 3" xfId="5879" xr:uid="{00000000-0005-0000-0000-0000E92F0000}"/>
    <cellStyle name="Millares 3 2 6 2 3 2" xfId="14472" xr:uid="{00000000-0005-0000-0000-0000EA2F0000}"/>
    <cellStyle name="Millares 3 2 6 2 4" xfId="8021" xr:uid="{00000000-0005-0000-0000-0000EB2F0000}"/>
    <cellStyle name="Millares 3 2 6 2 4 2" xfId="16614" xr:uid="{00000000-0005-0000-0000-0000EC2F0000}"/>
    <cellStyle name="Millares 3 2 6 2 5" xfId="10177" xr:uid="{00000000-0005-0000-0000-0000ED2F0000}"/>
    <cellStyle name="Millares 3 2 6 3" xfId="2669" xr:uid="{00000000-0005-0000-0000-0000EE2F0000}"/>
    <cellStyle name="Millares 3 2 6 3 2" xfId="11263" xr:uid="{00000000-0005-0000-0000-0000EF2F0000}"/>
    <cellStyle name="Millares 3 2 6 4" xfId="4812" xr:uid="{00000000-0005-0000-0000-0000F02F0000}"/>
    <cellStyle name="Millares 3 2 6 4 2" xfId="13405" xr:uid="{00000000-0005-0000-0000-0000F12F0000}"/>
    <cellStyle name="Millares 3 2 6 5" xfId="6954" xr:uid="{00000000-0005-0000-0000-0000F22F0000}"/>
    <cellStyle name="Millares 3 2 6 5 2" xfId="15547" xr:uid="{00000000-0005-0000-0000-0000F32F0000}"/>
    <cellStyle name="Millares 3 2 6 6" xfId="9112" xr:uid="{00000000-0005-0000-0000-0000F42F0000}"/>
    <cellStyle name="Millares 3 2 7" xfId="544" xr:uid="{00000000-0005-0000-0000-0000F52F0000}"/>
    <cellStyle name="Millares 3 2 7 2" xfId="1624" xr:uid="{00000000-0005-0000-0000-0000F62F0000}"/>
    <cellStyle name="Millares 3 2 7 2 2" xfId="3777" xr:uid="{00000000-0005-0000-0000-0000F72F0000}"/>
    <cellStyle name="Millares 3 2 7 2 2 2" xfId="12371" xr:uid="{00000000-0005-0000-0000-0000F82F0000}"/>
    <cellStyle name="Millares 3 2 7 2 3" xfId="5920" xr:uid="{00000000-0005-0000-0000-0000F92F0000}"/>
    <cellStyle name="Millares 3 2 7 2 3 2" xfId="14513" xr:uid="{00000000-0005-0000-0000-0000FA2F0000}"/>
    <cellStyle name="Millares 3 2 7 2 4" xfId="8062" xr:uid="{00000000-0005-0000-0000-0000FB2F0000}"/>
    <cellStyle name="Millares 3 2 7 2 4 2" xfId="16655" xr:uid="{00000000-0005-0000-0000-0000FC2F0000}"/>
    <cellStyle name="Millares 3 2 7 2 5" xfId="10218" xr:uid="{00000000-0005-0000-0000-0000FD2F0000}"/>
    <cellStyle name="Millares 3 2 7 3" xfId="2710" xr:uid="{00000000-0005-0000-0000-0000FE2F0000}"/>
    <cellStyle name="Millares 3 2 7 3 2" xfId="11304" xr:uid="{00000000-0005-0000-0000-0000FF2F0000}"/>
    <cellStyle name="Millares 3 2 7 4" xfId="4853" xr:uid="{00000000-0005-0000-0000-000000300000}"/>
    <cellStyle name="Millares 3 2 7 4 2" xfId="13446" xr:uid="{00000000-0005-0000-0000-000001300000}"/>
    <cellStyle name="Millares 3 2 7 5" xfId="6995" xr:uid="{00000000-0005-0000-0000-000002300000}"/>
    <cellStyle name="Millares 3 2 7 5 2" xfId="15588" xr:uid="{00000000-0005-0000-0000-000003300000}"/>
    <cellStyle name="Millares 3 2 7 6" xfId="9153" xr:uid="{00000000-0005-0000-0000-000004300000}"/>
    <cellStyle name="Millares 3 2 8" xfId="846" xr:uid="{00000000-0005-0000-0000-000005300000}"/>
    <cellStyle name="Millares 3 2 8 2" xfId="1926" xr:uid="{00000000-0005-0000-0000-000006300000}"/>
    <cellStyle name="Millares 3 2 8 2 2" xfId="4079" xr:uid="{00000000-0005-0000-0000-000007300000}"/>
    <cellStyle name="Millares 3 2 8 2 2 2" xfId="12673" xr:uid="{00000000-0005-0000-0000-000008300000}"/>
    <cellStyle name="Millares 3 2 8 2 3" xfId="6222" xr:uid="{00000000-0005-0000-0000-000009300000}"/>
    <cellStyle name="Millares 3 2 8 2 3 2" xfId="14815" xr:uid="{00000000-0005-0000-0000-00000A300000}"/>
    <cellStyle name="Millares 3 2 8 2 4" xfId="8364" xr:uid="{00000000-0005-0000-0000-00000B300000}"/>
    <cellStyle name="Millares 3 2 8 2 4 2" xfId="16957" xr:uid="{00000000-0005-0000-0000-00000C300000}"/>
    <cellStyle name="Millares 3 2 8 2 5" xfId="10520" xr:uid="{00000000-0005-0000-0000-00000D300000}"/>
    <cellStyle name="Millares 3 2 8 3" xfId="3012" xr:uid="{00000000-0005-0000-0000-00000E300000}"/>
    <cellStyle name="Millares 3 2 8 3 2" xfId="11606" xr:uid="{00000000-0005-0000-0000-00000F300000}"/>
    <cellStyle name="Millares 3 2 8 4" xfId="5155" xr:uid="{00000000-0005-0000-0000-000010300000}"/>
    <cellStyle name="Millares 3 2 8 4 2" xfId="13748" xr:uid="{00000000-0005-0000-0000-000011300000}"/>
    <cellStyle name="Millares 3 2 8 5" xfId="7297" xr:uid="{00000000-0005-0000-0000-000012300000}"/>
    <cellStyle name="Millares 3 2 8 5 2" xfId="15890" xr:uid="{00000000-0005-0000-0000-000013300000}"/>
    <cellStyle name="Millares 3 2 8 6" xfId="9455" xr:uid="{00000000-0005-0000-0000-000014300000}"/>
    <cellStyle name="Millares 3 2 9" xfId="896" xr:uid="{00000000-0005-0000-0000-000015300000}"/>
    <cellStyle name="Millares 3 2 9 2" xfId="1973" xr:uid="{00000000-0005-0000-0000-000016300000}"/>
    <cellStyle name="Millares 3 2 9 2 2" xfId="4126" xr:uid="{00000000-0005-0000-0000-000017300000}"/>
    <cellStyle name="Millares 3 2 9 2 2 2" xfId="12720" xr:uid="{00000000-0005-0000-0000-000018300000}"/>
    <cellStyle name="Millares 3 2 9 2 3" xfId="6269" xr:uid="{00000000-0005-0000-0000-000019300000}"/>
    <cellStyle name="Millares 3 2 9 2 3 2" xfId="14862" xr:uid="{00000000-0005-0000-0000-00001A300000}"/>
    <cellStyle name="Millares 3 2 9 2 4" xfId="8411" xr:uid="{00000000-0005-0000-0000-00001B300000}"/>
    <cellStyle name="Millares 3 2 9 2 4 2" xfId="17004" xr:uid="{00000000-0005-0000-0000-00001C300000}"/>
    <cellStyle name="Millares 3 2 9 2 5" xfId="10567" xr:uid="{00000000-0005-0000-0000-00001D300000}"/>
    <cellStyle name="Millares 3 2 9 3" xfId="3059" xr:uid="{00000000-0005-0000-0000-00001E300000}"/>
    <cellStyle name="Millares 3 2 9 3 2" xfId="11653" xr:uid="{00000000-0005-0000-0000-00001F300000}"/>
    <cellStyle name="Millares 3 2 9 4" xfId="5202" xr:uid="{00000000-0005-0000-0000-000020300000}"/>
    <cellStyle name="Millares 3 2 9 4 2" xfId="13795" xr:uid="{00000000-0005-0000-0000-000021300000}"/>
    <cellStyle name="Millares 3 2 9 5" xfId="7344" xr:uid="{00000000-0005-0000-0000-000022300000}"/>
    <cellStyle name="Millares 3 2 9 5 2" xfId="15937" xr:uid="{00000000-0005-0000-0000-000023300000}"/>
    <cellStyle name="Millares 3 2 9 6" xfId="9500" xr:uid="{00000000-0005-0000-0000-000024300000}"/>
    <cellStyle name="Millares 3 20" xfId="2322" xr:uid="{00000000-0005-0000-0000-000025300000}"/>
    <cellStyle name="Millares 3 20 2" xfId="10916" xr:uid="{00000000-0005-0000-0000-000026300000}"/>
    <cellStyle name="Millares 3 21" xfId="2312" xr:uid="{00000000-0005-0000-0000-000027300000}"/>
    <cellStyle name="Millares 3 21 2" xfId="10906" xr:uid="{00000000-0005-0000-0000-000028300000}"/>
    <cellStyle name="Millares 3 22" xfId="4465" xr:uid="{00000000-0005-0000-0000-000029300000}"/>
    <cellStyle name="Millares 3 22 2" xfId="13058" xr:uid="{00000000-0005-0000-0000-00002A300000}"/>
    <cellStyle name="Millares 3 23" xfId="6607" xr:uid="{00000000-0005-0000-0000-00002B300000}"/>
    <cellStyle name="Millares 3 23 2" xfId="15200" xr:uid="{00000000-0005-0000-0000-00002C300000}"/>
    <cellStyle name="Millares 3 24" xfId="8748" xr:uid="{00000000-0005-0000-0000-00002D300000}"/>
    <cellStyle name="Millares 3 25" xfId="17342" xr:uid="{00000000-0005-0000-0000-00002E300000}"/>
    <cellStyle name="Millares 3 3" xfId="49" xr:uid="{00000000-0005-0000-0000-00002F300000}"/>
    <cellStyle name="Millares 3 3 10" xfId="4471" xr:uid="{00000000-0005-0000-0000-000030300000}"/>
    <cellStyle name="Millares 3 3 10 2" xfId="13064" xr:uid="{00000000-0005-0000-0000-000031300000}"/>
    <cellStyle name="Millares 3 3 11" xfId="6613" xr:uid="{00000000-0005-0000-0000-000032300000}"/>
    <cellStyle name="Millares 3 3 11 2" xfId="15206" xr:uid="{00000000-0005-0000-0000-000033300000}"/>
    <cellStyle name="Millares 3 3 12" xfId="8756" xr:uid="{00000000-0005-0000-0000-000034300000}"/>
    <cellStyle name="Millares 3 3 13" xfId="17354" xr:uid="{00000000-0005-0000-0000-000035300000}"/>
    <cellStyle name="Millares 3 3 2" xfId="203" xr:uid="{00000000-0005-0000-0000-000036300000}"/>
    <cellStyle name="Millares 3 3 2 10" xfId="1023" xr:uid="{00000000-0005-0000-0000-000037300000}"/>
    <cellStyle name="Millares 3 3 2 10 2" xfId="2100" xr:uid="{00000000-0005-0000-0000-000038300000}"/>
    <cellStyle name="Millares 3 3 2 10 2 2" xfId="4253" xr:uid="{00000000-0005-0000-0000-000039300000}"/>
    <cellStyle name="Millares 3 3 2 10 2 2 2" xfId="12847" xr:uid="{00000000-0005-0000-0000-00003A300000}"/>
    <cellStyle name="Millares 3 3 2 10 2 3" xfId="6396" xr:uid="{00000000-0005-0000-0000-00003B300000}"/>
    <cellStyle name="Millares 3 3 2 10 2 3 2" xfId="14989" xr:uid="{00000000-0005-0000-0000-00003C300000}"/>
    <cellStyle name="Millares 3 3 2 10 2 4" xfId="8538" xr:uid="{00000000-0005-0000-0000-00003D300000}"/>
    <cellStyle name="Millares 3 3 2 10 2 4 2" xfId="17131" xr:uid="{00000000-0005-0000-0000-00003E300000}"/>
    <cellStyle name="Millares 3 3 2 10 2 5" xfId="10694" xr:uid="{00000000-0005-0000-0000-00003F300000}"/>
    <cellStyle name="Millares 3 3 2 10 3" xfId="3186" xr:uid="{00000000-0005-0000-0000-000040300000}"/>
    <cellStyle name="Millares 3 3 2 10 3 2" xfId="11780" xr:uid="{00000000-0005-0000-0000-000041300000}"/>
    <cellStyle name="Millares 3 3 2 10 4" xfId="5329" xr:uid="{00000000-0005-0000-0000-000042300000}"/>
    <cellStyle name="Millares 3 3 2 10 4 2" xfId="13922" xr:uid="{00000000-0005-0000-0000-000043300000}"/>
    <cellStyle name="Millares 3 3 2 10 5" xfId="7471" xr:uid="{00000000-0005-0000-0000-000044300000}"/>
    <cellStyle name="Millares 3 3 2 10 5 2" xfId="16064" xr:uid="{00000000-0005-0000-0000-000045300000}"/>
    <cellStyle name="Millares 3 3 2 10 6" xfId="9627" xr:uid="{00000000-0005-0000-0000-000046300000}"/>
    <cellStyle name="Millares 3 3 2 11" xfId="1118" xr:uid="{00000000-0005-0000-0000-000047300000}"/>
    <cellStyle name="Millares 3 3 2 11 2" xfId="2195" xr:uid="{00000000-0005-0000-0000-000048300000}"/>
    <cellStyle name="Millares 3 3 2 11 2 2" xfId="4348" xr:uid="{00000000-0005-0000-0000-000049300000}"/>
    <cellStyle name="Millares 3 3 2 11 2 2 2" xfId="12942" xr:uid="{00000000-0005-0000-0000-00004A300000}"/>
    <cellStyle name="Millares 3 3 2 11 2 3" xfId="6491" xr:uid="{00000000-0005-0000-0000-00004B300000}"/>
    <cellStyle name="Millares 3 3 2 11 2 3 2" xfId="15084" xr:uid="{00000000-0005-0000-0000-00004C300000}"/>
    <cellStyle name="Millares 3 3 2 11 2 4" xfId="8633" xr:uid="{00000000-0005-0000-0000-00004D300000}"/>
    <cellStyle name="Millares 3 3 2 11 2 4 2" xfId="17226" xr:uid="{00000000-0005-0000-0000-00004E300000}"/>
    <cellStyle name="Millares 3 3 2 11 2 5" xfId="10789" xr:uid="{00000000-0005-0000-0000-00004F300000}"/>
    <cellStyle name="Millares 3 3 2 11 3" xfId="3281" xr:uid="{00000000-0005-0000-0000-000050300000}"/>
    <cellStyle name="Millares 3 3 2 11 3 2" xfId="11875" xr:uid="{00000000-0005-0000-0000-000051300000}"/>
    <cellStyle name="Millares 3 3 2 11 4" xfId="5424" xr:uid="{00000000-0005-0000-0000-000052300000}"/>
    <cellStyle name="Millares 3 3 2 11 4 2" xfId="14017" xr:uid="{00000000-0005-0000-0000-000053300000}"/>
    <cellStyle name="Millares 3 3 2 11 5" xfId="7566" xr:uid="{00000000-0005-0000-0000-000054300000}"/>
    <cellStyle name="Millares 3 3 2 11 5 2" xfId="16159" xr:uid="{00000000-0005-0000-0000-000055300000}"/>
    <cellStyle name="Millares 3 3 2 11 6" xfId="9722" xr:uid="{00000000-0005-0000-0000-000056300000}"/>
    <cellStyle name="Millares 3 3 2 12" xfId="1187" xr:uid="{00000000-0005-0000-0000-000057300000}"/>
    <cellStyle name="Millares 3 3 2 12 2" xfId="2261" xr:uid="{00000000-0005-0000-0000-000058300000}"/>
    <cellStyle name="Millares 3 3 2 12 2 2" xfId="4414" xr:uid="{00000000-0005-0000-0000-000059300000}"/>
    <cellStyle name="Millares 3 3 2 12 2 2 2" xfId="13008" xr:uid="{00000000-0005-0000-0000-00005A300000}"/>
    <cellStyle name="Millares 3 3 2 12 2 3" xfId="6557" xr:uid="{00000000-0005-0000-0000-00005B300000}"/>
    <cellStyle name="Millares 3 3 2 12 2 3 2" xfId="15150" xr:uid="{00000000-0005-0000-0000-00005C300000}"/>
    <cellStyle name="Millares 3 3 2 12 2 4" xfId="8699" xr:uid="{00000000-0005-0000-0000-00005D300000}"/>
    <cellStyle name="Millares 3 3 2 12 2 4 2" xfId="17292" xr:uid="{00000000-0005-0000-0000-00005E300000}"/>
    <cellStyle name="Millares 3 3 2 12 2 5" xfId="10855" xr:uid="{00000000-0005-0000-0000-00005F300000}"/>
    <cellStyle name="Millares 3 3 2 12 3" xfId="3347" xr:uid="{00000000-0005-0000-0000-000060300000}"/>
    <cellStyle name="Millares 3 3 2 12 3 2" xfId="11941" xr:uid="{00000000-0005-0000-0000-000061300000}"/>
    <cellStyle name="Millares 3 3 2 12 4" xfId="5490" xr:uid="{00000000-0005-0000-0000-000062300000}"/>
    <cellStyle name="Millares 3 3 2 12 4 2" xfId="14083" xr:uid="{00000000-0005-0000-0000-000063300000}"/>
    <cellStyle name="Millares 3 3 2 12 5" xfId="7632" xr:uid="{00000000-0005-0000-0000-000064300000}"/>
    <cellStyle name="Millares 3 3 2 12 5 2" xfId="16225" xr:uid="{00000000-0005-0000-0000-000065300000}"/>
    <cellStyle name="Millares 3 3 2 12 6" xfId="9788" xr:uid="{00000000-0005-0000-0000-000066300000}"/>
    <cellStyle name="Millares 3 3 2 13" xfId="1296" xr:uid="{00000000-0005-0000-0000-000067300000}"/>
    <cellStyle name="Millares 3 3 2 13 2" xfId="3449" xr:uid="{00000000-0005-0000-0000-000068300000}"/>
    <cellStyle name="Millares 3 3 2 13 2 2" xfId="12043" xr:uid="{00000000-0005-0000-0000-000069300000}"/>
    <cellStyle name="Millares 3 3 2 13 3" xfId="5592" xr:uid="{00000000-0005-0000-0000-00006A300000}"/>
    <cellStyle name="Millares 3 3 2 13 3 2" xfId="14185" xr:uid="{00000000-0005-0000-0000-00006B300000}"/>
    <cellStyle name="Millares 3 3 2 13 4" xfId="7734" xr:uid="{00000000-0005-0000-0000-00006C300000}"/>
    <cellStyle name="Millares 3 3 2 13 4 2" xfId="16327" xr:uid="{00000000-0005-0000-0000-00006D300000}"/>
    <cellStyle name="Millares 3 3 2 13 5" xfId="9890" xr:uid="{00000000-0005-0000-0000-00006E300000}"/>
    <cellStyle name="Millares 3 3 2 14" xfId="2384" xr:uid="{00000000-0005-0000-0000-00006F300000}"/>
    <cellStyle name="Millares 3 3 2 14 2" xfId="10978" xr:uid="{00000000-0005-0000-0000-000070300000}"/>
    <cellStyle name="Millares 3 3 2 15" xfId="4527" xr:uid="{00000000-0005-0000-0000-000071300000}"/>
    <cellStyle name="Millares 3 3 2 15 2" xfId="13120" xr:uid="{00000000-0005-0000-0000-000072300000}"/>
    <cellStyle name="Millares 3 3 2 16" xfId="6669" xr:uid="{00000000-0005-0000-0000-000073300000}"/>
    <cellStyle name="Millares 3 3 2 16 2" xfId="15262" xr:uid="{00000000-0005-0000-0000-000074300000}"/>
    <cellStyle name="Millares 3 3 2 17" xfId="8768" xr:uid="{00000000-0005-0000-0000-000075300000}"/>
    <cellStyle name="Millares 3 3 2 18" xfId="17378" xr:uid="{00000000-0005-0000-0000-000076300000}"/>
    <cellStyle name="Millares 3 3 2 2" xfId="330" xr:uid="{00000000-0005-0000-0000-000077300000}"/>
    <cellStyle name="Millares 3 3 2 2 10" xfId="6782" xr:uid="{00000000-0005-0000-0000-000078300000}"/>
    <cellStyle name="Millares 3 3 2 2 10 2" xfId="15375" xr:uid="{00000000-0005-0000-0000-000079300000}"/>
    <cellStyle name="Millares 3 3 2 2 11" xfId="8942" xr:uid="{00000000-0005-0000-0000-00007A300000}"/>
    <cellStyle name="Millares 3 3 2 2 2" xfId="481" xr:uid="{00000000-0005-0000-0000-00007B300000}"/>
    <cellStyle name="Millares 3 3 2 2 2 2" xfId="833" xr:uid="{00000000-0005-0000-0000-00007C300000}"/>
    <cellStyle name="Millares 3 3 2 2 2 2 2" xfId="1913" xr:uid="{00000000-0005-0000-0000-00007D300000}"/>
    <cellStyle name="Millares 3 3 2 2 2 2 2 2" xfId="4066" xr:uid="{00000000-0005-0000-0000-00007E300000}"/>
    <cellStyle name="Millares 3 3 2 2 2 2 2 2 2" xfId="12660" xr:uid="{00000000-0005-0000-0000-00007F300000}"/>
    <cellStyle name="Millares 3 3 2 2 2 2 2 3" xfId="6209" xr:uid="{00000000-0005-0000-0000-000080300000}"/>
    <cellStyle name="Millares 3 3 2 2 2 2 2 3 2" xfId="14802" xr:uid="{00000000-0005-0000-0000-000081300000}"/>
    <cellStyle name="Millares 3 3 2 2 2 2 2 4" xfId="8351" xr:uid="{00000000-0005-0000-0000-000082300000}"/>
    <cellStyle name="Millares 3 3 2 2 2 2 2 4 2" xfId="16944" xr:uid="{00000000-0005-0000-0000-000083300000}"/>
    <cellStyle name="Millares 3 3 2 2 2 2 2 5" xfId="10507" xr:uid="{00000000-0005-0000-0000-000084300000}"/>
    <cellStyle name="Millares 3 3 2 2 2 2 3" xfId="2999" xr:uid="{00000000-0005-0000-0000-000085300000}"/>
    <cellStyle name="Millares 3 3 2 2 2 2 3 2" xfId="11593" xr:uid="{00000000-0005-0000-0000-000086300000}"/>
    <cellStyle name="Millares 3 3 2 2 2 2 4" xfId="5142" xr:uid="{00000000-0005-0000-0000-000087300000}"/>
    <cellStyle name="Millares 3 3 2 2 2 2 4 2" xfId="13735" xr:uid="{00000000-0005-0000-0000-000088300000}"/>
    <cellStyle name="Millares 3 3 2 2 2 2 5" xfId="7284" xr:uid="{00000000-0005-0000-0000-000089300000}"/>
    <cellStyle name="Millares 3 3 2 2 2 2 5 2" xfId="15877" xr:uid="{00000000-0005-0000-0000-00008A300000}"/>
    <cellStyle name="Millares 3 3 2 2 2 2 6" xfId="9442" xr:uid="{00000000-0005-0000-0000-00008B300000}"/>
    <cellStyle name="Millares 3 3 2 2 2 3" xfId="1561" xr:uid="{00000000-0005-0000-0000-00008C300000}"/>
    <cellStyle name="Millares 3 3 2 2 2 3 2" xfId="3714" xr:uid="{00000000-0005-0000-0000-00008D300000}"/>
    <cellStyle name="Millares 3 3 2 2 2 3 2 2" xfId="12308" xr:uid="{00000000-0005-0000-0000-00008E300000}"/>
    <cellStyle name="Millares 3 3 2 2 2 3 3" xfId="5857" xr:uid="{00000000-0005-0000-0000-00008F300000}"/>
    <cellStyle name="Millares 3 3 2 2 2 3 3 2" xfId="14450" xr:uid="{00000000-0005-0000-0000-000090300000}"/>
    <cellStyle name="Millares 3 3 2 2 2 3 4" xfId="7999" xr:uid="{00000000-0005-0000-0000-000091300000}"/>
    <cellStyle name="Millares 3 3 2 2 2 3 4 2" xfId="16592" xr:uid="{00000000-0005-0000-0000-000092300000}"/>
    <cellStyle name="Millares 3 3 2 2 2 3 5" xfId="10155" xr:uid="{00000000-0005-0000-0000-000093300000}"/>
    <cellStyle name="Millares 3 3 2 2 2 4" xfId="2647" xr:uid="{00000000-0005-0000-0000-000094300000}"/>
    <cellStyle name="Millares 3 3 2 2 2 4 2" xfId="11241" xr:uid="{00000000-0005-0000-0000-000095300000}"/>
    <cellStyle name="Millares 3 3 2 2 2 5" xfId="4790" xr:uid="{00000000-0005-0000-0000-000096300000}"/>
    <cellStyle name="Millares 3 3 2 2 2 5 2" xfId="13383" xr:uid="{00000000-0005-0000-0000-000097300000}"/>
    <cellStyle name="Millares 3 3 2 2 2 6" xfId="6932" xr:uid="{00000000-0005-0000-0000-000098300000}"/>
    <cellStyle name="Millares 3 3 2 2 2 6 2" xfId="15525" xr:uid="{00000000-0005-0000-0000-000099300000}"/>
    <cellStyle name="Millares 3 3 2 2 2 7" xfId="9090" xr:uid="{00000000-0005-0000-0000-00009A300000}"/>
    <cellStyle name="Millares 3 3 2 2 3" xfId="683" xr:uid="{00000000-0005-0000-0000-00009B300000}"/>
    <cellStyle name="Millares 3 3 2 2 3 2" xfId="1763" xr:uid="{00000000-0005-0000-0000-00009C300000}"/>
    <cellStyle name="Millares 3 3 2 2 3 2 2" xfId="3916" xr:uid="{00000000-0005-0000-0000-00009D300000}"/>
    <cellStyle name="Millares 3 3 2 2 3 2 2 2" xfId="12510" xr:uid="{00000000-0005-0000-0000-00009E300000}"/>
    <cellStyle name="Millares 3 3 2 2 3 2 3" xfId="6059" xr:uid="{00000000-0005-0000-0000-00009F300000}"/>
    <cellStyle name="Millares 3 3 2 2 3 2 3 2" xfId="14652" xr:uid="{00000000-0005-0000-0000-0000A0300000}"/>
    <cellStyle name="Millares 3 3 2 2 3 2 4" xfId="8201" xr:uid="{00000000-0005-0000-0000-0000A1300000}"/>
    <cellStyle name="Millares 3 3 2 2 3 2 4 2" xfId="16794" xr:uid="{00000000-0005-0000-0000-0000A2300000}"/>
    <cellStyle name="Millares 3 3 2 2 3 2 5" xfId="10357" xr:uid="{00000000-0005-0000-0000-0000A3300000}"/>
    <cellStyle name="Millares 3 3 2 2 3 3" xfId="2849" xr:uid="{00000000-0005-0000-0000-0000A4300000}"/>
    <cellStyle name="Millares 3 3 2 2 3 3 2" xfId="11443" xr:uid="{00000000-0005-0000-0000-0000A5300000}"/>
    <cellStyle name="Millares 3 3 2 2 3 4" xfId="4992" xr:uid="{00000000-0005-0000-0000-0000A6300000}"/>
    <cellStyle name="Millares 3 3 2 2 3 4 2" xfId="13585" xr:uid="{00000000-0005-0000-0000-0000A7300000}"/>
    <cellStyle name="Millares 3 3 2 2 3 5" xfId="7134" xr:uid="{00000000-0005-0000-0000-0000A8300000}"/>
    <cellStyle name="Millares 3 3 2 2 3 5 2" xfId="15727" xr:uid="{00000000-0005-0000-0000-0000A9300000}"/>
    <cellStyle name="Millares 3 3 2 2 3 6" xfId="9292" xr:uid="{00000000-0005-0000-0000-0000AA300000}"/>
    <cellStyle name="Millares 3 3 2 2 4" xfId="976" xr:uid="{00000000-0005-0000-0000-0000AB300000}"/>
    <cellStyle name="Millares 3 3 2 2 4 2" xfId="2053" xr:uid="{00000000-0005-0000-0000-0000AC300000}"/>
    <cellStyle name="Millares 3 3 2 2 4 2 2" xfId="4206" xr:uid="{00000000-0005-0000-0000-0000AD300000}"/>
    <cellStyle name="Millares 3 3 2 2 4 2 2 2" xfId="12800" xr:uid="{00000000-0005-0000-0000-0000AE300000}"/>
    <cellStyle name="Millares 3 3 2 2 4 2 3" xfId="6349" xr:uid="{00000000-0005-0000-0000-0000AF300000}"/>
    <cellStyle name="Millares 3 3 2 2 4 2 3 2" xfId="14942" xr:uid="{00000000-0005-0000-0000-0000B0300000}"/>
    <cellStyle name="Millares 3 3 2 2 4 2 4" xfId="8491" xr:uid="{00000000-0005-0000-0000-0000B1300000}"/>
    <cellStyle name="Millares 3 3 2 2 4 2 4 2" xfId="17084" xr:uid="{00000000-0005-0000-0000-0000B2300000}"/>
    <cellStyle name="Millares 3 3 2 2 4 2 5" xfId="10647" xr:uid="{00000000-0005-0000-0000-0000B3300000}"/>
    <cellStyle name="Millares 3 3 2 2 4 3" xfId="3139" xr:uid="{00000000-0005-0000-0000-0000B4300000}"/>
    <cellStyle name="Millares 3 3 2 2 4 3 2" xfId="11733" xr:uid="{00000000-0005-0000-0000-0000B5300000}"/>
    <cellStyle name="Millares 3 3 2 2 4 4" xfId="5282" xr:uid="{00000000-0005-0000-0000-0000B6300000}"/>
    <cellStyle name="Millares 3 3 2 2 4 4 2" xfId="13875" xr:uid="{00000000-0005-0000-0000-0000B7300000}"/>
    <cellStyle name="Millares 3 3 2 2 4 5" xfId="7424" xr:uid="{00000000-0005-0000-0000-0000B8300000}"/>
    <cellStyle name="Millares 3 3 2 2 4 5 2" xfId="16017" xr:uid="{00000000-0005-0000-0000-0000B9300000}"/>
    <cellStyle name="Millares 3 3 2 2 4 6" xfId="9580" xr:uid="{00000000-0005-0000-0000-0000BA300000}"/>
    <cellStyle name="Millares 3 3 2 2 5" xfId="1079" xr:uid="{00000000-0005-0000-0000-0000BB300000}"/>
    <cellStyle name="Millares 3 3 2 2 5 2" xfId="2156" xr:uid="{00000000-0005-0000-0000-0000BC300000}"/>
    <cellStyle name="Millares 3 3 2 2 5 2 2" xfId="4309" xr:uid="{00000000-0005-0000-0000-0000BD300000}"/>
    <cellStyle name="Millares 3 3 2 2 5 2 2 2" xfId="12903" xr:uid="{00000000-0005-0000-0000-0000BE300000}"/>
    <cellStyle name="Millares 3 3 2 2 5 2 3" xfId="6452" xr:uid="{00000000-0005-0000-0000-0000BF300000}"/>
    <cellStyle name="Millares 3 3 2 2 5 2 3 2" xfId="15045" xr:uid="{00000000-0005-0000-0000-0000C0300000}"/>
    <cellStyle name="Millares 3 3 2 2 5 2 4" xfId="8594" xr:uid="{00000000-0005-0000-0000-0000C1300000}"/>
    <cellStyle name="Millares 3 3 2 2 5 2 4 2" xfId="17187" xr:uid="{00000000-0005-0000-0000-0000C2300000}"/>
    <cellStyle name="Millares 3 3 2 2 5 2 5" xfId="10750" xr:uid="{00000000-0005-0000-0000-0000C3300000}"/>
    <cellStyle name="Millares 3 3 2 2 5 3" xfId="3242" xr:uid="{00000000-0005-0000-0000-0000C4300000}"/>
    <cellStyle name="Millares 3 3 2 2 5 3 2" xfId="11836" xr:uid="{00000000-0005-0000-0000-0000C5300000}"/>
    <cellStyle name="Millares 3 3 2 2 5 4" xfId="5385" xr:uid="{00000000-0005-0000-0000-0000C6300000}"/>
    <cellStyle name="Millares 3 3 2 2 5 4 2" xfId="13978" xr:uid="{00000000-0005-0000-0000-0000C7300000}"/>
    <cellStyle name="Millares 3 3 2 2 5 5" xfId="7527" xr:uid="{00000000-0005-0000-0000-0000C8300000}"/>
    <cellStyle name="Millares 3 3 2 2 5 5 2" xfId="16120" xr:uid="{00000000-0005-0000-0000-0000C9300000}"/>
    <cellStyle name="Millares 3 3 2 2 5 6" xfId="9683" xr:uid="{00000000-0005-0000-0000-0000CA300000}"/>
    <cellStyle name="Millares 3 3 2 2 6" xfId="1226" xr:uid="{00000000-0005-0000-0000-0000CB300000}"/>
    <cellStyle name="Millares 3 3 2 2 6 2" xfId="2300" xr:uid="{00000000-0005-0000-0000-0000CC300000}"/>
    <cellStyle name="Millares 3 3 2 2 6 2 2" xfId="4453" xr:uid="{00000000-0005-0000-0000-0000CD300000}"/>
    <cellStyle name="Millares 3 3 2 2 6 2 2 2" xfId="13047" xr:uid="{00000000-0005-0000-0000-0000CE300000}"/>
    <cellStyle name="Millares 3 3 2 2 6 2 3" xfId="6596" xr:uid="{00000000-0005-0000-0000-0000CF300000}"/>
    <cellStyle name="Millares 3 3 2 2 6 2 3 2" xfId="15189" xr:uid="{00000000-0005-0000-0000-0000D0300000}"/>
    <cellStyle name="Millares 3 3 2 2 6 2 4" xfId="8738" xr:uid="{00000000-0005-0000-0000-0000D1300000}"/>
    <cellStyle name="Millares 3 3 2 2 6 2 4 2" xfId="17331" xr:uid="{00000000-0005-0000-0000-0000D2300000}"/>
    <cellStyle name="Millares 3 3 2 2 6 2 5" xfId="10894" xr:uid="{00000000-0005-0000-0000-0000D3300000}"/>
    <cellStyle name="Millares 3 3 2 2 6 3" xfId="3386" xr:uid="{00000000-0005-0000-0000-0000D4300000}"/>
    <cellStyle name="Millares 3 3 2 2 6 3 2" xfId="11980" xr:uid="{00000000-0005-0000-0000-0000D5300000}"/>
    <cellStyle name="Millares 3 3 2 2 6 4" xfId="5529" xr:uid="{00000000-0005-0000-0000-0000D6300000}"/>
    <cellStyle name="Millares 3 3 2 2 6 4 2" xfId="14122" xr:uid="{00000000-0005-0000-0000-0000D7300000}"/>
    <cellStyle name="Millares 3 3 2 2 6 5" xfId="7671" xr:uid="{00000000-0005-0000-0000-0000D8300000}"/>
    <cellStyle name="Millares 3 3 2 2 6 5 2" xfId="16264" xr:uid="{00000000-0005-0000-0000-0000D9300000}"/>
    <cellStyle name="Millares 3 3 2 2 6 6" xfId="9827" xr:uid="{00000000-0005-0000-0000-0000DA300000}"/>
    <cellStyle name="Millares 3 3 2 2 7" xfId="1411" xr:uid="{00000000-0005-0000-0000-0000DB300000}"/>
    <cellStyle name="Millares 3 3 2 2 7 2" xfId="3564" xr:uid="{00000000-0005-0000-0000-0000DC300000}"/>
    <cellStyle name="Millares 3 3 2 2 7 2 2" xfId="12158" xr:uid="{00000000-0005-0000-0000-0000DD300000}"/>
    <cellStyle name="Millares 3 3 2 2 7 3" xfId="5707" xr:uid="{00000000-0005-0000-0000-0000DE300000}"/>
    <cellStyle name="Millares 3 3 2 2 7 3 2" xfId="14300" xr:uid="{00000000-0005-0000-0000-0000DF300000}"/>
    <cellStyle name="Millares 3 3 2 2 7 4" xfId="7849" xr:uid="{00000000-0005-0000-0000-0000E0300000}"/>
    <cellStyle name="Millares 3 3 2 2 7 4 2" xfId="16442" xr:uid="{00000000-0005-0000-0000-0000E1300000}"/>
    <cellStyle name="Millares 3 3 2 2 7 5" xfId="10005" xr:uid="{00000000-0005-0000-0000-0000E2300000}"/>
    <cellStyle name="Millares 3 3 2 2 8" xfId="2497" xr:uid="{00000000-0005-0000-0000-0000E3300000}"/>
    <cellStyle name="Millares 3 3 2 2 8 2" xfId="11091" xr:uid="{00000000-0005-0000-0000-0000E4300000}"/>
    <cellStyle name="Millares 3 3 2 2 9" xfId="4640" xr:uid="{00000000-0005-0000-0000-0000E5300000}"/>
    <cellStyle name="Millares 3 3 2 2 9 2" xfId="13233" xr:uid="{00000000-0005-0000-0000-0000E6300000}"/>
    <cellStyle name="Millares 3 3 2 3" xfId="274" xr:uid="{00000000-0005-0000-0000-0000E7300000}"/>
    <cellStyle name="Millares 3 3 2 3 2" xfId="627" xr:uid="{00000000-0005-0000-0000-0000E8300000}"/>
    <cellStyle name="Millares 3 3 2 3 2 2" xfId="1707" xr:uid="{00000000-0005-0000-0000-0000E9300000}"/>
    <cellStyle name="Millares 3 3 2 3 2 2 2" xfId="3860" xr:uid="{00000000-0005-0000-0000-0000EA300000}"/>
    <cellStyle name="Millares 3 3 2 3 2 2 2 2" xfId="12454" xr:uid="{00000000-0005-0000-0000-0000EB300000}"/>
    <cellStyle name="Millares 3 3 2 3 2 2 3" xfId="6003" xr:uid="{00000000-0005-0000-0000-0000EC300000}"/>
    <cellStyle name="Millares 3 3 2 3 2 2 3 2" xfId="14596" xr:uid="{00000000-0005-0000-0000-0000ED300000}"/>
    <cellStyle name="Millares 3 3 2 3 2 2 4" xfId="8145" xr:uid="{00000000-0005-0000-0000-0000EE300000}"/>
    <cellStyle name="Millares 3 3 2 3 2 2 4 2" xfId="16738" xr:uid="{00000000-0005-0000-0000-0000EF300000}"/>
    <cellStyle name="Millares 3 3 2 3 2 2 5" xfId="10301" xr:uid="{00000000-0005-0000-0000-0000F0300000}"/>
    <cellStyle name="Millares 3 3 2 3 2 3" xfId="2793" xr:uid="{00000000-0005-0000-0000-0000F1300000}"/>
    <cellStyle name="Millares 3 3 2 3 2 3 2" xfId="11387" xr:uid="{00000000-0005-0000-0000-0000F2300000}"/>
    <cellStyle name="Millares 3 3 2 3 2 4" xfId="4936" xr:uid="{00000000-0005-0000-0000-0000F3300000}"/>
    <cellStyle name="Millares 3 3 2 3 2 4 2" xfId="13529" xr:uid="{00000000-0005-0000-0000-0000F4300000}"/>
    <cellStyle name="Millares 3 3 2 3 2 5" xfId="7078" xr:uid="{00000000-0005-0000-0000-0000F5300000}"/>
    <cellStyle name="Millares 3 3 2 3 2 5 2" xfId="15671" xr:uid="{00000000-0005-0000-0000-0000F6300000}"/>
    <cellStyle name="Millares 3 3 2 3 2 6" xfId="9236" xr:uid="{00000000-0005-0000-0000-0000F7300000}"/>
    <cellStyle name="Millares 3 3 2 3 3" xfId="1355" xr:uid="{00000000-0005-0000-0000-0000F8300000}"/>
    <cellStyle name="Millares 3 3 2 3 3 2" xfId="3508" xr:uid="{00000000-0005-0000-0000-0000F9300000}"/>
    <cellStyle name="Millares 3 3 2 3 3 2 2" xfId="12102" xr:uid="{00000000-0005-0000-0000-0000FA300000}"/>
    <cellStyle name="Millares 3 3 2 3 3 3" xfId="5651" xr:uid="{00000000-0005-0000-0000-0000FB300000}"/>
    <cellStyle name="Millares 3 3 2 3 3 3 2" xfId="14244" xr:uid="{00000000-0005-0000-0000-0000FC300000}"/>
    <cellStyle name="Millares 3 3 2 3 3 4" xfId="7793" xr:uid="{00000000-0005-0000-0000-0000FD300000}"/>
    <cellStyle name="Millares 3 3 2 3 3 4 2" xfId="16386" xr:uid="{00000000-0005-0000-0000-0000FE300000}"/>
    <cellStyle name="Millares 3 3 2 3 3 5" xfId="9949" xr:uid="{00000000-0005-0000-0000-0000FF300000}"/>
    <cellStyle name="Millares 3 3 2 3 4" xfId="2441" xr:uid="{00000000-0005-0000-0000-000000310000}"/>
    <cellStyle name="Millares 3 3 2 3 4 2" xfId="11035" xr:uid="{00000000-0005-0000-0000-000001310000}"/>
    <cellStyle name="Millares 3 3 2 3 5" xfId="4584" xr:uid="{00000000-0005-0000-0000-000002310000}"/>
    <cellStyle name="Millares 3 3 2 3 5 2" xfId="13177" xr:uid="{00000000-0005-0000-0000-000003310000}"/>
    <cellStyle name="Millares 3 3 2 3 6" xfId="6726" xr:uid="{00000000-0005-0000-0000-000004310000}"/>
    <cellStyle name="Millares 3 3 2 3 6 2" xfId="15319" xr:uid="{00000000-0005-0000-0000-000005310000}"/>
    <cellStyle name="Millares 3 3 2 3 7" xfId="8895" xr:uid="{00000000-0005-0000-0000-000006310000}"/>
    <cellStyle name="Millares 3 3 2 4" xfId="376" xr:uid="{00000000-0005-0000-0000-000007310000}"/>
    <cellStyle name="Millares 3 3 2 4 2" xfId="729" xr:uid="{00000000-0005-0000-0000-000008310000}"/>
    <cellStyle name="Millares 3 3 2 4 2 2" xfId="1809" xr:uid="{00000000-0005-0000-0000-000009310000}"/>
    <cellStyle name="Millares 3 3 2 4 2 2 2" xfId="3962" xr:uid="{00000000-0005-0000-0000-00000A310000}"/>
    <cellStyle name="Millares 3 3 2 4 2 2 2 2" xfId="12556" xr:uid="{00000000-0005-0000-0000-00000B310000}"/>
    <cellStyle name="Millares 3 3 2 4 2 2 3" xfId="6105" xr:uid="{00000000-0005-0000-0000-00000C310000}"/>
    <cellStyle name="Millares 3 3 2 4 2 2 3 2" xfId="14698" xr:uid="{00000000-0005-0000-0000-00000D310000}"/>
    <cellStyle name="Millares 3 3 2 4 2 2 4" xfId="8247" xr:uid="{00000000-0005-0000-0000-00000E310000}"/>
    <cellStyle name="Millares 3 3 2 4 2 2 4 2" xfId="16840" xr:uid="{00000000-0005-0000-0000-00000F310000}"/>
    <cellStyle name="Millares 3 3 2 4 2 2 5" xfId="10403" xr:uid="{00000000-0005-0000-0000-000010310000}"/>
    <cellStyle name="Millares 3 3 2 4 2 3" xfId="2895" xr:uid="{00000000-0005-0000-0000-000011310000}"/>
    <cellStyle name="Millares 3 3 2 4 2 3 2" xfId="11489" xr:uid="{00000000-0005-0000-0000-000012310000}"/>
    <cellStyle name="Millares 3 3 2 4 2 4" xfId="5038" xr:uid="{00000000-0005-0000-0000-000013310000}"/>
    <cellStyle name="Millares 3 3 2 4 2 4 2" xfId="13631" xr:uid="{00000000-0005-0000-0000-000014310000}"/>
    <cellStyle name="Millares 3 3 2 4 2 5" xfId="7180" xr:uid="{00000000-0005-0000-0000-000015310000}"/>
    <cellStyle name="Millares 3 3 2 4 2 5 2" xfId="15773" xr:uid="{00000000-0005-0000-0000-000016310000}"/>
    <cellStyle name="Millares 3 3 2 4 2 6" xfId="9338" xr:uid="{00000000-0005-0000-0000-000017310000}"/>
    <cellStyle name="Millares 3 3 2 4 3" xfId="1457" xr:uid="{00000000-0005-0000-0000-000018310000}"/>
    <cellStyle name="Millares 3 3 2 4 3 2" xfId="3610" xr:uid="{00000000-0005-0000-0000-000019310000}"/>
    <cellStyle name="Millares 3 3 2 4 3 2 2" xfId="12204" xr:uid="{00000000-0005-0000-0000-00001A310000}"/>
    <cellStyle name="Millares 3 3 2 4 3 3" xfId="5753" xr:uid="{00000000-0005-0000-0000-00001B310000}"/>
    <cellStyle name="Millares 3 3 2 4 3 3 2" xfId="14346" xr:uid="{00000000-0005-0000-0000-00001C310000}"/>
    <cellStyle name="Millares 3 3 2 4 3 4" xfId="7895" xr:uid="{00000000-0005-0000-0000-00001D310000}"/>
    <cellStyle name="Millares 3 3 2 4 3 4 2" xfId="16488" xr:uid="{00000000-0005-0000-0000-00001E310000}"/>
    <cellStyle name="Millares 3 3 2 4 3 5" xfId="10051" xr:uid="{00000000-0005-0000-0000-00001F310000}"/>
    <cellStyle name="Millares 3 3 2 4 4" xfId="2543" xr:uid="{00000000-0005-0000-0000-000020310000}"/>
    <cellStyle name="Millares 3 3 2 4 4 2" xfId="11137" xr:uid="{00000000-0005-0000-0000-000021310000}"/>
    <cellStyle name="Millares 3 3 2 4 5" xfId="4686" xr:uid="{00000000-0005-0000-0000-000022310000}"/>
    <cellStyle name="Millares 3 3 2 4 5 2" xfId="13279" xr:uid="{00000000-0005-0000-0000-000023310000}"/>
    <cellStyle name="Millares 3 3 2 4 6" xfId="6828" xr:uid="{00000000-0005-0000-0000-000024310000}"/>
    <cellStyle name="Millares 3 3 2 4 6 2" xfId="15421" xr:uid="{00000000-0005-0000-0000-000025310000}"/>
    <cellStyle name="Millares 3 3 2 4 7" xfId="8988" xr:uid="{00000000-0005-0000-0000-000026310000}"/>
    <cellStyle name="Millares 3 3 2 5" xfId="425" xr:uid="{00000000-0005-0000-0000-000027310000}"/>
    <cellStyle name="Millares 3 3 2 5 2" xfId="777" xr:uid="{00000000-0005-0000-0000-000028310000}"/>
    <cellStyle name="Millares 3 3 2 5 2 2" xfId="1857" xr:uid="{00000000-0005-0000-0000-000029310000}"/>
    <cellStyle name="Millares 3 3 2 5 2 2 2" xfId="4010" xr:uid="{00000000-0005-0000-0000-00002A310000}"/>
    <cellStyle name="Millares 3 3 2 5 2 2 2 2" xfId="12604" xr:uid="{00000000-0005-0000-0000-00002B310000}"/>
    <cellStyle name="Millares 3 3 2 5 2 2 3" xfId="6153" xr:uid="{00000000-0005-0000-0000-00002C310000}"/>
    <cellStyle name="Millares 3 3 2 5 2 2 3 2" xfId="14746" xr:uid="{00000000-0005-0000-0000-00002D310000}"/>
    <cellStyle name="Millares 3 3 2 5 2 2 4" xfId="8295" xr:uid="{00000000-0005-0000-0000-00002E310000}"/>
    <cellStyle name="Millares 3 3 2 5 2 2 4 2" xfId="16888" xr:uid="{00000000-0005-0000-0000-00002F310000}"/>
    <cellStyle name="Millares 3 3 2 5 2 2 5" xfId="10451" xr:uid="{00000000-0005-0000-0000-000030310000}"/>
    <cellStyle name="Millares 3 3 2 5 2 3" xfId="2943" xr:uid="{00000000-0005-0000-0000-000031310000}"/>
    <cellStyle name="Millares 3 3 2 5 2 3 2" xfId="11537" xr:uid="{00000000-0005-0000-0000-000032310000}"/>
    <cellStyle name="Millares 3 3 2 5 2 4" xfId="5086" xr:uid="{00000000-0005-0000-0000-000033310000}"/>
    <cellStyle name="Millares 3 3 2 5 2 4 2" xfId="13679" xr:uid="{00000000-0005-0000-0000-000034310000}"/>
    <cellStyle name="Millares 3 3 2 5 2 5" xfId="7228" xr:uid="{00000000-0005-0000-0000-000035310000}"/>
    <cellStyle name="Millares 3 3 2 5 2 5 2" xfId="15821" xr:uid="{00000000-0005-0000-0000-000036310000}"/>
    <cellStyle name="Millares 3 3 2 5 2 6" xfId="9386" xr:uid="{00000000-0005-0000-0000-000037310000}"/>
    <cellStyle name="Millares 3 3 2 5 3" xfId="1505" xr:uid="{00000000-0005-0000-0000-000038310000}"/>
    <cellStyle name="Millares 3 3 2 5 3 2" xfId="3658" xr:uid="{00000000-0005-0000-0000-000039310000}"/>
    <cellStyle name="Millares 3 3 2 5 3 2 2" xfId="12252" xr:uid="{00000000-0005-0000-0000-00003A310000}"/>
    <cellStyle name="Millares 3 3 2 5 3 3" xfId="5801" xr:uid="{00000000-0005-0000-0000-00003B310000}"/>
    <cellStyle name="Millares 3 3 2 5 3 3 2" xfId="14394" xr:uid="{00000000-0005-0000-0000-00003C310000}"/>
    <cellStyle name="Millares 3 3 2 5 3 4" xfId="7943" xr:uid="{00000000-0005-0000-0000-00003D310000}"/>
    <cellStyle name="Millares 3 3 2 5 3 4 2" xfId="16536" xr:uid="{00000000-0005-0000-0000-00003E310000}"/>
    <cellStyle name="Millares 3 3 2 5 3 5" xfId="10099" xr:uid="{00000000-0005-0000-0000-00003F310000}"/>
    <cellStyle name="Millares 3 3 2 5 4" xfId="2591" xr:uid="{00000000-0005-0000-0000-000040310000}"/>
    <cellStyle name="Millares 3 3 2 5 4 2" xfId="11185" xr:uid="{00000000-0005-0000-0000-000041310000}"/>
    <cellStyle name="Millares 3 3 2 5 5" xfId="4734" xr:uid="{00000000-0005-0000-0000-000042310000}"/>
    <cellStyle name="Millares 3 3 2 5 5 2" xfId="13327" xr:uid="{00000000-0005-0000-0000-000043310000}"/>
    <cellStyle name="Millares 3 3 2 5 6" xfId="6876" xr:uid="{00000000-0005-0000-0000-000044310000}"/>
    <cellStyle name="Millares 3 3 2 5 6 2" xfId="15469" xr:uid="{00000000-0005-0000-0000-000045310000}"/>
    <cellStyle name="Millares 3 3 2 5 7" xfId="9036" xr:uid="{00000000-0005-0000-0000-000046310000}"/>
    <cellStyle name="Millares 3 3 2 6" xfId="527" xr:uid="{00000000-0005-0000-0000-000047310000}"/>
    <cellStyle name="Millares 3 3 2 6 2" xfId="1607" xr:uid="{00000000-0005-0000-0000-000048310000}"/>
    <cellStyle name="Millares 3 3 2 6 2 2" xfId="3760" xr:uid="{00000000-0005-0000-0000-000049310000}"/>
    <cellStyle name="Millares 3 3 2 6 2 2 2" xfId="12354" xr:uid="{00000000-0005-0000-0000-00004A310000}"/>
    <cellStyle name="Millares 3 3 2 6 2 3" xfId="5903" xr:uid="{00000000-0005-0000-0000-00004B310000}"/>
    <cellStyle name="Millares 3 3 2 6 2 3 2" xfId="14496" xr:uid="{00000000-0005-0000-0000-00004C310000}"/>
    <cellStyle name="Millares 3 3 2 6 2 4" xfId="8045" xr:uid="{00000000-0005-0000-0000-00004D310000}"/>
    <cellStyle name="Millares 3 3 2 6 2 4 2" xfId="16638" xr:uid="{00000000-0005-0000-0000-00004E310000}"/>
    <cellStyle name="Millares 3 3 2 6 2 5" xfId="10201" xr:uid="{00000000-0005-0000-0000-00004F310000}"/>
    <cellStyle name="Millares 3 3 2 6 3" xfId="2693" xr:uid="{00000000-0005-0000-0000-000050310000}"/>
    <cellStyle name="Millares 3 3 2 6 3 2" xfId="11287" xr:uid="{00000000-0005-0000-0000-000051310000}"/>
    <cellStyle name="Millares 3 3 2 6 4" xfId="4836" xr:uid="{00000000-0005-0000-0000-000052310000}"/>
    <cellStyle name="Millares 3 3 2 6 4 2" xfId="13429" xr:uid="{00000000-0005-0000-0000-000053310000}"/>
    <cellStyle name="Millares 3 3 2 6 5" xfId="6978" xr:uid="{00000000-0005-0000-0000-000054310000}"/>
    <cellStyle name="Millares 3 3 2 6 5 2" xfId="15571" xr:uid="{00000000-0005-0000-0000-000055310000}"/>
    <cellStyle name="Millares 3 3 2 6 6" xfId="9136" xr:uid="{00000000-0005-0000-0000-000056310000}"/>
    <cellStyle name="Millares 3 3 2 7" xfId="568" xr:uid="{00000000-0005-0000-0000-000057310000}"/>
    <cellStyle name="Millares 3 3 2 7 2" xfId="1648" xr:uid="{00000000-0005-0000-0000-000058310000}"/>
    <cellStyle name="Millares 3 3 2 7 2 2" xfId="3801" xr:uid="{00000000-0005-0000-0000-000059310000}"/>
    <cellStyle name="Millares 3 3 2 7 2 2 2" xfId="12395" xr:uid="{00000000-0005-0000-0000-00005A310000}"/>
    <cellStyle name="Millares 3 3 2 7 2 3" xfId="5944" xr:uid="{00000000-0005-0000-0000-00005B310000}"/>
    <cellStyle name="Millares 3 3 2 7 2 3 2" xfId="14537" xr:uid="{00000000-0005-0000-0000-00005C310000}"/>
    <cellStyle name="Millares 3 3 2 7 2 4" xfId="8086" xr:uid="{00000000-0005-0000-0000-00005D310000}"/>
    <cellStyle name="Millares 3 3 2 7 2 4 2" xfId="16679" xr:uid="{00000000-0005-0000-0000-00005E310000}"/>
    <cellStyle name="Millares 3 3 2 7 2 5" xfId="10242" xr:uid="{00000000-0005-0000-0000-00005F310000}"/>
    <cellStyle name="Millares 3 3 2 7 3" xfId="2734" xr:uid="{00000000-0005-0000-0000-000060310000}"/>
    <cellStyle name="Millares 3 3 2 7 3 2" xfId="11328" xr:uid="{00000000-0005-0000-0000-000061310000}"/>
    <cellStyle name="Millares 3 3 2 7 4" xfId="4877" xr:uid="{00000000-0005-0000-0000-000062310000}"/>
    <cellStyle name="Millares 3 3 2 7 4 2" xfId="13470" xr:uid="{00000000-0005-0000-0000-000063310000}"/>
    <cellStyle name="Millares 3 3 2 7 5" xfId="7019" xr:uid="{00000000-0005-0000-0000-000064310000}"/>
    <cellStyle name="Millares 3 3 2 7 5 2" xfId="15612" xr:uid="{00000000-0005-0000-0000-000065310000}"/>
    <cellStyle name="Millares 3 3 2 7 6" xfId="9177" xr:uid="{00000000-0005-0000-0000-000066310000}"/>
    <cellStyle name="Millares 3 3 2 8" xfId="875" xr:uid="{00000000-0005-0000-0000-000067310000}"/>
    <cellStyle name="Millares 3 3 2 8 2" xfId="1952" xr:uid="{00000000-0005-0000-0000-000068310000}"/>
    <cellStyle name="Millares 3 3 2 8 2 2" xfId="4105" xr:uid="{00000000-0005-0000-0000-000069310000}"/>
    <cellStyle name="Millares 3 3 2 8 2 2 2" xfId="12699" xr:uid="{00000000-0005-0000-0000-00006A310000}"/>
    <cellStyle name="Millares 3 3 2 8 2 3" xfId="6248" xr:uid="{00000000-0005-0000-0000-00006B310000}"/>
    <cellStyle name="Millares 3 3 2 8 2 3 2" xfId="14841" xr:uid="{00000000-0005-0000-0000-00006C310000}"/>
    <cellStyle name="Millares 3 3 2 8 2 4" xfId="8390" xr:uid="{00000000-0005-0000-0000-00006D310000}"/>
    <cellStyle name="Millares 3 3 2 8 2 4 2" xfId="16983" xr:uid="{00000000-0005-0000-0000-00006E310000}"/>
    <cellStyle name="Millares 3 3 2 8 2 5" xfId="10546" xr:uid="{00000000-0005-0000-0000-00006F310000}"/>
    <cellStyle name="Millares 3 3 2 8 3" xfId="3038" xr:uid="{00000000-0005-0000-0000-000070310000}"/>
    <cellStyle name="Millares 3 3 2 8 3 2" xfId="11632" xr:uid="{00000000-0005-0000-0000-000071310000}"/>
    <cellStyle name="Millares 3 3 2 8 4" xfId="5181" xr:uid="{00000000-0005-0000-0000-000072310000}"/>
    <cellStyle name="Millares 3 3 2 8 4 2" xfId="13774" xr:uid="{00000000-0005-0000-0000-000073310000}"/>
    <cellStyle name="Millares 3 3 2 8 5" xfId="7323" xr:uid="{00000000-0005-0000-0000-000074310000}"/>
    <cellStyle name="Millares 3 3 2 8 5 2" xfId="15916" xr:uid="{00000000-0005-0000-0000-000075310000}"/>
    <cellStyle name="Millares 3 3 2 8 6" xfId="9479" xr:uid="{00000000-0005-0000-0000-000076310000}"/>
    <cellStyle name="Millares 3 3 2 9" xfId="920" xr:uid="{00000000-0005-0000-0000-000077310000}"/>
    <cellStyle name="Millares 3 3 2 9 2" xfId="1997" xr:uid="{00000000-0005-0000-0000-000078310000}"/>
    <cellStyle name="Millares 3 3 2 9 2 2" xfId="4150" xr:uid="{00000000-0005-0000-0000-000079310000}"/>
    <cellStyle name="Millares 3 3 2 9 2 2 2" xfId="12744" xr:uid="{00000000-0005-0000-0000-00007A310000}"/>
    <cellStyle name="Millares 3 3 2 9 2 3" xfId="6293" xr:uid="{00000000-0005-0000-0000-00007B310000}"/>
    <cellStyle name="Millares 3 3 2 9 2 3 2" xfId="14886" xr:uid="{00000000-0005-0000-0000-00007C310000}"/>
    <cellStyle name="Millares 3 3 2 9 2 4" xfId="8435" xr:uid="{00000000-0005-0000-0000-00007D310000}"/>
    <cellStyle name="Millares 3 3 2 9 2 4 2" xfId="17028" xr:uid="{00000000-0005-0000-0000-00007E310000}"/>
    <cellStyle name="Millares 3 3 2 9 2 5" xfId="10591" xr:uid="{00000000-0005-0000-0000-00007F310000}"/>
    <cellStyle name="Millares 3 3 2 9 3" xfId="3083" xr:uid="{00000000-0005-0000-0000-000080310000}"/>
    <cellStyle name="Millares 3 3 2 9 3 2" xfId="11677" xr:uid="{00000000-0005-0000-0000-000081310000}"/>
    <cellStyle name="Millares 3 3 2 9 4" xfId="5226" xr:uid="{00000000-0005-0000-0000-000082310000}"/>
    <cellStyle name="Millares 3 3 2 9 4 2" xfId="13819" xr:uid="{00000000-0005-0000-0000-000083310000}"/>
    <cellStyle name="Millares 3 3 2 9 5" xfId="7368" xr:uid="{00000000-0005-0000-0000-000084310000}"/>
    <cellStyle name="Millares 3 3 2 9 5 2" xfId="15961" xr:uid="{00000000-0005-0000-0000-000085310000}"/>
    <cellStyle name="Millares 3 3 2 9 6" xfId="9524" xr:uid="{00000000-0005-0000-0000-000086310000}"/>
    <cellStyle name="Millares 3 3 3" xfId="854" xr:uid="{00000000-0005-0000-0000-000087310000}"/>
    <cellStyle name="Millares 3 3 3 2" xfId="1207" xr:uid="{00000000-0005-0000-0000-000088310000}"/>
    <cellStyle name="Millares 3 3 3 2 2" xfId="2281" xr:uid="{00000000-0005-0000-0000-000089310000}"/>
    <cellStyle name="Millares 3 3 3 2 2 2" xfId="4434" xr:uid="{00000000-0005-0000-0000-00008A310000}"/>
    <cellStyle name="Millares 3 3 3 2 2 2 2" xfId="13028" xr:uid="{00000000-0005-0000-0000-00008B310000}"/>
    <cellStyle name="Millares 3 3 3 2 2 3" xfId="6577" xr:uid="{00000000-0005-0000-0000-00008C310000}"/>
    <cellStyle name="Millares 3 3 3 2 2 3 2" xfId="15170" xr:uid="{00000000-0005-0000-0000-00008D310000}"/>
    <cellStyle name="Millares 3 3 3 2 2 4" xfId="8719" xr:uid="{00000000-0005-0000-0000-00008E310000}"/>
    <cellStyle name="Millares 3 3 3 2 2 4 2" xfId="17312" xr:uid="{00000000-0005-0000-0000-00008F310000}"/>
    <cellStyle name="Millares 3 3 3 2 2 5" xfId="10875" xr:uid="{00000000-0005-0000-0000-000090310000}"/>
    <cellStyle name="Millares 3 3 3 2 3" xfId="3367" xr:uid="{00000000-0005-0000-0000-000091310000}"/>
    <cellStyle name="Millares 3 3 3 2 3 2" xfId="11961" xr:uid="{00000000-0005-0000-0000-000092310000}"/>
    <cellStyle name="Millares 3 3 3 2 4" xfId="5510" xr:uid="{00000000-0005-0000-0000-000093310000}"/>
    <cellStyle name="Millares 3 3 3 2 4 2" xfId="14103" xr:uid="{00000000-0005-0000-0000-000094310000}"/>
    <cellStyle name="Millares 3 3 3 2 5" xfId="7652" xr:uid="{00000000-0005-0000-0000-000095310000}"/>
    <cellStyle name="Millares 3 3 3 2 5 2" xfId="16245" xr:uid="{00000000-0005-0000-0000-000096310000}"/>
    <cellStyle name="Millares 3 3 3 2 6" xfId="9808" xr:uid="{00000000-0005-0000-0000-000097310000}"/>
    <cellStyle name="Millares 3 3 3 3" xfId="1933" xr:uid="{00000000-0005-0000-0000-000098310000}"/>
    <cellStyle name="Millares 3 3 3 3 2" xfId="4086" xr:uid="{00000000-0005-0000-0000-000099310000}"/>
    <cellStyle name="Millares 3 3 3 3 2 2" xfId="12680" xr:uid="{00000000-0005-0000-0000-00009A310000}"/>
    <cellStyle name="Millares 3 3 3 3 3" xfId="6229" xr:uid="{00000000-0005-0000-0000-00009B310000}"/>
    <cellStyle name="Millares 3 3 3 3 3 2" xfId="14822" xr:uid="{00000000-0005-0000-0000-00009C310000}"/>
    <cellStyle name="Millares 3 3 3 3 4" xfId="8371" xr:uid="{00000000-0005-0000-0000-00009D310000}"/>
    <cellStyle name="Millares 3 3 3 3 4 2" xfId="16964" xr:uid="{00000000-0005-0000-0000-00009E310000}"/>
    <cellStyle name="Millares 3 3 3 3 5" xfId="10527" xr:uid="{00000000-0005-0000-0000-00009F310000}"/>
    <cellStyle name="Millares 3 3 3 4" xfId="3019" xr:uid="{00000000-0005-0000-0000-0000A0310000}"/>
    <cellStyle name="Millares 3 3 3 4 2" xfId="11613" xr:uid="{00000000-0005-0000-0000-0000A1310000}"/>
    <cellStyle name="Millares 3 3 3 5" xfId="5162" xr:uid="{00000000-0005-0000-0000-0000A2310000}"/>
    <cellStyle name="Millares 3 3 3 5 2" xfId="13755" xr:uid="{00000000-0005-0000-0000-0000A3310000}"/>
    <cellStyle name="Millares 3 3 3 6" xfId="7304" xr:uid="{00000000-0005-0000-0000-0000A4310000}"/>
    <cellStyle name="Millares 3 3 3 6 2" xfId="15897" xr:uid="{00000000-0005-0000-0000-0000A5310000}"/>
    <cellStyle name="Millares 3 3 3 7" xfId="9462" xr:uid="{00000000-0005-0000-0000-0000A6310000}"/>
    <cellStyle name="Millares 3 3 4" xfId="1099" xr:uid="{00000000-0005-0000-0000-0000A7310000}"/>
    <cellStyle name="Millares 3 3 4 2" xfId="2176" xr:uid="{00000000-0005-0000-0000-0000A8310000}"/>
    <cellStyle name="Millares 3 3 4 2 2" xfId="4329" xr:uid="{00000000-0005-0000-0000-0000A9310000}"/>
    <cellStyle name="Millares 3 3 4 2 2 2" xfId="12923" xr:uid="{00000000-0005-0000-0000-0000AA310000}"/>
    <cellStyle name="Millares 3 3 4 2 3" xfId="6472" xr:uid="{00000000-0005-0000-0000-0000AB310000}"/>
    <cellStyle name="Millares 3 3 4 2 3 2" xfId="15065" xr:uid="{00000000-0005-0000-0000-0000AC310000}"/>
    <cellStyle name="Millares 3 3 4 2 4" xfId="8614" xr:uid="{00000000-0005-0000-0000-0000AD310000}"/>
    <cellStyle name="Millares 3 3 4 2 4 2" xfId="17207" xr:uid="{00000000-0005-0000-0000-0000AE310000}"/>
    <cellStyle name="Millares 3 3 4 2 5" xfId="10770" xr:uid="{00000000-0005-0000-0000-0000AF310000}"/>
    <cellStyle name="Millares 3 3 4 3" xfId="3262" xr:uid="{00000000-0005-0000-0000-0000B0310000}"/>
    <cellStyle name="Millares 3 3 4 3 2" xfId="11856" xr:uid="{00000000-0005-0000-0000-0000B1310000}"/>
    <cellStyle name="Millares 3 3 4 4" xfId="5405" xr:uid="{00000000-0005-0000-0000-0000B2310000}"/>
    <cellStyle name="Millares 3 3 4 4 2" xfId="13998" xr:uid="{00000000-0005-0000-0000-0000B3310000}"/>
    <cellStyle name="Millares 3 3 4 5" xfId="7547" xr:uid="{00000000-0005-0000-0000-0000B4310000}"/>
    <cellStyle name="Millares 3 3 4 5 2" xfId="16140" xr:uid="{00000000-0005-0000-0000-0000B5310000}"/>
    <cellStyle name="Millares 3 3 4 6" xfId="9703" xr:uid="{00000000-0005-0000-0000-0000B6310000}"/>
    <cellStyle name="Millares 3 3 5" xfId="1146" xr:uid="{00000000-0005-0000-0000-0000B7310000}"/>
    <cellStyle name="Millares 3 3 5 2" xfId="2220" xr:uid="{00000000-0005-0000-0000-0000B8310000}"/>
    <cellStyle name="Millares 3 3 5 2 2" xfId="4373" xr:uid="{00000000-0005-0000-0000-0000B9310000}"/>
    <cellStyle name="Millares 3 3 5 2 2 2" xfId="12967" xr:uid="{00000000-0005-0000-0000-0000BA310000}"/>
    <cellStyle name="Millares 3 3 5 2 3" xfId="6516" xr:uid="{00000000-0005-0000-0000-0000BB310000}"/>
    <cellStyle name="Millares 3 3 5 2 3 2" xfId="15109" xr:uid="{00000000-0005-0000-0000-0000BC310000}"/>
    <cellStyle name="Millares 3 3 5 2 4" xfId="8658" xr:uid="{00000000-0005-0000-0000-0000BD310000}"/>
    <cellStyle name="Millares 3 3 5 2 4 2" xfId="17251" xr:uid="{00000000-0005-0000-0000-0000BE310000}"/>
    <cellStyle name="Millares 3 3 5 2 5" xfId="10814" xr:uid="{00000000-0005-0000-0000-0000BF310000}"/>
    <cellStyle name="Millares 3 3 5 3" xfId="3306" xr:uid="{00000000-0005-0000-0000-0000C0310000}"/>
    <cellStyle name="Millares 3 3 5 3 2" xfId="11900" xr:uid="{00000000-0005-0000-0000-0000C1310000}"/>
    <cellStyle name="Millares 3 3 5 4" xfId="5449" xr:uid="{00000000-0005-0000-0000-0000C2310000}"/>
    <cellStyle name="Millares 3 3 5 4 2" xfId="14042" xr:uid="{00000000-0005-0000-0000-0000C3310000}"/>
    <cellStyle name="Millares 3 3 5 5" xfId="7591" xr:uid="{00000000-0005-0000-0000-0000C4310000}"/>
    <cellStyle name="Millares 3 3 5 5 2" xfId="16184" xr:uid="{00000000-0005-0000-0000-0000C5310000}"/>
    <cellStyle name="Millares 3 3 5 6" xfId="9747" xr:uid="{00000000-0005-0000-0000-0000C6310000}"/>
    <cellStyle name="Millares 3 3 6" xfId="1168" xr:uid="{00000000-0005-0000-0000-0000C7310000}"/>
    <cellStyle name="Millares 3 3 6 2" xfId="2242" xr:uid="{00000000-0005-0000-0000-0000C8310000}"/>
    <cellStyle name="Millares 3 3 6 2 2" xfId="4395" xr:uid="{00000000-0005-0000-0000-0000C9310000}"/>
    <cellStyle name="Millares 3 3 6 2 2 2" xfId="12989" xr:uid="{00000000-0005-0000-0000-0000CA310000}"/>
    <cellStyle name="Millares 3 3 6 2 3" xfId="6538" xr:uid="{00000000-0005-0000-0000-0000CB310000}"/>
    <cellStyle name="Millares 3 3 6 2 3 2" xfId="15131" xr:uid="{00000000-0005-0000-0000-0000CC310000}"/>
    <cellStyle name="Millares 3 3 6 2 4" xfId="8680" xr:uid="{00000000-0005-0000-0000-0000CD310000}"/>
    <cellStyle name="Millares 3 3 6 2 4 2" xfId="17273" xr:uid="{00000000-0005-0000-0000-0000CE310000}"/>
    <cellStyle name="Millares 3 3 6 2 5" xfId="10836" xr:uid="{00000000-0005-0000-0000-0000CF310000}"/>
    <cellStyle name="Millares 3 3 6 3" xfId="3328" xr:uid="{00000000-0005-0000-0000-0000D0310000}"/>
    <cellStyle name="Millares 3 3 6 3 2" xfId="11922" xr:uid="{00000000-0005-0000-0000-0000D1310000}"/>
    <cellStyle name="Millares 3 3 6 4" xfId="5471" xr:uid="{00000000-0005-0000-0000-0000D2310000}"/>
    <cellStyle name="Millares 3 3 6 4 2" xfId="14064" xr:uid="{00000000-0005-0000-0000-0000D3310000}"/>
    <cellStyle name="Millares 3 3 6 5" xfId="7613" xr:uid="{00000000-0005-0000-0000-0000D4310000}"/>
    <cellStyle name="Millares 3 3 6 5 2" xfId="16206" xr:uid="{00000000-0005-0000-0000-0000D5310000}"/>
    <cellStyle name="Millares 3 3 6 6" xfId="9769" xr:uid="{00000000-0005-0000-0000-0000D6310000}"/>
    <cellStyle name="Millares 3 3 7" xfId="1263" xr:uid="{00000000-0005-0000-0000-0000D7310000}"/>
    <cellStyle name="Millares 3 3 7 2" xfId="3416" xr:uid="{00000000-0005-0000-0000-0000D8310000}"/>
    <cellStyle name="Millares 3 3 7 2 2" xfId="12010" xr:uid="{00000000-0005-0000-0000-0000D9310000}"/>
    <cellStyle name="Millares 3 3 7 3" xfId="5559" xr:uid="{00000000-0005-0000-0000-0000DA310000}"/>
    <cellStyle name="Millares 3 3 7 3 2" xfId="14152" xr:uid="{00000000-0005-0000-0000-0000DB310000}"/>
    <cellStyle name="Millares 3 3 7 4" xfId="7701" xr:uid="{00000000-0005-0000-0000-0000DC310000}"/>
    <cellStyle name="Millares 3 3 7 4 2" xfId="16294" xr:uid="{00000000-0005-0000-0000-0000DD310000}"/>
    <cellStyle name="Millares 3 3 7 5" xfId="9857" xr:uid="{00000000-0005-0000-0000-0000DE310000}"/>
    <cellStyle name="Millares 3 3 8" xfId="106" xr:uid="{00000000-0005-0000-0000-0000DF310000}"/>
    <cellStyle name="Millares 3 3 8 2" xfId="2351" xr:uid="{00000000-0005-0000-0000-0000E0310000}"/>
    <cellStyle name="Millares 3 3 8 2 2" xfId="10945" xr:uid="{00000000-0005-0000-0000-0000E1310000}"/>
    <cellStyle name="Millares 3 3 8 3" xfId="4494" xr:uid="{00000000-0005-0000-0000-0000E2310000}"/>
    <cellStyle name="Millares 3 3 8 3 2" xfId="13087" xr:uid="{00000000-0005-0000-0000-0000E3310000}"/>
    <cellStyle name="Millares 3 3 8 4" xfId="6636" xr:uid="{00000000-0005-0000-0000-0000E4310000}"/>
    <cellStyle name="Millares 3 3 8 4 2" xfId="15229" xr:uid="{00000000-0005-0000-0000-0000E5310000}"/>
    <cellStyle name="Millares 3 3 8 5" xfId="8811" xr:uid="{00000000-0005-0000-0000-0000E6310000}"/>
    <cellStyle name="Millares 3 3 9" xfId="2328" xr:uid="{00000000-0005-0000-0000-0000E7310000}"/>
    <cellStyle name="Millares 3 3 9 2" xfId="10922" xr:uid="{00000000-0005-0000-0000-0000E8310000}"/>
    <cellStyle name="Millares 3 4" xfId="149" xr:uid="{00000000-0005-0000-0000-0000E9310000}"/>
    <cellStyle name="Millares 3 4 10" xfId="1004" xr:uid="{00000000-0005-0000-0000-0000EA310000}"/>
    <cellStyle name="Millares 3 4 10 2" xfId="2081" xr:uid="{00000000-0005-0000-0000-0000EB310000}"/>
    <cellStyle name="Millares 3 4 10 2 2" xfId="4234" xr:uid="{00000000-0005-0000-0000-0000EC310000}"/>
    <cellStyle name="Millares 3 4 10 2 2 2" xfId="12828" xr:uid="{00000000-0005-0000-0000-0000ED310000}"/>
    <cellStyle name="Millares 3 4 10 2 3" xfId="6377" xr:uid="{00000000-0005-0000-0000-0000EE310000}"/>
    <cellStyle name="Millares 3 4 10 2 3 2" xfId="14970" xr:uid="{00000000-0005-0000-0000-0000EF310000}"/>
    <cellStyle name="Millares 3 4 10 2 4" xfId="8519" xr:uid="{00000000-0005-0000-0000-0000F0310000}"/>
    <cellStyle name="Millares 3 4 10 2 4 2" xfId="17112" xr:uid="{00000000-0005-0000-0000-0000F1310000}"/>
    <cellStyle name="Millares 3 4 10 2 5" xfId="10675" xr:uid="{00000000-0005-0000-0000-0000F2310000}"/>
    <cellStyle name="Millares 3 4 10 3" xfId="3167" xr:uid="{00000000-0005-0000-0000-0000F3310000}"/>
    <cellStyle name="Millares 3 4 10 3 2" xfId="11761" xr:uid="{00000000-0005-0000-0000-0000F4310000}"/>
    <cellStyle name="Millares 3 4 10 4" xfId="5310" xr:uid="{00000000-0005-0000-0000-0000F5310000}"/>
    <cellStyle name="Millares 3 4 10 4 2" xfId="13903" xr:uid="{00000000-0005-0000-0000-0000F6310000}"/>
    <cellStyle name="Millares 3 4 10 5" xfId="7452" xr:uid="{00000000-0005-0000-0000-0000F7310000}"/>
    <cellStyle name="Millares 3 4 10 5 2" xfId="16045" xr:uid="{00000000-0005-0000-0000-0000F8310000}"/>
    <cellStyle name="Millares 3 4 10 6" xfId="9608" xr:uid="{00000000-0005-0000-0000-0000F9310000}"/>
    <cellStyle name="Millares 3 4 11" xfId="1109" xr:uid="{00000000-0005-0000-0000-0000FA310000}"/>
    <cellStyle name="Millares 3 4 11 2" xfId="2186" xr:uid="{00000000-0005-0000-0000-0000FB310000}"/>
    <cellStyle name="Millares 3 4 11 2 2" xfId="4339" xr:uid="{00000000-0005-0000-0000-0000FC310000}"/>
    <cellStyle name="Millares 3 4 11 2 2 2" xfId="12933" xr:uid="{00000000-0005-0000-0000-0000FD310000}"/>
    <cellStyle name="Millares 3 4 11 2 3" xfId="6482" xr:uid="{00000000-0005-0000-0000-0000FE310000}"/>
    <cellStyle name="Millares 3 4 11 2 3 2" xfId="15075" xr:uid="{00000000-0005-0000-0000-0000FF310000}"/>
    <cellStyle name="Millares 3 4 11 2 4" xfId="8624" xr:uid="{00000000-0005-0000-0000-000000320000}"/>
    <cellStyle name="Millares 3 4 11 2 4 2" xfId="17217" xr:uid="{00000000-0005-0000-0000-000001320000}"/>
    <cellStyle name="Millares 3 4 11 2 5" xfId="10780" xr:uid="{00000000-0005-0000-0000-000002320000}"/>
    <cellStyle name="Millares 3 4 11 3" xfId="3272" xr:uid="{00000000-0005-0000-0000-000003320000}"/>
    <cellStyle name="Millares 3 4 11 3 2" xfId="11866" xr:uid="{00000000-0005-0000-0000-000004320000}"/>
    <cellStyle name="Millares 3 4 11 4" xfId="5415" xr:uid="{00000000-0005-0000-0000-000005320000}"/>
    <cellStyle name="Millares 3 4 11 4 2" xfId="14008" xr:uid="{00000000-0005-0000-0000-000006320000}"/>
    <cellStyle name="Millares 3 4 11 5" xfId="7557" xr:uid="{00000000-0005-0000-0000-000007320000}"/>
    <cellStyle name="Millares 3 4 11 5 2" xfId="16150" xr:uid="{00000000-0005-0000-0000-000008320000}"/>
    <cellStyle name="Millares 3 4 11 6" xfId="9713" xr:uid="{00000000-0005-0000-0000-000009320000}"/>
    <cellStyle name="Millares 3 4 12" xfId="1178" xr:uid="{00000000-0005-0000-0000-00000A320000}"/>
    <cellStyle name="Millares 3 4 12 2" xfId="2252" xr:uid="{00000000-0005-0000-0000-00000B320000}"/>
    <cellStyle name="Millares 3 4 12 2 2" xfId="4405" xr:uid="{00000000-0005-0000-0000-00000C320000}"/>
    <cellStyle name="Millares 3 4 12 2 2 2" xfId="12999" xr:uid="{00000000-0005-0000-0000-00000D320000}"/>
    <cellStyle name="Millares 3 4 12 2 3" xfId="6548" xr:uid="{00000000-0005-0000-0000-00000E320000}"/>
    <cellStyle name="Millares 3 4 12 2 3 2" xfId="15141" xr:uid="{00000000-0005-0000-0000-00000F320000}"/>
    <cellStyle name="Millares 3 4 12 2 4" xfId="8690" xr:uid="{00000000-0005-0000-0000-000010320000}"/>
    <cellStyle name="Millares 3 4 12 2 4 2" xfId="17283" xr:uid="{00000000-0005-0000-0000-000011320000}"/>
    <cellStyle name="Millares 3 4 12 2 5" xfId="10846" xr:uid="{00000000-0005-0000-0000-000012320000}"/>
    <cellStyle name="Millares 3 4 12 3" xfId="3338" xr:uid="{00000000-0005-0000-0000-000013320000}"/>
    <cellStyle name="Millares 3 4 12 3 2" xfId="11932" xr:uid="{00000000-0005-0000-0000-000014320000}"/>
    <cellStyle name="Millares 3 4 12 4" xfId="5481" xr:uid="{00000000-0005-0000-0000-000015320000}"/>
    <cellStyle name="Millares 3 4 12 4 2" xfId="14074" xr:uid="{00000000-0005-0000-0000-000016320000}"/>
    <cellStyle name="Millares 3 4 12 5" xfId="7623" xr:uid="{00000000-0005-0000-0000-000017320000}"/>
    <cellStyle name="Millares 3 4 12 5 2" xfId="16216" xr:uid="{00000000-0005-0000-0000-000018320000}"/>
    <cellStyle name="Millares 3 4 12 6" xfId="9779" xr:uid="{00000000-0005-0000-0000-000019320000}"/>
    <cellStyle name="Millares 3 4 13" xfId="1275" xr:uid="{00000000-0005-0000-0000-00001A320000}"/>
    <cellStyle name="Millares 3 4 13 2" xfId="3428" xr:uid="{00000000-0005-0000-0000-00001B320000}"/>
    <cellStyle name="Millares 3 4 13 2 2" xfId="12022" xr:uid="{00000000-0005-0000-0000-00001C320000}"/>
    <cellStyle name="Millares 3 4 13 3" xfId="5571" xr:uid="{00000000-0005-0000-0000-00001D320000}"/>
    <cellStyle name="Millares 3 4 13 3 2" xfId="14164" xr:uid="{00000000-0005-0000-0000-00001E320000}"/>
    <cellStyle name="Millares 3 4 13 4" xfId="7713" xr:uid="{00000000-0005-0000-0000-00001F320000}"/>
    <cellStyle name="Millares 3 4 13 4 2" xfId="16306" xr:uid="{00000000-0005-0000-0000-000020320000}"/>
    <cellStyle name="Millares 3 4 13 5" xfId="9869" xr:uid="{00000000-0005-0000-0000-000021320000}"/>
    <cellStyle name="Millares 3 4 14" xfId="2363" xr:uid="{00000000-0005-0000-0000-000022320000}"/>
    <cellStyle name="Millares 3 4 14 2" xfId="10957" xr:uid="{00000000-0005-0000-0000-000023320000}"/>
    <cellStyle name="Millares 3 4 15" xfId="4506" xr:uid="{00000000-0005-0000-0000-000024320000}"/>
    <cellStyle name="Millares 3 4 15 2" xfId="13099" xr:uid="{00000000-0005-0000-0000-000025320000}"/>
    <cellStyle name="Millares 3 4 16" xfId="6648" xr:uid="{00000000-0005-0000-0000-000026320000}"/>
    <cellStyle name="Millares 3 4 16 2" xfId="15241" xr:uid="{00000000-0005-0000-0000-000027320000}"/>
    <cellStyle name="Millares 3 4 17" xfId="8760" xr:uid="{00000000-0005-0000-0000-000028320000}"/>
    <cellStyle name="Millares 3 4 18" xfId="8822" xr:uid="{00000000-0005-0000-0000-000029320000}"/>
    <cellStyle name="Millares 3 4 19" xfId="17366" xr:uid="{00000000-0005-0000-0000-00002A320000}"/>
    <cellStyle name="Millares 3 4 2" xfId="309" xr:uid="{00000000-0005-0000-0000-00002B320000}"/>
    <cellStyle name="Millares 3 4 2 10" xfId="6761" xr:uid="{00000000-0005-0000-0000-00002C320000}"/>
    <cellStyle name="Millares 3 4 2 10 2" xfId="15354" xr:uid="{00000000-0005-0000-0000-00002D320000}"/>
    <cellStyle name="Millares 3 4 2 11" xfId="8922" xr:uid="{00000000-0005-0000-0000-00002E320000}"/>
    <cellStyle name="Millares 3 4 2 2" xfId="460" xr:uid="{00000000-0005-0000-0000-00002F320000}"/>
    <cellStyle name="Millares 3 4 2 2 2" xfId="812" xr:uid="{00000000-0005-0000-0000-000030320000}"/>
    <cellStyle name="Millares 3 4 2 2 2 2" xfId="1892" xr:uid="{00000000-0005-0000-0000-000031320000}"/>
    <cellStyle name="Millares 3 4 2 2 2 2 2" xfId="4045" xr:uid="{00000000-0005-0000-0000-000032320000}"/>
    <cellStyle name="Millares 3 4 2 2 2 2 2 2" xfId="12639" xr:uid="{00000000-0005-0000-0000-000033320000}"/>
    <cellStyle name="Millares 3 4 2 2 2 2 3" xfId="6188" xr:uid="{00000000-0005-0000-0000-000034320000}"/>
    <cellStyle name="Millares 3 4 2 2 2 2 3 2" xfId="14781" xr:uid="{00000000-0005-0000-0000-000035320000}"/>
    <cellStyle name="Millares 3 4 2 2 2 2 4" xfId="8330" xr:uid="{00000000-0005-0000-0000-000036320000}"/>
    <cellStyle name="Millares 3 4 2 2 2 2 4 2" xfId="16923" xr:uid="{00000000-0005-0000-0000-000037320000}"/>
    <cellStyle name="Millares 3 4 2 2 2 2 5" xfId="10486" xr:uid="{00000000-0005-0000-0000-000038320000}"/>
    <cellStyle name="Millares 3 4 2 2 2 3" xfId="2978" xr:uid="{00000000-0005-0000-0000-000039320000}"/>
    <cellStyle name="Millares 3 4 2 2 2 3 2" xfId="11572" xr:uid="{00000000-0005-0000-0000-00003A320000}"/>
    <cellStyle name="Millares 3 4 2 2 2 4" xfId="5121" xr:uid="{00000000-0005-0000-0000-00003B320000}"/>
    <cellStyle name="Millares 3 4 2 2 2 4 2" xfId="13714" xr:uid="{00000000-0005-0000-0000-00003C320000}"/>
    <cellStyle name="Millares 3 4 2 2 2 5" xfId="7263" xr:uid="{00000000-0005-0000-0000-00003D320000}"/>
    <cellStyle name="Millares 3 4 2 2 2 5 2" xfId="15856" xr:uid="{00000000-0005-0000-0000-00003E320000}"/>
    <cellStyle name="Millares 3 4 2 2 2 6" xfId="9421" xr:uid="{00000000-0005-0000-0000-00003F320000}"/>
    <cellStyle name="Millares 3 4 2 2 3" xfId="1540" xr:uid="{00000000-0005-0000-0000-000040320000}"/>
    <cellStyle name="Millares 3 4 2 2 3 2" xfId="3693" xr:uid="{00000000-0005-0000-0000-000041320000}"/>
    <cellStyle name="Millares 3 4 2 2 3 2 2" xfId="12287" xr:uid="{00000000-0005-0000-0000-000042320000}"/>
    <cellStyle name="Millares 3 4 2 2 3 3" xfId="5836" xr:uid="{00000000-0005-0000-0000-000043320000}"/>
    <cellStyle name="Millares 3 4 2 2 3 3 2" xfId="14429" xr:uid="{00000000-0005-0000-0000-000044320000}"/>
    <cellStyle name="Millares 3 4 2 2 3 4" xfId="7978" xr:uid="{00000000-0005-0000-0000-000045320000}"/>
    <cellStyle name="Millares 3 4 2 2 3 4 2" xfId="16571" xr:uid="{00000000-0005-0000-0000-000046320000}"/>
    <cellStyle name="Millares 3 4 2 2 3 5" xfId="10134" xr:uid="{00000000-0005-0000-0000-000047320000}"/>
    <cellStyle name="Millares 3 4 2 2 4" xfId="2626" xr:uid="{00000000-0005-0000-0000-000048320000}"/>
    <cellStyle name="Millares 3 4 2 2 4 2" xfId="11220" xr:uid="{00000000-0005-0000-0000-000049320000}"/>
    <cellStyle name="Millares 3 4 2 2 5" xfId="4769" xr:uid="{00000000-0005-0000-0000-00004A320000}"/>
    <cellStyle name="Millares 3 4 2 2 5 2" xfId="13362" xr:uid="{00000000-0005-0000-0000-00004B320000}"/>
    <cellStyle name="Millares 3 4 2 2 6" xfId="6911" xr:uid="{00000000-0005-0000-0000-00004C320000}"/>
    <cellStyle name="Millares 3 4 2 2 6 2" xfId="15504" xr:uid="{00000000-0005-0000-0000-00004D320000}"/>
    <cellStyle name="Millares 3 4 2 2 7" xfId="9069" xr:uid="{00000000-0005-0000-0000-00004E320000}"/>
    <cellStyle name="Millares 3 4 2 3" xfId="662" xr:uid="{00000000-0005-0000-0000-00004F320000}"/>
    <cellStyle name="Millares 3 4 2 3 2" xfId="1742" xr:uid="{00000000-0005-0000-0000-000050320000}"/>
    <cellStyle name="Millares 3 4 2 3 2 2" xfId="3895" xr:uid="{00000000-0005-0000-0000-000051320000}"/>
    <cellStyle name="Millares 3 4 2 3 2 2 2" xfId="12489" xr:uid="{00000000-0005-0000-0000-000052320000}"/>
    <cellStyle name="Millares 3 4 2 3 2 3" xfId="6038" xr:uid="{00000000-0005-0000-0000-000053320000}"/>
    <cellStyle name="Millares 3 4 2 3 2 3 2" xfId="14631" xr:uid="{00000000-0005-0000-0000-000054320000}"/>
    <cellStyle name="Millares 3 4 2 3 2 4" xfId="8180" xr:uid="{00000000-0005-0000-0000-000055320000}"/>
    <cellStyle name="Millares 3 4 2 3 2 4 2" xfId="16773" xr:uid="{00000000-0005-0000-0000-000056320000}"/>
    <cellStyle name="Millares 3 4 2 3 2 5" xfId="10336" xr:uid="{00000000-0005-0000-0000-000057320000}"/>
    <cellStyle name="Millares 3 4 2 3 3" xfId="2828" xr:uid="{00000000-0005-0000-0000-000058320000}"/>
    <cellStyle name="Millares 3 4 2 3 3 2" xfId="11422" xr:uid="{00000000-0005-0000-0000-000059320000}"/>
    <cellStyle name="Millares 3 4 2 3 4" xfId="4971" xr:uid="{00000000-0005-0000-0000-00005A320000}"/>
    <cellStyle name="Millares 3 4 2 3 4 2" xfId="13564" xr:uid="{00000000-0005-0000-0000-00005B320000}"/>
    <cellStyle name="Millares 3 4 2 3 5" xfId="7113" xr:uid="{00000000-0005-0000-0000-00005C320000}"/>
    <cellStyle name="Millares 3 4 2 3 5 2" xfId="15706" xr:uid="{00000000-0005-0000-0000-00005D320000}"/>
    <cellStyle name="Millares 3 4 2 3 6" xfId="9271" xr:uid="{00000000-0005-0000-0000-00005E320000}"/>
    <cellStyle name="Millares 3 4 2 4" xfId="955" xr:uid="{00000000-0005-0000-0000-00005F320000}"/>
    <cellStyle name="Millares 3 4 2 4 2" xfId="2032" xr:uid="{00000000-0005-0000-0000-000060320000}"/>
    <cellStyle name="Millares 3 4 2 4 2 2" xfId="4185" xr:uid="{00000000-0005-0000-0000-000061320000}"/>
    <cellStyle name="Millares 3 4 2 4 2 2 2" xfId="12779" xr:uid="{00000000-0005-0000-0000-000062320000}"/>
    <cellStyle name="Millares 3 4 2 4 2 3" xfId="6328" xr:uid="{00000000-0005-0000-0000-000063320000}"/>
    <cellStyle name="Millares 3 4 2 4 2 3 2" xfId="14921" xr:uid="{00000000-0005-0000-0000-000064320000}"/>
    <cellStyle name="Millares 3 4 2 4 2 4" xfId="8470" xr:uid="{00000000-0005-0000-0000-000065320000}"/>
    <cellStyle name="Millares 3 4 2 4 2 4 2" xfId="17063" xr:uid="{00000000-0005-0000-0000-000066320000}"/>
    <cellStyle name="Millares 3 4 2 4 2 5" xfId="10626" xr:uid="{00000000-0005-0000-0000-000067320000}"/>
    <cellStyle name="Millares 3 4 2 4 3" xfId="3118" xr:uid="{00000000-0005-0000-0000-000068320000}"/>
    <cellStyle name="Millares 3 4 2 4 3 2" xfId="11712" xr:uid="{00000000-0005-0000-0000-000069320000}"/>
    <cellStyle name="Millares 3 4 2 4 4" xfId="5261" xr:uid="{00000000-0005-0000-0000-00006A320000}"/>
    <cellStyle name="Millares 3 4 2 4 4 2" xfId="13854" xr:uid="{00000000-0005-0000-0000-00006B320000}"/>
    <cellStyle name="Millares 3 4 2 4 5" xfId="7403" xr:uid="{00000000-0005-0000-0000-00006C320000}"/>
    <cellStyle name="Millares 3 4 2 4 5 2" xfId="15996" xr:uid="{00000000-0005-0000-0000-00006D320000}"/>
    <cellStyle name="Millares 3 4 2 4 6" xfId="9559" xr:uid="{00000000-0005-0000-0000-00006E320000}"/>
    <cellStyle name="Millares 3 4 2 5" xfId="1058" xr:uid="{00000000-0005-0000-0000-00006F320000}"/>
    <cellStyle name="Millares 3 4 2 5 2" xfId="2135" xr:uid="{00000000-0005-0000-0000-000070320000}"/>
    <cellStyle name="Millares 3 4 2 5 2 2" xfId="4288" xr:uid="{00000000-0005-0000-0000-000071320000}"/>
    <cellStyle name="Millares 3 4 2 5 2 2 2" xfId="12882" xr:uid="{00000000-0005-0000-0000-000072320000}"/>
    <cellStyle name="Millares 3 4 2 5 2 3" xfId="6431" xr:uid="{00000000-0005-0000-0000-000073320000}"/>
    <cellStyle name="Millares 3 4 2 5 2 3 2" xfId="15024" xr:uid="{00000000-0005-0000-0000-000074320000}"/>
    <cellStyle name="Millares 3 4 2 5 2 4" xfId="8573" xr:uid="{00000000-0005-0000-0000-000075320000}"/>
    <cellStyle name="Millares 3 4 2 5 2 4 2" xfId="17166" xr:uid="{00000000-0005-0000-0000-000076320000}"/>
    <cellStyle name="Millares 3 4 2 5 2 5" xfId="10729" xr:uid="{00000000-0005-0000-0000-000077320000}"/>
    <cellStyle name="Millares 3 4 2 5 3" xfId="3221" xr:uid="{00000000-0005-0000-0000-000078320000}"/>
    <cellStyle name="Millares 3 4 2 5 3 2" xfId="11815" xr:uid="{00000000-0005-0000-0000-000079320000}"/>
    <cellStyle name="Millares 3 4 2 5 4" xfId="5364" xr:uid="{00000000-0005-0000-0000-00007A320000}"/>
    <cellStyle name="Millares 3 4 2 5 4 2" xfId="13957" xr:uid="{00000000-0005-0000-0000-00007B320000}"/>
    <cellStyle name="Millares 3 4 2 5 5" xfId="7506" xr:uid="{00000000-0005-0000-0000-00007C320000}"/>
    <cellStyle name="Millares 3 4 2 5 5 2" xfId="16099" xr:uid="{00000000-0005-0000-0000-00007D320000}"/>
    <cellStyle name="Millares 3 4 2 5 6" xfId="9662" xr:uid="{00000000-0005-0000-0000-00007E320000}"/>
    <cellStyle name="Millares 3 4 2 6" xfId="1217" xr:uid="{00000000-0005-0000-0000-00007F320000}"/>
    <cellStyle name="Millares 3 4 2 6 2" xfId="2291" xr:uid="{00000000-0005-0000-0000-000080320000}"/>
    <cellStyle name="Millares 3 4 2 6 2 2" xfId="4444" xr:uid="{00000000-0005-0000-0000-000081320000}"/>
    <cellStyle name="Millares 3 4 2 6 2 2 2" xfId="13038" xr:uid="{00000000-0005-0000-0000-000082320000}"/>
    <cellStyle name="Millares 3 4 2 6 2 3" xfId="6587" xr:uid="{00000000-0005-0000-0000-000083320000}"/>
    <cellStyle name="Millares 3 4 2 6 2 3 2" xfId="15180" xr:uid="{00000000-0005-0000-0000-000084320000}"/>
    <cellStyle name="Millares 3 4 2 6 2 4" xfId="8729" xr:uid="{00000000-0005-0000-0000-000085320000}"/>
    <cellStyle name="Millares 3 4 2 6 2 4 2" xfId="17322" xr:uid="{00000000-0005-0000-0000-000086320000}"/>
    <cellStyle name="Millares 3 4 2 6 2 5" xfId="10885" xr:uid="{00000000-0005-0000-0000-000087320000}"/>
    <cellStyle name="Millares 3 4 2 6 3" xfId="3377" xr:uid="{00000000-0005-0000-0000-000088320000}"/>
    <cellStyle name="Millares 3 4 2 6 3 2" xfId="11971" xr:uid="{00000000-0005-0000-0000-000089320000}"/>
    <cellStyle name="Millares 3 4 2 6 4" xfId="5520" xr:uid="{00000000-0005-0000-0000-00008A320000}"/>
    <cellStyle name="Millares 3 4 2 6 4 2" xfId="14113" xr:uid="{00000000-0005-0000-0000-00008B320000}"/>
    <cellStyle name="Millares 3 4 2 6 5" xfId="7662" xr:uid="{00000000-0005-0000-0000-00008C320000}"/>
    <cellStyle name="Millares 3 4 2 6 5 2" xfId="16255" xr:uid="{00000000-0005-0000-0000-00008D320000}"/>
    <cellStyle name="Millares 3 4 2 6 6" xfId="9818" xr:uid="{00000000-0005-0000-0000-00008E320000}"/>
    <cellStyle name="Millares 3 4 2 7" xfId="1390" xr:uid="{00000000-0005-0000-0000-00008F320000}"/>
    <cellStyle name="Millares 3 4 2 7 2" xfId="3543" xr:uid="{00000000-0005-0000-0000-000090320000}"/>
    <cellStyle name="Millares 3 4 2 7 2 2" xfId="12137" xr:uid="{00000000-0005-0000-0000-000091320000}"/>
    <cellStyle name="Millares 3 4 2 7 3" xfId="5686" xr:uid="{00000000-0005-0000-0000-000092320000}"/>
    <cellStyle name="Millares 3 4 2 7 3 2" xfId="14279" xr:uid="{00000000-0005-0000-0000-000093320000}"/>
    <cellStyle name="Millares 3 4 2 7 4" xfId="7828" xr:uid="{00000000-0005-0000-0000-000094320000}"/>
    <cellStyle name="Millares 3 4 2 7 4 2" xfId="16421" xr:uid="{00000000-0005-0000-0000-000095320000}"/>
    <cellStyle name="Millares 3 4 2 7 5" xfId="9984" xr:uid="{00000000-0005-0000-0000-000096320000}"/>
    <cellStyle name="Millares 3 4 2 8" xfId="2476" xr:uid="{00000000-0005-0000-0000-000097320000}"/>
    <cellStyle name="Millares 3 4 2 8 2" xfId="11070" xr:uid="{00000000-0005-0000-0000-000098320000}"/>
    <cellStyle name="Millares 3 4 2 9" xfId="4619" xr:uid="{00000000-0005-0000-0000-000099320000}"/>
    <cellStyle name="Millares 3 4 2 9 2" xfId="13212" xr:uid="{00000000-0005-0000-0000-00009A320000}"/>
    <cellStyle name="Millares 3 4 3" xfId="253" xr:uid="{00000000-0005-0000-0000-00009B320000}"/>
    <cellStyle name="Millares 3 4 3 2" xfId="606" xr:uid="{00000000-0005-0000-0000-00009C320000}"/>
    <cellStyle name="Millares 3 4 3 2 2" xfId="1686" xr:uid="{00000000-0005-0000-0000-00009D320000}"/>
    <cellStyle name="Millares 3 4 3 2 2 2" xfId="3839" xr:uid="{00000000-0005-0000-0000-00009E320000}"/>
    <cellStyle name="Millares 3 4 3 2 2 2 2" xfId="12433" xr:uid="{00000000-0005-0000-0000-00009F320000}"/>
    <cellStyle name="Millares 3 4 3 2 2 3" xfId="5982" xr:uid="{00000000-0005-0000-0000-0000A0320000}"/>
    <cellStyle name="Millares 3 4 3 2 2 3 2" xfId="14575" xr:uid="{00000000-0005-0000-0000-0000A1320000}"/>
    <cellStyle name="Millares 3 4 3 2 2 4" xfId="8124" xr:uid="{00000000-0005-0000-0000-0000A2320000}"/>
    <cellStyle name="Millares 3 4 3 2 2 4 2" xfId="16717" xr:uid="{00000000-0005-0000-0000-0000A3320000}"/>
    <cellStyle name="Millares 3 4 3 2 2 5" xfId="10280" xr:uid="{00000000-0005-0000-0000-0000A4320000}"/>
    <cellStyle name="Millares 3 4 3 2 3" xfId="2772" xr:uid="{00000000-0005-0000-0000-0000A5320000}"/>
    <cellStyle name="Millares 3 4 3 2 3 2" xfId="11366" xr:uid="{00000000-0005-0000-0000-0000A6320000}"/>
    <cellStyle name="Millares 3 4 3 2 4" xfId="4915" xr:uid="{00000000-0005-0000-0000-0000A7320000}"/>
    <cellStyle name="Millares 3 4 3 2 4 2" xfId="13508" xr:uid="{00000000-0005-0000-0000-0000A8320000}"/>
    <cellStyle name="Millares 3 4 3 2 5" xfId="7057" xr:uid="{00000000-0005-0000-0000-0000A9320000}"/>
    <cellStyle name="Millares 3 4 3 2 5 2" xfId="15650" xr:uid="{00000000-0005-0000-0000-0000AA320000}"/>
    <cellStyle name="Millares 3 4 3 2 6" xfId="9215" xr:uid="{00000000-0005-0000-0000-0000AB320000}"/>
    <cellStyle name="Millares 3 4 3 3" xfId="1334" xr:uid="{00000000-0005-0000-0000-0000AC320000}"/>
    <cellStyle name="Millares 3 4 3 3 2" xfId="3487" xr:uid="{00000000-0005-0000-0000-0000AD320000}"/>
    <cellStyle name="Millares 3 4 3 3 2 2" xfId="12081" xr:uid="{00000000-0005-0000-0000-0000AE320000}"/>
    <cellStyle name="Millares 3 4 3 3 3" xfId="5630" xr:uid="{00000000-0005-0000-0000-0000AF320000}"/>
    <cellStyle name="Millares 3 4 3 3 3 2" xfId="14223" xr:uid="{00000000-0005-0000-0000-0000B0320000}"/>
    <cellStyle name="Millares 3 4 3 3 4" xfId="7772" xr:uid="{00000000-0005-0000-0000-0000B1320000}"/>
    <cellStyle name="Millares 3 4 3 3 4 2" xfId="16365" xr:uid="{00000000-0005-0000-0000-0000B2320000}"/>
    <cellStyle name="Millares 3 4 3 3 5" xfId="9928" xr:uid="{00000000-0005-0000-0000-0000B3320000}"/>
    <cellStyle name="Millares 3 4 3 4" xfId="2420" xr:uid="{00000000-0005-0000-0000-0000B4320000}"/>
    <cellStyle name="Millares 3 4 3 4 2" xfId="11014" xr:uid="{00000000-0005-0000-0000-0000B5320000}"/>
    <cellStyle name="Millares 3 4 3 5" xfId="4563" xr:uid="{00000000-0005-0000-0000-0000B6320000}"/>
    <cellStyle name="Millares 3 4 3 5 2" xfId="13156" xr:uid="{00000000-0005-0000-0000-0000B7320000}"/>
    <cellStyle name="Millares 3 4 3 6" xfId="6705" xr:uid="{00000000-0005-0000-0000-0000B8320000}"/>
    <cellStyle name="Millares 3 4 3 6 2" xfId="15298" xr:uid="{00000000-0005-0000-0000-0000B9320000}"/>
    <cellStyle name="Millares 3 4 3 7" xfId="8874" xr:uid="{00000000-0005-0000-0000-0000BA320000}"/>
    <cellStyle name="Millares 3 4 4" xfId="357" xr:uid="{00000000-0005-0000-0000-0000BB320000}"/>
    <cellStyle name="Millares 3 4 4 2" xfId="710" xr:uid="{00000000-0005-0000-0000-0000BC320000}"/>
    <cellStyle name="Millares 3 4 4 2 2" xfId="1790" xr:uid="{00000000-0005-0000-0000-0000BD320000}"/>
    <cellStyle name="Millares 3 4 4 2 2 2" xfId="3943" xr:uid="{00000000-0005-0000-0000-0000BE320000}"/>
    <cellStyle name="Millares 3 4 4 2 2 2 2" xfId="12537" xr:uid="{00000000-0005-0000-0000-0000BF320000}"/>
    <cellStyle name="Millares 3 4 4 2 2 3" xfId="6086" xr:uid="{00000000-0005-0000-0000-0000C0320000}"/>
    <cellStyle name="Millares 3 4 4 2 2 3 2" xfId="14679" xr:uid="{00000000-0005-0000-0000-0000C1320000}"/>
    <cellStyle name="Millares 3 4 4 2 2 4" xfId="8228" xr:uid="{00000000-0005-0000-0000-0000C2320000}"/>
    <cellStyle name="Millares 3 4 4 2 2 4 2" xfId="16821" xr:uid="{00000000-0005-0000-0000-0000C3320000}"/>
    <cellStyle name="Millares 3 4 4 2 2 5" xfId="10384" xr:uid="{00000000-0005-0000-0000-0000C4320000}"/>
    <cellStyle name="Millares 3 4 4 2 3" xfId="2876" xr:uid="{00000000-0005-0000-0000-0000C5320000}"/>
    <cellStyle name="Millares 3 4 4 2 3 2" xfId="11470" xr:uid="{00000000-0005-0000-0000-0000C6320000}"/>
    <cellStyle name="Millares 3 4 4 2 4" xfId="5019" xr:uid="{00000000-0005-0000-0000-0000C7320000}"/>
    <cellStyle name="Millares 3 4 4 2 4 2" xfId="13612" xr:uid="{00000000-0005-0000-0000-0000C8320000}"/>
    <cellStyle name="Millares 3 4 4 2 5" xfId="7161" xr:uid="{00000000-0005-0000-0000-0000C9320000}"/>
    <cellStyle name="Millares 3 4 4 2 5 2" xfId="15754" xr:uid="{00000000-0005-0000-0000-0000CA320000}"/>
    <cellStyle name="Millares 3 4 4 2 6" xfId="9319" xr:uid="{00000000-0005-0000-0000-0000CB320000}"/>
    <cellStyle name="Millares 3 4 4 3" xfId="1438" xr:uid="{00000000-0005-0000-0000-0000CC320000}"/>
    <cellStyle name="Millares 3 4 4 3 2" xfId="3591" xr:uid="{00000000-0005-0000-0000-0000CD320000}"/>
    <cellStyle name="Millares 3 4 4 3 2 2" xfId="12185" xr:uid="{00000000-0005-0000-0000-0000CE320000}"/>
    <cellStyle name="Millares 3 4 4 3 3" xfId="5734" xr:uid="{00000000-0005-0000-0000-0000CF320000}"/>
    <cellStyle name="Millares 3 4 4 3 3 2" xfId="14327" xr:uid="{00000000-0005-0000-0000-0000D0320000}"/>
    <cellStyle name="Millares 3 4 4 3 4" xfId="7876" xr:uid="{00000000-0005-0000-0000-0000D1320000}"/>
    <cellStyle name="Millares 3 4 4 3 4 2" xfId="16469" xr:uid="{00000000-0005-0000-0000-0000D2320000}"/>
    <cellStyle name="Millares 3 4 4 3 5" xfId="10032" xr:uid="{00000000-0005-0000-0000-0000D3320000}"/>
    <cellStyle name="Millares 3 4 4 4" xfId="2524" xr:uid="{00000000-0005-0000-0000-0000D4320000}"/>
    <cellStyle name="Millares 3 4 4 4 2" xfId="11118" xr:uid="{00000000-0005-0000-0000-0000D5320000}"/>
    <cellStyle name="Millares 3 4 4 5" xfId="4667" xr:uid="{00000000-0005-0000-0000-0000D6320000}"/>
    <cellStyle name="Millares 3 4 4 5 2" xfId="13260" xr:uid="{00000000-0005-0000-0000-0000D7320000}"/>
    <cellStyle name="Millares 3 4 4 6" xfId="6809" xr:uid="{00000000-0005-0000-0000-0000D8320000}"/>
    <cellStyle name="Millares 3 4 4 6 2" xfId="15402" xr:uid="{00000000-0005-0000-0000-0000D9320000}"/>
    <cellStyle name="Millares 3 4 4 7" xfId="8969" xr:uid="{00000000-0005-0000-0000-0000DA320000}"/>
    <cellStyle name="Millares 3 4 5" xfId="406" xr:uid="{00000000-0005-0000-0000-0000DB320000}"/>
    <cellStyle name="Millares 3 4 5 2" xfId="758" xr:uid="{00000000-0005-0000-0000-0000DC320000}"/>
    <cellStyle name="Millares 3 4 5 2 2" xfId="1838" xr:uid="{00000000-0005-0000-0000-0000DD320000}"/>
    <cellStyle name="Millares 3 4 5 2 2 2" xfId="3991" xr:uid="{00000000-0005-0000-0000-0000DE320000}"/>
    <cellStyle name="Millares 3 4 5 2 2 2 2" xfId="12585" xr:uid="{00000000-0005-0000-0000-0000DF320000}"/>
    <cellStyle name="Millares 3 4 5 2 2 3" xfId="6134" xr:uid="{00000000-0005-0000-0000-0000E0320000}"/>
    <cellStyle name="Millares 3 4 5 2 2 3 2" xfId="14727" xr:uid="{00000000-0005-0000-0000-0000E1320000}"/>
    <cellStyle name="Millares 3 4 5 2 2 4" xfId="8276" xr:uid="{00000000-0005-0000-0000-0000E2320000}"/>
    <cellStyle name="Millares 3 4 5 2 2 4 2" xfId="16869" xr:uid="{00000000-0005-0000-0000-0000E3320000}"/>
    <cellStyle name="Millares 3 4 5 2 2 5" xfId="10432" xr:uid="{00000000-0005-0000-0000-0000E4320000}"/>
    <cellStyle name="Millares 3 4 5 2 3" xfId="2924" xr:uid="{00000000-0005-0000-0000-0000E5320000}"/>
    <cellStyle name="Millares 3 4 5 2 3 2" xfId="11518" xr:uid="{00000000-0005-0000-0000-0000E6320000}"/>
    <cellStyle name="Millares 3 4 5 2 4" xfId="5067" xr:uid="{00000000-0005-0000-0000-0000E7320000}"/>
    <cellStyle name="Millares 3 4 5 2 4 2" xfId="13660" xr:uid="{00000000-0005-0000-0000-0000E8320000}"/>
    <cellStyle name="Millares 3 4 5 2 5" xfId="7209" xr:uid="{00000000-0005-0000-0000-0000E9320000}"/>
    <cellStyle name="Millares 3 4 5 2 5 2" xfId="15802" xr:uid="{00000000-0005-0000-0000-0000EA320000}"/>
    <cellStyle name="Millares 3 4 5 2 6" xfId="9367" xr:uid="{00000000-0005-0000-0000-0000EB320000}"/>
    <cellStyle name="Millares 3 4 5 3" xfId="1486" xr:uid="{00000000-0005-0000-0000-0000EC320000}"/>
    <cellStyle name="Millares 3 4 5 3 2" xfId="3639" xr:uid="{00000000-0005-0000-0000-0000ED320000}"/>
    <cellStyle name="Millares 3 4 5 3 2 2" xfId="12233" xr:uid="{00000000-0005-0000-0000-0000EE320000}"/>
    <cellStyle name="Millares 3 4 5 3 3" xfId="5782" xr:uid="{00000000-0005-0000-0000-0000EF320000}"/>
    <cellStyle name="Millares 3 4 5 3 3 2" xfId="14375" xr:uid="{00000000-0005-0000-0000-0000F0320000}"/>
    <cellStyle name="Millares 3 4 5 3 4" xfId="7924" xr:uid="{00000000-0005-0000-0000-0000F1320000}"/>
    <cellStyle name="Millares 3 4 5 3 4 2" xfId="16517" xr:uid="{00000000-0005-0000-0000-0000F2320000}"/>
    <cellStyle name="Millares 3 4 5 3 5" xfId="10080" xr:uid="{00000000-0005-0000-0000-0000F3320000}"/>
    <cellStyle name="Millares 3 4 5 4" xfId="2572" xr:uid="{00000000-0005-0000-0000-0000F4320000}"/>
    <cellStyle name="Millares 3 4 5 4 2" xfId="11166" xr:uid="{00000000-0005-0000-0000-0000F5320000}"/>
    <cellStyle name="Millares 3 4 5 5" xfId="4715" xr:uid="{00000000-0005-0000-0000-0000F6320000}"/>
    <cellStyle name="Millares 3 4 5 5 2" xfId="13308" xr:uid="{00000000-0005-0000-0000-0000F7320000}"/>
    <cellStyle name="Millares 3 4 5 6" xfId="6857" xr:uid="{00000000-0005-0000-0000-0000F8320000}"/>
    <cellStyle name="Millares 3 4 5 6 2" xfId="15450" xr:uid="{00000000-0005-0000-0000-0000F9320000}"/>
    <cellStyle name="Millares 3 4 5 7" xfId="9017" xr:uid="{00000000-0005-0000-0000-0000FA320000}"/>
    <cellStyle name="Millares 3 4 6" xfId="508" xr:uid="{00000000-0005-0000-0000-0000FB320000}"/>
    <cellStyle name="Millares 3 4 6 2" xfId="1588" xr:uid="{00000000-0005-0000-0000-0000FC320000}"/>
    <cellStyle name="Millares 3 4 6 2 2" xfId="3741" xr:uid="{00000000-0005-0000-0000-0000FD320000}"/>
    <cellStyle name="Millares 3 4 6 2 2 2" xfId="12335" xr:uid="{00000000-0005-0000-0000-0000FE320000}"/>
    <cellStyle name="Millares 3 4 6 2 3" xfId="5884" xr:uid="{00000000-0005-0000-0000-0000FF320000}"/>
    <cellStyle name="Millares 3 4 6 2 3 2" xfId="14477" xr:uid="{00000000-0005-0000-0000-000000330000}"/>
    <cellStyle name="Millares 3 4 6 2 4" xfId="8026" xr:uid="{00000000-0005-0000-0000-000001330000}"/>
    <cellStyle name="Millares 3 4 6 2 4 2" xfId="16619" xr:uid="{00000000-0005-0000-0000-000002330000}"/>
    <cellStyle name="Millares 3 4 6 2 5" xfId="10182" xr:uid="{00000000-0005-0000-0000-000003330000}"/>
    <cellStyle name="Millares 3 4 6 3" xfId="2674" xr:uid="{00000000-0005-0000-0000-000004330000}"/>
    <cellStyle name="Millares 3 4 6 3 2" xfId="11268" xr:uid="{00000000-0005-0000-0000-000005330000}"/>
    <cellStyle name="Millares 3 4 6 4" xfId="4817" xr:uid="{00000000-0005-0000-0000-000006330000}"/>
    <cellStyle name="Millares 3 4 6 4 2" xfId="13410" xr:uid="{00000000-0005-0000-0000-000007330000}"/>
    <cellStyle name="Millares 3 4 6 5" xfId="6959" xr:uid="{00000000-0005-0000-0000-000008330000}"/>
    <cellStyle name="Millares 3 4 6 5 2" xfId="15552" xr:uid="{00000000-0005-0000-0000-000009330000}"/>
    <cellStyle name="Millares 3 4 6 6" xfId="9117" xr:uid="{00000000-0005-0000-0000-00000A330000}"/>
    <cellStyle name="Millares 3 4 7" xfId="549" xr:uid="{00000000-0005-0000-0000-00000B330000}"/>
    <cellStyle name="Millares 3 4 7 2" xfId="1629" xr:uid="{00000000-0005-0000-0000-00000C330000}"/>
    <cellStyle name="Millares 3 4 7 2 2" xfId="3782" xr:uid="{00000000-0005-0000-0000-00000D330000}"/>
    <cellStyle name="Millares 3 4 7 2 2 2" xfId="12376" xr:uid="{00000000-0005-0000-0000-00000E330000}"/>
    <cellStyle name="Millares 3 4 7 2 3" xfId="5925" xr:uid="{00000000-0005-0000-0000-00000F330000}"/>
    <cellStyle name="Millares 3 4 7 2 3 2" xfId="14518" xr:uid="{00000000-0005-0000-0000-000010330000}"/>
    <cellStyle name="Millares 3 4 7 2 4" xfId="8067" xr:uid="{00000000-0005-0000-0000-000011330000}"/>
    <cellStyle name="Millares 3 4 7 2 4 2" xfId="16660" xr:uid="{00000000-0005-0000-0000-000012330000}"/>
    <cellStyle name="Millares 3 4 7 2 5" xfId="10223" xr:uid="{00000000-0005-0000-0000-000013330000}"/>
    <cellStyle name="Millares 3 4 7 3" xfId="2715" xr:uid="{00000000-0005-0000-0000-000014330000}"/>
    <cellStyle name="Millares 3 4 7 3 2" xfId="11309" xr:uid="{00000000-0005-0000-0000-000015330000}"/>
    <cellStyle name="Millares 3 4 7 4" xfId="4858" xr:uid="{00000000-0005-0000-0000-000016330000}"/>
    <cellStyle name="Millares 3 4 7 4 2" xfId="13451" xr:uid="{00000000-0005-0000-0000-000017330000}"/>
    <cellStyle name="Millares 3 4 7 5" xfId="7000" xr:uid="{00000000-0005-0000-0000-000018330000}"/>
    <cellStyle name="Millares 3 4 7 5 2" xfId="15593" xr:uid="{00000000-0005-0000-0000-000019330000}"/>
    <cellStyle name="Millares 3 4 7 6" xfId="9158" xr:uid="{00000000-0005-0000-0000-00001A330000}"/>
    <cellStyle name="Millares 3 4 8" xfId="866" xr:uid="{00000000-0005-0000-0000-00001B330000}"/>
    <cellStyle name="Millares 3 4 8 2" xfId="1943" xr:uid="{00000000-0005-0000-0000-00001C330000}"/>
    <cellStyle name="Millares 3 4 8 2 2" xfId="4096" xr:uid="{00000000-0005-0000-0000-00001D330000}"/>
    <cellStyle name="Millares 3 4 8 2 2 2" xfId="12690" xr:uid="{00000000-0005-0000-0000-00001E330000}"/>
    <cellStyle name="Millares 3 4 8 2 3" xfId="6239" xr:uid="{00000000-0005-0000-0000-00001F330000}"/>
    <cellStyle name="Millares 3 4 8 2 3 2" xfId="14832" xr:uid="{00000000-0005-0000-0000-000020330000}"/>
    <cellStyle name="Millares 3 4 8 2 4" xfId="8381" xr:uid="{00000000-0005-0000-0000-000021330000}"/>
    <cellStyle name="Millares 3 4 8 2 4 2" xfId="16974" xr:uid="{00000000-0005-0000-0000-000022330000}"/>
    <cellStyle name="Millares 3 4 8 2 5" xfId="10537" xr:uid="{00000000-0005-0000-0000-000023330000}"/>
    <cellStyle name="Millares 3 4 8 3" xfId="3029" xr:uid="{00000000-0005-0000-0000-000024330000}"/>
    <cellStyle name="Millares 3 4 8 3 2" xfId="11623" xr:uid="{00000000-0005-0000-0000-000025330000}"/>
    <cellStyle name="Millares 3 4 8 4" xfId="5172" xr:uid="{00000000-0005-0000-0000-000026330000}"/>
    <cellStyle name="Millares 3 4 8 4 2" xfId="13765" xr:uid="{00000000-0005-0000-0000-000027330000}"/>
    <cellStyle name="Millares 3 4 8 5" xfId="7314" xr:uid="{00000000-0005-0000-0000-000028330000}"/>
    <cellStyle name="Millares 3 4 8 5 2" xfId="15907" xr:uid="{00000000-0005-0000-0000-000029330000}"/>
    <cellStyle name="Millares 3 4 8 6" xfId="9470" xr:uid="{00000000-0005-0000-0000-00002A330000}"/>
    <cellStyle name="Millares 3 4 9" xfId="901" xr:uid="{00000000-0005-0000-0000-00002B330000}"/>
    <cellStyle name="Millares 3 4 9 2" xfId="1978" xr:uid="{00000000-0005-0000-0000-00002C330000}"/>
    <cellStyle name="Millares 3 4 9 2 2" xfId="4131" xr:uid="{00000000-0005-0000-0000-00002D330000}"/>
    <cellStyle name="Millares 3 4 9 2 2 2" xfId="12725" xr:uid="{00000000-0005-0000-0000-00002E330000}"/>
    <cellStyle name="Millares 3 4 9 2 3" xfId="6274" xr:uid="{00000000-0005-0000-0000-00002F330000}"/>
    <cellStyle name="Millares 3 4 9 2 3 2" xfId="14867" xr:uid="{00000000-0005-0000-0000-000030330000}"/>
    <cellStyle name="Millares 3 4 9 2 4" xfId="8416" xr:uid="{00000000-0005-0000-0000-000031330000}"/>
    <cellStyle name="Millares 3 4 9 2 4 2" xfId="17009" xr:uid="{00000000-0005-0000-0000-000032330000}"/>
    <cellStyle name="Millares 3 4 9 2 5" xfId="10572" xr:uid="{00000000-0005-0000-0000-000033330000}"/>
    <cellStyle name="Millares 3 4 9 3" xfId="3064" xr:uid="{00000000-0005-0000-0000-000034330000}"/>
    <cellStyle name="Millares 3 4 9 3 2" xfId="11658" xr:uid="{00000000-0005-0000-0000-000035330000}"/>
    <cellStyle name="Millares 3 4 9 4" xfId="5207" xr:uid="{00000000-0005-0000-0000-000036330000}"/>
    <cellStyle name="Millares 3 4 9 4 2" xfId="13800" xr:uid="{00000000-0005-0000-0000-000037330000}"/>
    <cellStyle name="Millares 3 4 9 5" xfId="7349" xr:uid="{00000000-0005-0000-0000-000038330000}"/>
    <cellStyle name="Millares 3 4 9 5 2" xfId="15942" xr:uid="{00000000-0005-0000-0000-000039330000}"/>
    <cellStyle name="Millares 3 4 9 6" xfId="9505" xr:uid="{00000000-0005-0000-0000-00003A330000}"/>
    <cellStyle name="Millares 3 5" xfId="224" xr:uid="{00000000-0005-0000-0000-00003B330000}"/>
    <cellStyle name="Millares 3 5 10" xfId="4535" xr:uid="{00000000-0005-0000-0000-00003C330000}"/>
    <cellStyle name="Millares 3 5 10 2" xfId="13128" xr:uid="{00000000-0005-0000-0000-00003D330000}"/>
    <cellStyle name="Millares 3 5 11" xfId="6677" xr:uid="{00000000-0005-0000-0000-00003E330000}"/>
    <cellStyle name="Millares 3 5 11 2" xfId="15270" xr:uid="{00000000-0005-0000-0000-00003F330000}"/>
    <cellStyle name="Millares 3 5 12" xfId="8849" xr:uid="{00000000-0005-0000-0000-000040330000}"/>
    <cellStyle name="Millares 3 5 2" xfId="289" xr:uid="{00000000-0005-0000-0000-000041330000}"/>
    <cellStyle name="Millares 3 5 2 2" xfId="642" xr:uid="{00000000-0005-0000-0000-000042330000}"/>
    <cellStyle name="Millares 3 5 2 2 2" xfId="1722" xr:uid="{00000000-0005-0000-0000-000043330000}"/>
    <cellStyle name="Millares 3 5 2 2 2 2" xfId="3875" xr:uid="{00000000-0005-0000-0000-000044330000}"/>
    <cellStyle name="Millares 3 5 2 2 2 2 2" xfId="12469" xr:uid="{00000000-0005-0000-0000-000045330000}"/>
    <cellStyle name="Millares 3 5 2 2 2 3" xfId="6018" xr:uid="{00000000-0005-0000-0000-000046330000}"/>
    <cellStyle name="Millares 3 5 2 2 2 3 2" xfId="14611" xr:uid="{00000000-0005-0000-0000-000047330000}"/>
    <cellStyle name="Millares 3 5 2 2 2 4" xfId="8160" xr:uid="{00000000-0005-0000-0000-000048330000}"/>
    <cellStyle name="Millares 3 5 2 2 2 4 2" xfId="16753" xr:uid="{00000000-0005-0000-0000-000049330000}"/>
    <cellStyle name="Millares 3 5 2 2 2 5" xfId="10316" xr:uid="{00000000-0005-0000-0000-00004A330000}"/>
    <cellStyle name="Millares 3 5 2 2 3" xfId="2808" xr:uid="{00000000-0005-0000-0000-00004B330000}"/>
    <cellStyle name="Millares 3 5 2 2 3 2" xfId="11402" xr:uid="{00000000-0005-0000-0000-00004C330000}"/>
    <cellStyle name="Millares 3 5 2 2 4" xfId="4951" xr:uid="{00000000-0005-0000-0000-00004D330000}"/>
    <cellStyle name="Millares 3 5 2 2 4 2" xfId="13544" xr:uid="{00000000-0005-0000-0000-00004E330000}"/>
    <cellStyle name="Millares 3 5 2 2 5" xfId="7093" xr:uid="{00000000-0005-0000-0000-00004F330000}"/>
    <cellStyle name="Millares 3 5 2 2 5 2" xfId="15686" xr:uid="{00000000-0005-0000-0000-000050330000}"/>
    <cellStyle name="Millares 3 5 2 2 6" xfId="9251" xr:uid="{00000000-0005-0000-0000-000051330000}"/>
    <cellStyle name="Millares 3 5 2 3" xfId="1370" xr:uid="{00000000-0005-0000-0000-000052330000}"/>
    <cellStyle name="Millares 3 5 2 3 2" xfId="3523" xr:uid="{00000000-0005-0000-0000-000053330000}"/>
    <cellStyle name="Millares 3 5 2 3 2 2" xfId="12117" xr:uid="{00000000-0005-0000-0000-000054330000}"/>
    <cellStyle name="Millares 3 5 2 3 3" xfId="5666" xr:uid="{00000000-0005-0000-0000-000055330000}"/>
    <cellStyle name="Millares 3 5 2 3 3 2" xfId="14259" xr:uid="{00000000-0005-0000-0000-000056330000}"/>
    <cellStyle name="Millares 3 5 2 3 4" xfId="7808" xr:uid="{00000000-0005-0000-0000-000057330000}"/>
    <cellStyle name="Millares 3 5 2 3 4 2" xfId="16401" xr:uid="{00000000-0005-0000-0000-000058330000}"/>
    <cellStyle name="Millares 3 5 2 3 5" xfId="9964" xr:uid="{00000000-0005-0000-0000-000059330000}"/>
    <cellStyle name="Millares 3 5 2 4" xfId="2456" xr:uid="{00000000-0005-0000-0000-00005A330000}"/>
    <cellStyle name="Millares 3 5 2 4 2" xfId="11050" xr:uid="{00000000-0005-0000-0000-00005B330000}"/>
    <cellStyle name="Millares 3 5 2 5" xfId="4599" xr:uid="{00000000-0005-0000-0000-00005C330000}"/>
    <cellStyle name="Millares 3 5 2 5 2" xfId="13192" xr:uid="{00000000-0005-0000-0000-00005D330000}"/>
    <cellStyle name="Millares 3 5 2 6" xfId="6741" xr:uid="{00000000-0005-0000-0000-00005E330000}"/>
    <cellStyle name="Millares 3 5 2 6 2" xfId="15334" xr:uid="{00000000-0005-0000-0000-00005F330000}"/>
    <cellStyle name="Millares 3 5 2 7" xfId="8908" xr:uid="{00000000-0005-0000-0000-000060330000}"/>
    <cellStyle name="Millares 3 5 3" xfId="440" xr:uid="{00000000-0005-0000-0000-000061330000}"/>
    <cellStyle name="Millares 3 5 3 2" xfId="792" xr:uid="{00000000-0005-0000-0000-000062330000}"/>
    <cellStyle name="Millares 3 5 3 2 2" xfId="1872" xr:uid="{00000000-0005-0000-0000-000063330000}"/>
    <cellStyle name="Millares 3 5 3 2 2 2" xfId="4025" xr:uid="{00000000-0005-0000-0000-000064330000}"/>
    <cellStyle name="Millares 3 5 3 2 2 2 2" xfId="12619" xr:uid="{00000000-0005-0000-0000-000065330000}"/>
    <cellStyle name="Millares 3 5 3 2 2 3" xfId="6168" xr:uid="{00000000-0005-0000-0000-000066330000}"/>
    <cellStyle name="Millares 3 5 3 2 2 3 2" xfId="14761" xr:uid="{00000000-0005-0000-0000-000067330000}"/>
    <cellStyle name="Millares 3 5 3 2 2 4" xfId="8310" xr:uid="{00000000-0005-0000-0000-000068330000}"/>
    <cellStyle name="Millares 3 5 3 2 2 4 2" xfId="16903" xr:uid="{00000000-0005-0000-0000-000069330000}"/>
    <cellStyle name="Millares 3 5 3 2 2 5" xfId="10466" xr:uid="{00000000-0005-0000-0000-00006A330000}"/>
    <cellStyle name="Millares 3 5 3 2 3" xfId="2958" xr:uid="{00000000-0005-0000-0000-00006B330000}"/>
    <cellStyle name="Millares 3 5 3 2 3 2" xfId="11552" xr:uid="{00000000-0005-0000-0000-00006C330000}"/>
    <cellStyle name="Millares 3 5 3 2 4" xfId="5101" xr:uid="{00000000-0005-0000-0000-00006D330000}"/>
    <cellStyle name="Millares 3 5 3 2 4 2" xfId="13694" xr:uid="{00000000-0005-0000-0000-00006E330000}"/>
    <cellStyle name="Millares 3 5 3 2 5" xfId="7243" xr:uid="{00000000-0005-0000-0000-00006F330000}"/>
    <cellStyle name="Millares 3 5 3 2 5 2" xfId="15836" xr:uid="{00000000-0005-0000-0000-000070330000}"/>
    <cellStyle name="Millares 3 5 3 2 6" xfId="9401" xr:uid="{00000000-0005-0000-0000-000071330000}"/>
    <cellStyle name="Millares 3 5 3 3" xfId="1520" xr:uid="{00000000-0005-0000-0000-000072330000}"/>
    <cellStyle name="Millares 3 5 3 3 2" xfId="3673" xr:uid="{00000000-0005-0000-0000-000073330000}"/>
    <cellStyle name="Millares 3 5 3 3 2 2" xfId="12267" xr:uid="{00000000-0005-0000-0000-000074330000}"/>
    <cellStyle name="Millares 3 5 3 3 3" xfId="5816" xr:uid="{00000000-0005-0000-0000-000075330000}"/>
    <cellStyle name="Millares 3 5 3 3 3 2" xfId="14409" xr:uid="{00000000-0005-0000-0000-000076330000}"/>
    <cellStyle name="Millares 3 5 3 3 4" xfId="7958" xr:uid="{00000000-0005-0000-0000-000077330000}"/>
    <cellStyle name="Millares 3 5 3 3 4 2" xfId="16551" xr:uid="{00000000-0005-0000-0000-000078330000}"/>
    <cellStyle name="Millares 3 5 3 3 5" xfId="10114" xr:uid="{00000000-0005-0000-0000-000079330000}"/>
    <cellStyle name="Millares 3 5 3 4" xfId="2606" xr:uid="{00000000-0005-0000-0000-00007A330000}"/>
    <cellStyle name="Millares 3 5 3 4 2" xfId="11200" xr:uid="{00000000-0005-0000-0000-00007B330000}"/>
    <cellStyle name="Millares 3 5 3 5" xfId="4749" xr:uid="{00000000-0005-0000-0000-00007C330000}"/>
    <cellStyle name="Millares 3 5 3 5 2" xfId="13342" xr:uid="{00000000-0005-0000-0000-00007D330000}"/>
    <cellStyle name="Millares 3 5 3 6" xfId="6891" xr:uid="{00000000-0005-0000-0000-00007E330000}"/>
    <cellStyle name="Millares 3 5 3 6 2" xfId="15484" xr:uid="{00000000-0005-0000-0000-00007F330000}"/>
    <cellStyle name="Millares 3 5 3 7" xfId="9051" xr:uid="{00000000-0005-0000-0000-000080330000}"/>
    <cellStyle name="Millares 3 5 4" xfId="577" xr:uid="{00000000-0005-0000-0000-000081330000}"/>
    <cellStyle name="Millares 3 5 4 2" xfId="1657" xr:uid="{00000000-0005-0000-0000-000082330000}"/>
    <cellStyle name="Millares 3 5 4 2 2" xfId="3810" xr:uid="{00000000-0005-0000-0000-000083330000}"/>
    <cellStyle name="Millares 3 5 4 2 2 2" xfId="12404" xr:uid="{00000000-0005-0000-0000-000084330000}"/>
    <cellStyle name="Millares 3 5 4 2 3" xfId="5953" xr:uid="{00000000-0005-0000-0000-000085330000}"/>
    <cellStyle name="Millares 3 5 4 2 3 2" xfId="14546" xr:uid="{00000000-0005-0000-0000-000086330000}"/>
    <cellStyle name="Millares 3 5 4 2 4" xfId="8095" xr:uid="{00000000-0005-0000-0000-000087330000}"/>
    <cellStyle name="Millares 3 5 4 2 4 2" xfId="16688" xr:uid="{00000000-0005-0000-0000-000088330000}"/>
    <cellStyle name="Millares 3 5 4 2 5" xfId="10251" xr:uid="{00000000-0005-0000-0000-000089330000}"/>
    <cellStyle name="Millares 3 5 4 3" xfId="2743" xr:uid="{00000000-0005-0000-0000-00008A330000}"/>
    <cellStyle name="Millares 3 5 4 3 2" xfId="11337" xr:uid="{00000000-0005-0000-0000-00008B330000}"/>
    <cellStyle name="Millares 3 5 4 4" xfId="4886" xr:uid="{00000000-0005-0000-0000-00008C330000}"/>
    <cellStyle name="Millares 3 5 4 4 2" xfId="13479" xr:uid="{00000000-0005-0000-0000-00008D330000}"/>
    <cellStyle name="Millares 3 5 4 5" xfId="7028" xr:uid="{00000000-0005-0000-0000-00008E330000}"/>
    <cellStyle name="Millares 3 5 4 5 2" xfId="15621" xr:uid="{00000000-0005-0000-0000-00008F330000}"/>
    <cellStyle name="Millares 3 5 4 6" xfId="9186" xr:uid="{00000000-0005-0000-0000-000090330000}"/>
    <cellStyle name="Millares 3 5 5" xfId="935" xr:uid="{00000000-0005-0000-0000-000091330000}"/>
    <cellStyle name="Millares 3 5 5 2" xfId="2012" xr:uid="{00000000-0005-0000-0000-000092330000}"/>
    <cellStyle name="Millares 3 5 5 2 2" xfId="4165" xr:uid="{00000000-0005-0000-0000-000093330000}"/>
    <cellStyle name="Millares 3 5 5 2 2 2" xfId="12759" xr:uid="{00000000-0005-0000-0000-000094330000}"/>
    <cellStyle name="Millares 3 5 5 2 3" xfId="6308" xr:uid="{00000000-0005-0000-0000-000095330000}"/>
    <cellStyle name="Millares 3 5 5 2 3 2" xfId="14901" xr:uid="{00000000-0005-0000-0000-000096330000}"/>
    <cellStyle name="Millares 3 5 5 2 4" xfId="8450" xr:uid="{00000000-0005-0000-0000-000097330000}"/>
    <cellStyle name="Millares 3 5 5 2 4 2" xfId="17043" xr:uid="{00000000-0005-0000-0000-000098330000}"/>
    <cellStyle name="Millares 3 5 5 2 5" xfId="10606" xr:uid="{00000000-0005-0000-0000-000099330000}"/>
    <cellStyle name="Millares 3 5 5 3" xfId="3098" xr:uid="{00000000-0005-0000-0000-00009A330000}"/>
    <cellStyle name="Millares 3 5 5 3 2" xfId="11692" xr:uid="{00000000-0005-0000-0000-00009B330000}"/>
    <cellStyle name="Millares 3 5 5 4" xfId="5241" xr:uid="{00000000-0005-0000-0000-00009C330000}"/>
    <cellStyle name="Millares 3 5 5 4 2" xfId="13834" xr:uid="{00000000-0005-0000-0000-00009D330000}"/>
    <cellStyle name="Millares 3 5 5 5" xfId="7383" xr:uid="{00000000-0005-0000-0000-00009E330000}"/>
    <cellStyle name="Millares 3 5 5 5 2" xfId="15976" xr:uid="{00000000-0005-0000-0000-00009F330000}"/>
    <cellStyle name="Millares 3 5 5 6" xfId="9539" xr:uid="{00000000-0005-0000-0000-0000A0330000}"/>
    <cellStyle name="Millares 3 5 6" xfId="1038" xr:uid="{00000000-0005-0000-0000-0000A1330000}"/>
    <cellStyle name="Millares 3 5 6 2" xfId="2115" xr:uid="{00000000-0005-0000-0000-0000A2330000}"/>
    <cellStyle name="Millares 3 5 6 2 2" xfId="4268" xr:uid="{00000000-0005-0000-0000-0000A3330000}"/>
    <cellStyle name="Millares 3 5 6 2 2 2" xfId="12862" xr:uid="{00000000-0005-0000-0000-0000A4330000}"/>
    <cellStyle name="Millares 3 5 6 2 3" xfId="6411" xr:uid="{00000000-0005-0000-0000-0000A5330000}"/>
    <cellStyle name="Millares 3 5 6 2 3 2" xfId="15004" xr:uid="{00000000-0005-0000-0000-0000A6330000}"/>
    <cellStyle name="Millares 3 5 6 2 4" xfId="8553" xr:uid="{00000000-0005-0000-0000-0000A7330000}"/>
    <cellStyle name="Millares 3 5 6 2 4 2" xfId="17146" xr:uid="{00000000-0005-0000-0000-0000A8330000}"/>
    <cellStyle name="Millares 3 5 6 2 5" xfId="10709" xr:uid="{00000000-0005-0000-0000-0000A9330000}"/>
    <cellStyle name="Millares 3 5 6 3" xfId="3201" xr:uid="{00000000-0005-0000-0000-0000AA330000}"/>
    <cellStyle name="Millares 3 5 6 3 2" xfId="11795" xr:uid="{00000000-0005-0000-0000-0000AB330000}"/>
    <cellStyle name="Millares 3 5 6 4" xfId="5344" xr:uid="{00000000-0005-0000-0000-0000AC330000}"/>
    <cellStyle name="Millares 3 5 6 4 2" xfId="13937" xr:uid="{00000000-0005-0000-0000-0000AD330000}"/>
    <cellStyle name="Millares 3 5 6 5" xfId="7486" xr:uid="{00000000-0005-0000-0000-0000AE330000}"/>
    <cellStyle name="Millares 3 5 6 5 2" xfId="16079" xr:uid="{00000000-0005-0000-0000-0000AF330000}"/>
    <cellStyle name="Millares 3 5 6 6" xfId="9642" xr:uid="{00000000-0005-0000-0000-0000B0330000}"/>
    <cellStyle name="Millares 3 5 7" xfId="1197" xr:uid="{00000000-0005-0000-0000-0000B1330000}"/>
    <cellStyle name="Millares 3 5 7 2" xfId="2271" xr:uid="{00000000-0005-0000-0000-0000B2330000}"/>
    <cellStyle name="Millares 3 5 7 2 2" xfId="4424" xr:uid="{00000000-0005-0000-0000-0000B3330000}"/>
    <cellStyle name="Millares 3 5 7 2 2 2" xfId="13018" xr:uid="{00000000-0005-0000-0000-0000B4330000}"/>
    <cellStyle name="Millares 3 5 7 2 3" xfId="6567" xr:uid="{00000000-0005-0000-0000-0000B5330000}"/>
    <cellStyle name="Millares 3 5 7 2 3 2" xfId="15160" xr:uid="{00000000-0005-0000-0000-0000B6330000}"/>
    <cellStyle name="Millares 3 5 7 2 4" xfId="8709" xr:uid="{00000000-0005-0000-0000-0000B7330000}"/>
    <cellStyle name="Millares 3 5 7 2 4 2" xfId="17302" xr:uid="{00000000-0005-0000-0000-0000B8330000}"/>
    <cellStyle name="Millares 3 5 7 2 5" xfId="10865" xr:uid="{00000000-0005-0000-0000-0000B9330000}"/>
    <cellStyle name="Millares 3 5 7 3" xfId="3357" xr:uid="{00000000-0005-0000-0000-0000BA330000}"/>
    <cellStyle name="Millares 3 5 7 3 2" xfId="11951" xr:uid="{00000000-0005-0000-0000-0000BB330000}"/>
    <cellStyle name="Millares 3 5 7 4" xfId="5500" xr:uid="{00000000-0005-0000-0000-0000BC330000}"/>
    <cellStyle name="Millares 3 5 7 4 2" xfId="14093" xr:uid="{00000000-0005-0000-0000-0000BD330000}"/>
    <cellStyle name="Millares 3 5 7 5" xfId="7642" xr:uid="{00000000-0005-0000-0000-0000BE330000}"/>
    <cellStyle name="Millares 3 5 7 5 2" xfId="16235" xr:uid="{00000000-0005-0000-0000-0000BF330000}"/>
    <cellStyle name="Millares 3 5 7 6" xfId="9798" xr:uid="{00000000-0005-0000-0000-0000C0330000}"/>
    <cellStyle name="Millares 3 5 8" xfId="1305" xr:uid="{00000000-0005-0000-0000-0000C1330000}"/>
    <cellStyle name="Millares 3 5 8 2" xfId="3458" xr:uid="{00000000-0005-0000-0000-0000C2330000}"/>
    <cellStyle name="Millares 3 5 8 2 2" xfId="12052" xr:uid="{00000000-0005-0000-0000-0000C3330000}"/>
    <cellStyle name="Millares 3 5 8 3" xfId="5601" xr:uid="{00000000-0005-0000-0000-0000C4330000}"/>
    <cellStyle name="Millares 3 5 8 3 2" xfId="14194" xr:uid="{00000000-0005-0000-0000-0000C5330000}"/>
    <cellStyle name="Millares 3 5 8 4" xfId="7743" xr:uid="{00000000-0005-0000-0000-0000C6330000}"/>
    <cellStyle name="Millares 3 5 8 4 2" xfId="16336" xr:uid="{00000000-0005-0000-0000-0000C7330000}"/>
    <cellStyle name="Millares 3 5 8 5" xfId="9899" xr:uid="{00000000-0005-0000-0000-0000C8330000}"/>
    <cellStyle name="Millares 3 5 9" xfId="2392" xr:uid="{00000000-0005-0000-0000-0000C9330000}"/>
    <cellStyle name="Millares 3 5 9 2" xfId="10986" xr:uid="{00000000-0005-0000-0000-0000CA330000}"/>
    <cellStyle name="Millares 3 6" xfId="234" xr:uid="{00000000-0005-0000-0000-0000CB330000}"/>
    <cellStyle name="Millares 3 6 2" xfId="587" xr:uid="{00000000-0005-0000-0000-0000CC330000}"/>
    <cellStyle name="Millares 3 6 2 2" xfId="1667" xr:uid="{00000000-0005-0000-0000-0000CD330000}"/>
    <cellStyle name="Millares 3 6 2 2 2" xfId="3820" xr:uid="{00000000-0005-0000-0000-0000CE330000}"/>
    <cellStyle name="Millares 3 6 2 2 2 2" xfId="12414" xr:uid="{00000000-0005-0000-0000-0000CF330000}"/>
    <cellStyle name="Millares 3 6 2 2 3" xfId="5963" xr:uid="{00000000-0005-0000-0000-0000D0330000}"/>
    <cellStyle name="Millares 3 6 2 2 3 2" xfId="14556" xr:uid="{00000000-0005-0000-0000-0000D1330000}"/>
    <cellStyle name="Millares 3 6 2 2 4" xfId="8105" xr:uid="{00000000-0005-0000-0000-0000D2330000}"/>
    <cellStyle name="Millares 3 6 2 2 4 2" xfId="16698" xr:uid="{00000000-0005-0000-0000-0000D3330000}"/>
    <cellStyle name="Millares 3 6 2 2 5" xfId="10261" xr:uid="{00000000-0005-0000-0000-0000D4330000}"/>
    <cellStyle name="Millares 3 6 2 3" xfId="2753" xr:uid="{00000000-0005-0000-0000-0000D5330000}"/>
    <cellStyle name="Millares 3 6 2 3 2" xfId="11347" xr:uid="{00000000-0005-0000-0000-0000D6330000}"/>
    <cellStyle name="Millares 3 6 2 4" xfId="4896" xr:uid="{00000000-0005-0000-0000-0000D7330000}"/>
    <cellStyle name="Millares 3 6 2 4 2" xfId="13489" xr:uid="{00000000-0005-0000-0000-0000D8330000}"/>
    <cellStyle name="Millares 3 6 2 5" xfId="7038" xr:uid="{00000000-0005-0000-0000-0000D9330000}"/>
    <cellStyle name="Millares 3 6 2 5 2" xfId="15631" xr:uid="{00000000-0005-0000-0000-0000DA330000}"/>
    <cellStyle name="Millares 3 6 2 6" xfId="9196" xr:uid="{00000000-0005-0000-0000-0000DB330000}"/>
    <cellStyle name="Millares 3 6 3" xfId="1315" xr:uid="{00000000-0005-0000-0000-0000DC330000}"/>
    <cellStyle name="Millares 3 6 3 2" xfId="3468" xr:uid="{00000000-0005-0000-0000-0000DD330000}"/>
    <cellStyle name="Millares 3 6 3 2 2" xfId="12062" xr:uid="{00000000-0005-0000-0000-0000DE330000}"/>
    <cellStyle name="Millares 3 6 3 3" xfId="5611" xr:uid="{00000000-0005-0000-0000-0000DF330000}"/>
    <cellStyle name="Millares 3 6 3 3 2" xfId="14204" xr:uid="{00000000-0005-0000-0000-0000E0330000}"/>
    <cellStyle name="Millares 3 6 3 4" xfId="7753" xr:uid="{00000000-0005-0000-0000-0000E1330000}"/>
    <cellStyle name="Millares 3 6 3 4 2" xfId="16346" xr:uid="{00000000-0005-0000-0000-0000E2330000}"/>
    <cellStyle name="Millares 3 6 3 5" xfId="9909" xr:uid="{00000000-0005-0000-0000-0000E3330000}"/>
    <cellStyle name="Millares 3 6 4" xfId="2401" xr:uid="{00000000-0005-0000-0000-0000E4330000}"/>
    <cellStyle name="Millares 3 6 4 2" xfId="10995" xr:uid="{00000000-0005-0000-0000-0000E5330000}"/>
    <cellStyle name="Millares 3 6 5" xfId="4544" xr:uid="{00000000-0005-0000-0000-0000E6330000}"/>
    <cellStyle name="Millares 3 6 5 2" xfId="13137" xr:uid="{00000000-0005-0000-0000-0000E7330000}"/>
    <cellStyle name="Millares 3 6 6" xfId="6686" xr:uid="{00000000-0005-0000-0000-0000E8330000}"/>
    <cellStyle name="Millares 3 6 6 2" xfId="15279" xr:uid="{00000000-0005-0000-0000-0000E9330000}"/>
    <cellStyle name="Millares 3 6 7" xfId="8857" xr:uid="{00000000-0005-0000-0000-0000EA330000}"/>
    <cellStyle name="Millares 3 7" xfId="344" xr:uid="{00000000-0005-0000-0000-0000EB330000}"/>
    <cellStyle name="Millares 3 7 2" xfId="697" xr:uid="{00000000-0005-0000-0000-0000EC330000}"/>
    <cellStyle name="Millares 3 7 2 2" xfId="1777" xr:uid="{00000000-0005-0000-0000-0000ED330000}"/>
    <cellStyle name="Millares 3 7 2 2 2" xfId="3930" xr:uid="{00000000-0005-0000-0000-0000EE330000}"/>
    <cellStyle name="Millares 3 7 2 2 2 2" xfId="12524" xr:uid="{00000000-0005-0000-0000-0000EF330000}"/>
    <cellStyle name="Millares 3 7 2 2 3" xfId="6073" xr:uid="{00000000-0005-0000-0000-0000F0330000}"/>
    <cellStyle name="Millares 3 7 2 2 3 2" xfId="14666" xr:uid="{00000000-0005-0000-0000-0000F1330000}"/>
    <cellStyle name="Millares 3 7 2 2 4" xfId="8215" xr:uid="{00000000-0005-0000-0000-0000F2330000}"/>
    <cellStyle name="Millares 3 7 2 2 4 2" xfId="16808" xr:uid="{00000000-0005-0000-0000-0000F3330000}"/>
    <cellStyle name="Millares 3 7 2 2 5" xfId="10371" xr:uid="{00000000-0005-0000-0000-0000F4330000}"/>
    <cellStyle name="Millares 3 7 2 3" xfId="2863" xr:uid="{00000000-0005-0000-0000-0000F5330000}"/>
    <cellStyle name="Millares 3 7 2 3 2" xfId="11457" xr:uid="{00000000-0005-0000-0000-0000F6330000}"/>
    <cellStyle name="Millares 3 7 2 4" xfId="5006" xr:uid="{00000000-0005-0000-0000-0000F7330000}"/>
    <cellStyle name="Millares 3 7 2 4 2" xfId="13599" xr:uid="{00000000-0005-0000-0000-0000F8330000}"/>
    <cellStyle name="Millares 3 7 2 5" xfId="7148" xr:uid="{00000000-0005-0000-0000-0000F9330000}"/>
    <cellStyle name="Millares 3 7 2 5 2" xfId="15741" xr:uid="{00000000-0005-0000-0000-0000FA330000}"/>
    <cellStyle name="Millares 3 7 2 6" xfId="9306" xr:uid="{00000000-0005-0000-0000-0000FB330000}"/>
    <cellStyle name="Millares 3 7 3" xfId="1425" xr:uid="{00000000-0005-0000-0000-0000FC330000}"/>
    <cellStyle name="Millares 3 7 3 2" xfId="3578" xr:uid="{00000000-0005-0000-0000-0000FD330000}"/>
    <cellStyle name="Millares 3 7 3 2 2" xfId="12172" xr:uid="{00000000-0005-0000-0000-0000FE330000}"/>
    <cellStyle name="Millares 3 7 3 3" xfId="5721" xr:uid="{00000000-0005-0000-0000-0000FF330000}"/>
    <cellStyle name="Millares 3 7 3 3 2" xfId="14314" xr:uid="{00000000-0005-0000-0000-000000340000}"/>
    <cellStyle name="Millares 3 7 3 4" xfId="7863" xr:uid="{00000000-0005-0000-0000-000001340000}"/>
    <cellStyle name="Millares 3 7 3 4 2" xfId="16456" xr:uid="{00000000-0005-0000-0000-000002340000}"/>
    <cellStyle name="Millares 3 7 3 5" xfId="10019" xr:uid="{00000000-0005-0000-0000-000003340000}"/>
    <cellStyle name="Millares 3 7 4" xfId="2511" xr:uid="{00000000-0005-0000-0000-000004340000}"/>
    <cellStyle name="Millares 3 7 4 2" xfId="11105" xr:uid="{00000000-0005-0000-0000-000005340000}"/>
    <cellStyle name="Millares 3 7 5" xfId="4654" xr:uid="{00000000-0005-0000-0000-000006340000}"/>
    <cellStyle name="Millares 3 7 5 2" xfId="13247" xr:uid="{00000000-0005-0000-0000-000007340000}"/>
    <cellStyle name="Millares 3 7 6" xfId="6796" xr:uid="{00000000-0005-0000-0000-000008340000}"/>
    <cellStyle name="Millares 3 7 6 2" xfId="15389" xr:uid="{00000000-0005-0000-0000-000009340000}"/>
    <cellStyle name="Millares 3 7 7" xfId="8956" xr:uid="{00000000-0005-0000-0000-00000A340000}"/>
    <cellStyle name="Millares 3 8" xfId="393" xr:uid="{00000000-0005-0000-0000-00000B340000}"/>
    <cellStyle name="Millares 3 8 2" xfId="745" xr:uid="{00000000-0005-0000-0000-00000C340000}"/>
    <cellStyle name="Millares 3 8 2 2" xfId="1825" xr:uid="{00000000-0005-0000-0000-00000D340000}"/>
    <cellStyle name="Millares 3 8 2 2 2" xfId="3978" xr:uid="{00000000-0005-0000-0000-00000E340000}"/>
    <cellStyle name="Millares 3 8 2 2 2 2" xfId="12572" xr:uid="{00000000-0005-0000-0000-00000F340000}"/>
    <cellStyle name="Millares 3 8 2 2 3" xfId="6121" xr:uid="{00000000-0005-0000-0000-000010340000}"/>
    <cellStyle name="Millares 3 8 2 2 3 2" xfId="14714" xr:uid="{00000000-0005-0000-0000-000011340000}"/>
    <cellStyle name="Millares 3 8 2 2 4" xfId="8263" xr:uid="{00000000-0005-0000-0000-000012340000}"/>
    <cellStyle name="Millares 3 8 2 2 4 2" xfId="16856" xr:uid="{00000000-0005-0000-0000-000013340000}"/>
    <cellStyle name="Millares 3 8 2 2 5" xfId="10419" xr:uid="{00000000-0005-0000-0000-000014340000}"/>
    <cellStyle name="Millares 3 8 2 3" xfId="2911" xr:uid="{00000000-0005-0000-0000-000015340000}"/>
    <cellStyle name="Millares 3 8 2 3 2" xfId="11505" xr:uid="{00000000-0005-0000-0000-000016340000}"/>
    <cellStyle name="Millares 3 8 2 4" xfId="5054" xr:uid="{00000000-0005-0000-0000-000017340000}"/>
    <cellStyle name="Millares 3 8 2 4 2" xfId="13647" xr:uid="{00000000-0005-0000-0000-000018340000}"/>
    <cellStyle name="Millares 3 8 2 5" xfId="7196" xr:uid="{00000000-0005-0000-0000-000019340000}"/>
    <cellStyle name="Millares 3 8 2 5 2" xfId="15789" xr:uid="{00000000-0005-0000-0000-00001A340000}"/>
    <cellStyle name="Millares 3 8 2 6" xfId="9354" xr:uid="{00000000-0005-0000-0000-00001B340000}"/>
    <cellStyle name="Millares 3 8 3" xfId="1473" xr:uid="{00000000-0005-0000-0000-00001C340000}"/>
    <cellStyle name="Millares 3 8 3 2" xfId="3626" xr:uid="{00000000-0005-0000-0000-00001D340000}"/>
    <cellStyle name="Millares 3 8 3 2 2" xfId="12220" xr:uid="{00000000-0005-0000-0000-00001E340000}"/>
    <cellStyle name="Millares 3 8 3 3" xfId="5769" xr:uid="{00000000-0005-0000-0000-00001F340000}"/>
    <cellStyle name="Millares 3 8 3 3 2" xfId="14362" xr:uid="{00000000-0005-0000-0000-000020340000}"/>
    <cellStyle name="Millares 3 8 3 4" xfId="7911" xr:uid="{00000000-0005-0000-0000-000021340000}"/>
    <cellStyle name="Millares 3 8 3 4 2" xfId="16504" xr:uid="{00000000-0005-0000-0000-000022340000}"/>
    <cellStyle name="Millares 3 8 3 5" xfId="10067" xr:uid="{00000000-0005-0000-0000-000023340000}"/>
    <cellStyle name="Millares 3 8 4" xfId="2559" xr:uid="{00000000-0005-0000-0000-000024340000}"/>
    <cellStyle name="Millares 3 8 4 2" xfId="11153" xr:uid="{00000000-0005-0000-0000-000025340000}"/>
    <cellStyle name="Millares 3 8 5" xfId="4702" xr:uid="{00000000-0005-0000-0000-000026340000}"/>
    <cellStyle name="Millares 3 8 5 2" xfId="13295" xr:uid="{00000000-0005-0000-0000-000027340000}"/>
    <cellStyle name="Millares 3 8 6" xfId="6844" xr:uid="{00000000-0005-0000-0000-000028340000}"/>
    <cellStyle name="Millares 3 8 6 2" xfId="15437" xr:uid="{00000000-0005-0000-0000-000029340000}"/>
    <cellStyle name="Millares 3 8 7" xfId="9004" xr:uid="{00000000-0005-0000-0000-00002A340000}"/>
    <cellStyle name="Millares 3 9" xfId="495" xr:uid="{00000000-0005-0000-0000-00002B340000}"/>
    <cellStyle name="Millares 3 9 2" xfId="1575" xr:uid="{00000000-0005-0000-0000-00002C340000}"/>
    <cellStyle name="Millares 3 9 2 2" xfId="3728" xr:uid="{00000000-0005-0000-0000-00002D340000}"/>
    <cellStyle name="Millares 3 9 2 2 2" xfId="12322" xr:uid="{00000000-0005-0000-0000-00002E340000}"/>
    <cellStyle name="Millares 3 9 2 3" xfId="5871" xr:uid="{00000000-0005-0000-0000-00002F340000}"/>
    <cellStyle name="Millares 3 9 2 3 2" xfId="14464" xr:uid="{00000000-0005-0000-0000-000030340000}"/>
    <cellStyle name="Millares 3 9 2 4" xfId="8013" xr:uid="{00000000-0005-0000-0000-000031340000}"/>
    <cellStyle name="Millares 3 9 2 4 2" xfId="16606" xr:uid="{00000000-0005-0000-0000-000032340000}"/>
    <cellStyle name="Millares 3 9 2 5" xfId="10169" xr:uid="{00000000-0005-0000-0000-000033340000}"/>
    <cellStyle name="Millares 3 9 3" xfId="2661" xr:uid="{00000000-0005-0000-0000-000034340000}"/>
    <cellStyle name="Millares 3 9 3 2" xfId="11255" xr:uid="{00000000-0005-0000-0000-000035340000}"/>
    <cellStyle name="Millares 3 9 4" xfId="4804" xr:uid="{00000000-0005-0000-0000-000036340000}"/>
    <cellStyle name="Millares 3 9 4 2" xfId="13397" xr:uid="{00000000-0005-0000-0000-000037340000}"/>
    <cellStyle name="Millares 3 9 5" xfId="6946" xr:uid="{00000000-0005-0000-0000-000038340000}"/>
    <cellStyle name="Millares 3 9 5 2" xfId="15539" xr:uid="{00000000-0005-0000-0000-000039340000}"/>
    <cellStyle name="Millares 3 9 6" xfId="9104" xr:uid="{00000000-0005-0000-0000-00003A340000}"/>
    <cellStyle name="Millares 4" xfId="48" xr:uid="{00000000-0005-0000-0000-00003B340000}"/>
    <cellStyle name="Millares 4 10" xfId="889" xr:uid="{00000000-0005-0000-0000-00003C340000}"/>
    <cellStyle name="Millares 4 10 2" xfId="1966" xr:uid="{00000000-0005-0000-0000-00003D340000}"/>
    <cellStyle name="Millares 4 10 2 2" xfId="4119" xr:uid="{00000000-0005-0000-0000-00003E340000}"/>
    <cellStyle name="Millares 4 10 2 2 2" xfId="12713" xr:uid="{00000000-0005-0000-0000-00003F340000}"/>
    <cellStyle name="Millares 4 10 2 3" xfId="6262" xr:uid="{00000000-0005-0000-0000-000040340000}"/>
    <cellStyle name="Millares 4 10 2 3 2" xfId="14855" xr:uid="{00000000-0005-0000-0000-000041340000}"/>
    <cellStyle name="Millares 4 10 2 4" xfId="8404" xr:uid="{00000000-0005-0000-0000-000042340000}"/>
    <cellStyle name="Millares 4 10 2 4 2" xfId="16997" xr:uid="{00000000-0005-0000-0000-000043340000}"/>
    <cellStyle name="Millares 4 10 2 5" xfId="10560" xr:uid="{00000000-0005-0000-0000-000044340000}"/>
    <cellStyle name="Millares 4 10 3" xfId="3052" xr:uid="{00000000-0005-0000-0000-000045340000}"/>
    <cellStyle name="Millares 4 10 3 2" xfId="11646" xr:uid="{00000000-0005-0000-0000-000046340000}"/>
    <cellStyle name="Millares 4 10 4" xfId="5195" xr:uid="{00000000-0005-0000-0000-000047340000}"/>
    <cellStyle name="Millares 4 10 4 2" xfId="13788" xr:uid="{00000000-0005-0000-0000-000048340000}"/>
    <cellStyle name="Millares 4 10 5" xfId="7337" xr:uid="{00000000-0005-0000-0000-000049340000}"/>
    <cellStyle name="Millares 4 10 5 2" xfId="15930" xr:uid="{00000000-0005-0000-0000-00004A340000}"/>
    <cellStyle name="Millares 4 10 6" xfId="9493" xr:uid="{00000000-0005-0000-0000-00004B340000}"/>
    <cellStyle name="Millares 4 11" xfId="992" xr:uid="{00000000-0005-0000-0000-00004C340000}"/>
    <cellStyle name="Millares 4 11 2" xfId="2069" xr:uid="{00000000-0005-0000-0000-00004D340000}"/>
    <cellStyle name="Millares 4 11 2 2" xfId="4222" xr:uid="{00000000-0005-0000-0000-00004E340000}"/>
    <cellStyle name="Millares 4 11 2 2 2" xfId="12816" xr:uid="{00000000-0005-0000-0000-00004F340000}"/>
    <cellStyle name="Millares 4 11 2 3" xfId="6365" xr:uid="{00000000-0005-0000-0000-000050340000}"/>
    <cellStyle name="Millares 4 11 2 3 2" xfId="14958" xr:uid="{00000000-0005-0000-0000-000051340000}"/>
    <cellStyle name="Millares 4 11 2 4" xfId="8507" xr:uid="{00000000-0005-0000-0000-000052340000}"/>
    <cellStyle name="Millares 4 11 2 4 2" xfId="17100" xr:uid="{00000000-0005-0000-0000-000053340000}"/>
    <cellStyle name="Millares 4 11 2 5" xfId="10663" xr:uid="{00000000-0005-0000-0000-000054340000}"/>
    <cellStyle name="Millares 4 11 3" xfId="3155" xr:uid="{00000000-0005-0000-0000-000055340000}"/>
    <cellStyle name="Millares 4 11 3 2" xfId="11749" xr:uid="{00000000-0005-0000-0000-000056340000}"/>
    <cellStyle name="Millares 4 11 4" xfId="5298" xr:uid="{00000000-0005-0000-0000-000057340000}"/>
    <cellStyle name="Millares 4 11 4 2" xfId="13891" xr:uid="{00000000-0005-0000-0000-000058340000}"/>
    <cellStyle name="Millares 4 11 5" xfId="7440" xr:uid="{00000000-0005-0000-0000-000059340000}"/>
    <cellStyle name="Millares 4 11 5 2" xfId="16033" xr:uid="{00000000-0005-0000-0000-00005A340000}"/>
    <cellStyle name="Millares 4 11 6" xfId="9596" xr:uid="{00000000-0005-0000-0000-00005B340000}"/>
    <cellStyle name="Millares 4 12" xfId="1090" xr:uid="{00000000-0005-0000-0000-00005C340000}"/>
    <cellStyle name="Millares 4 12 2" xfId="2167" xr:uid="{00000000-0005-0000-0000-00005D340000}"/>
    <cellStyle name="Millares 4 12 2 2" xfId="4320" xr:uid="{00000000-0005-0000-0000-00005E340000}"/>
    <cellStyle name="Millares 4 12 2 2 2" xfId="12914" xr:uid="{00000000-0005-0000-0000-00005F340000}"/>
    <cellStyle name="Millares 4 12 2 3" xfId="6463" xr:uid="{00000000-0005-0000-0000-000060340000}"/>
    <cellStyle name="Millares 4 12 2 3 2" xfId="15056" xr:uid="{00000000-0005-0000-0000-000061340000}"/>
    <cellStyle name="Millares 4 12 2 4" xfId="8605" xr:uid="{00000000-0005-0000-0000-000062340000}"/>
    <cellStyle name="Millares 4 12 2 4 2" xfId="17198" xr:uid="{00000000-0005-0000-0000-000063340000}"/>
    <cellStyle name="Millares 4 12 2 5" xfId="10761" xr:uid="{00000000-0005-0000-0000-000064340000}"/>
    <cellStyle name="Millares 4 12 3" xfId="3253" xr:uid="{00000000-0005-0000-0000-000065340000}"/>
    <cellStyle name="Millares 4 12 3 2" xfId="11847" xr:uid="{00000000-0005-0000-0000-000066340000}"/>
    <cellStyle name="Millares 4 12 4" xfId="5396" xr:uid="{00000000-0005-0000-0000-000067340000}"/>
    <cellStyle name="Millares 4 12 4 2" xfId="13989" xr:uid="{00000000-0005-0000-0000-000068340000}"/>
    <cellStyle name="Millares 4 12 5" xfId="7538" xr:uid="{00000000-0005-0000-0000-000069340000}"/>
    <cellStyle name="Millares 4 12 5 2" xfId="16131" xr:uid="{00000000-0005-0000-0000-00006A340000}"/>
    <cellStyle name="Millares 4 12 6" xfId="9694" xr:uid="{00000000-0005-0000-0000-00006B340000}"/>
    <cellStyle name="Millares 4 13" xfId="1131" xr:uid="{00000000-0005-0000-0000-00006C340000}"/>
    <cellStyle name="Millares 4 13 2" xfId="2205" xr:uid="{00000000-0005-0000-0000-00006D340000}"/>
    <cellStyle name="Millares 4 13 2 2" xfId="4358" xr:uid="{00000000-0005-0000-0000-00006E340000}"/>
    <cellStyle name="Millares 4 13 2 2 2" xfId="12952" xr:uid="{00000000-0005-0000-0000-00006F340000}"/>
    <cellStyle name="Millares 4 13 2 3" xfId="6501" xr:uid="{00000000-0005-0000-0000-000070340000}"/>
    <cellStyle name="Millares 4 13 2 3 2" xfId="15094" xr:uid="{00000000-0005-0000-0000-000071340000}"/>
    <cellStyle name="Millares 4 13 2 4" xfId="8643" xr:uid="{00000000-0005-0000-0000-000072340000}"/>
    <cellStyle name="Millares 4 13 2 4 2" xfId="17236" xr:uid="{00000000-0005-0000-0000-000073340000}"/>
    <cellStyle name="Millares 4 13 2 5" xfId="10799" xr:uid="{00000000-0005-0000-0000-000074340000}"/>
    <cellStyle name="Millares 4 13 3" xfId="3291" xr:uid="{00000000-0005-0000-0000-000075340000}"/>
    <cellStyle name="Millares 4 13 3 2" xfId="11885" xr:uid="{00000000-0005-0000-0000-000076340000}"/>
    <cellStyle name="Millares 4 13 4" xfId="5434" xr:uid="{00000000-0005-0000-0000-000077340000}"/>
    <cellStyle name="Millares 4 13 4 2" xfId="14027" xr:uid="{00000000-0005-0000-0000-000078340000}"/>
    <cellStyle name="Millares 4 13 5" xfId="7576" xr:uid="{00000000-0005-0000-0000-000079340000}"/>
    <cellStyle name="Millares 4 13 5 2" xfId="16169" xr:uid="{00000000-0005-0000-0000-00007A340000}"/>
    <cellStyle name="Millares 4 13 6" xfId="9732" xr:uid="{00000000-0005-0000-0000-00007B340000}"/>
    <cellStyle name="Millares 4 14" xfId="1137" xr:uid="{00000000-0005-0000-0000-00007C340000}"/>
    <cellStyle name="Millares 4 14 2" xfId="2211" xr:uid="{00000000-0005-0000-0000-00007D340000}"/>
    <cellStyle name="Millares 4 14 2 2" xfId="4364" xr:uid="{00000000-0005-0000-0000-00007E340000}"/>
    <cellStyle name="Millares 4 14 2 2 2" xfId="12958" xr:uid="{00000000-0005-0000-0000-00007F340000}"/>
    <cellStyle name="Millares 4 14 2 3" xfId="6507" xr:uid="{00000000-0005-0000-0000-000080340000}"/>
    <cellStyle name="Millares 4 14 2 3 2" xfId="15100" xr:uid="{00000000-0005-0000-0000-000081340000}"/>
    <cellStyle name="Millares 4 14 2 4" xfId="8649" xr:uid="{00000000-0005-0000-0000-000082340000}"/>
    <cellStyle name="Millares 4 14 2 4 2" xfId="17242" xr:uid="{00000000-0005-0000-0000-000083340000}"/>
    <cellStyle name="Millares 4 14 2 5" xfId="10805" xr:uid="{00000000-0005-0000-0000-000084340000}"/>
    <cellStyle name="Millares 4 14 3" xfId="3297" xr:uid="{00000000-0005-0000-0000-000085340000}"/>
    <cellStyle name="Millares 4 14 3 2" xfId="11891" xr:uid="{00000000-0005-0000-0000-000086340000}"/>
    <cellStyle name="Millares 4 14 4" xfId="5440" xr:uid="{00000000-0005-0000-0000-000087340000}"/>
    <cellStyle name="Millares 4 14 4 2" xfId="14033" xr:uid="{00000000-0005-0000-0000-000088340000}"/>
    <cellStyle name="Millares 4 14 5" xfId="7582" xr:uid="{00000000-0005-0000-0000-000089340000}"/>
    <cellStyle name="Millares 4 14 5 2" xfId="16175" xr:uid="{00000000-0005-0000-0000-00008A340000}"/>
    <cellStyle name="Millares 4 14 6" xfId="9738" xr:uid="{00000000-0005-0000-0000-00008B340000}"/>
    <cellStyle name="Millares 4 15" xfId="1159" xr:uid="{00000000-0005-0000-0000-00008C340000}"/>
    <cellStyle name="Millares 4 15 2" xfId="2233" xr:uid="{00000000-0005-0000-0000-00008D340000}"/>
    <cellStyle name="Millares 4 15 2 2" xfId="4386" xr:uid="{00000000-0005-0000-0000-00008E340000}"/>
    <cellStyle name="Millares 4 15 2 2 2" xfId="12980" xr:uid="{00000000-0005-0000-0000-00008F340000}"/>
    <cellStyle name="Millares 4 15 2 3" xfId="6529" xr:uid="{00000000-0005-0000-0000-000090340000}"/>
    <cellStyle name="Millares 4 15 2 3 2" xfId="15122" xr:uid="{00000000-0005-0000-0000-000091340000}"/>
    <cellStyle name="Millares 4 15 2 4" xfId="8671" xr:uid="{00000000-0005-0000-0000-000092340000}"/>
    <cellStyle name="Millares 4 15 2 4 2" xfId="17264" xr:uid="{00000000-0005-0000-0000-000093340000}"/>
    <cellStyle name="Millares 4 15 2 5" xfId="10827" xr:uid="{00000000-0005-0000-0000-000094340000}"/>
    <cellStyle name="Millares 4 15 3" xfId="3319" xr:uid="{00000000-0005-0000-0000-000095340000}"/>
    <cellStyle name="Millares 4 15 3 2" xfId="11913" xr:uid="{00000000-0005-0000-0000-000096340000}"/>
    <cellStyle name="Millares 4 15 4" xfId="5462" xr:uid="{00000000-0005-0000-0000-000097340000}"/>
    <cellStyle name="Millares 4 15 4 2" xfId="14055" xr:uid="{00000000-0005-0000-0000-000098340000}"/>
    <cellStyle name="Millares 4 15 5" xfId="7604" xr:uid="{00000000-0005-0000-0000-000099340000}"/>
    <cellStyle name="Millares 4 15 5 2" xfId="16197" xr:uid="{00000000-0005-0000-0000-00009A340000}"/>
    <cellStyle name="Millares 4 15 6" xfId="9760" xr:uid="{00000000-0005-0000-0000-00009B340000}"/>
    <cellStyle name="Millares 4 16" xfId="1250" xr:uid="{00000000-0005-0000-0000-00009C340000}"/>
    <cellStyle name="Millares 4 16 2" xfId="3403" xr:uid="{00000000-0005-0000-0000-00009D340000}"/>
    <cellStyle name="Millares 4 16 2 2" xfId="11997" xr:uid="{00000000-0005-0000-0000-00009E340000}"/>
    <cellStyle name="Millares 4 16 3" xfId="5546" xr:uid="{00000000-0005-0000-0000-00009F340000}"/>
    <cellStyle name="Millares 4 16 3 2" xfId="14139" xr:uid="{00000000-0005-0000-0000-0000A0340000}"/>
    <cellStyle name="Millares 4 16 4" xfId="7688" xr:uid="{00000000-0005-0000-0000-0000A1340000}"/>
    <cellStyle name="Millares 4 16 4 2" xfId="16281" xr:uid="{00000000-0005-0000-0000-0000A2340000}"/>
    <cellStyle name="Millares 4 16 5" xfId="9844" xr:uid="{00000000-0005-0000-0000-0000A3340000}"/>
    <cellStyle name="Millares 4 17" xfId="2327" xr:uid="{00000000-0005-0000-0000-0000A4340000}"/>
    <cellStyle name="Millares 4 17 2" xfId="10921" xr:uid="{00000000-0005-0000-0000-0000A5340000}"/>
    <cellStyle name="Millares 4 18" xfId="2311" xr:uid="{00000000-0005-0000-0000-0000A6340000}"/>
    <cellStyle name="Millares 4 18 2" xfId="10905" xr:uid="{00000000-0005-0000-0000-0000A7340000}"/>
    <cellStyle name="Millares 4 19" xfId="4470" xr:uid="{00000000-0005-0000-0000-0000A8340000}"/>
    <cellStyle name="Millares 4 19 2" xfId="13063" xr:uid="{00000000-0005-0000-0000-0000A9340000}"/>
    <cellStyle name="Millares 4 2" xfId="101" xr:uid="{00000000-0005-0000-0000-0000AA340000}"/>
    <cellStyle name="Millares 4 2 10" xfId="1000" xr:uid="{00000000-0005-0000-0000-0000AB340000}"/>
    <cellStyle name="Millares 4 2 10 2" xfId="2077" xr:uid="{00000000-0005-0000-0000-0000AC340000}"/>
    <cellStyle name="Millares 4 2 10 2 2" xfId="4230" xr:uid="{00000000-0005-0000-0000-0000AD340000}"/>
    <cellStyle name="Millares 4 2 10 2 2 2" xfId="12824" xr:uid="{00000000-0005-0000-0000-0000AE340000}"/>
    <cellStyle name="Millares 4 2 10 2 3" xfId="6373" xr:uid="{00000000-0005-0000-0000-0000AF340000}"/>
    <cellStyle name="Millares 4 2 10 2 3 2" xfId="14966" xr:uid="{00000000-0005-0000-0000-0000B0340000}"/>
    <cellStyle name="Millares 4 2 10 2 4" xfId="8515" xr:uid="{00000000-0005-0000-0000-0000B1340000}"/>
    <cellStyle name="Millares 4 2 10 2 4 2" xfId="17108" xr:uid="{00000000-0005-0000-0000-0000B2340000}"/>
    <cellStyle name="Millares 4 2 10 2 5" xfId="10671" xr:uid="{00000000-0005-0000-0000-0000B3340000}"/>
    <cellStyle name="Millares 4 2 10 3" xfId="3163" xr:uid="{00000000-0005-0000-0000-0000B4340000}"/>
    <cellStyle name="Millares 4 2 10 3 2" xfId="11757" xr:uid="{00000000-0005-0000-0000-0000B5340000}"/>
    <cellStyle name="Millares 4 2 10 4" xfId="5306" xr:uid="{00000000-0005-0000-0000-0000B6340000}"/>
    <cellStyle name="Millares 4 2 10 4 2" xfId="13899" xr:uid="{00000000-0005-0000-0000-0000B7340000}"/>
    <cellStyle name="Millares 4 2 10 5" xfId="7448" xr:uid="{00000000-0005-0000-0000-0000B8340000}"/>
    <cellStyle name="Millares 4 2 10 5 2" xfId="16041" xr:uid="{00000000-0005-0000-0000-0000B9340000}"/>
    <cellStyle name="Millares 4 2 10 6" xfId="9604" xr:uid="{00000000-0005-0000-0000-0000BA340000}"/>
    <cellStyle name="Millares 4 2 11" xfId="1096" xr:uid="{00000000-0005-0000-0000-0000BB340000}"/>
    <cellStyle name="Millares 4 2 11 2" xfId="2173" xr:uid="{00000000-0005-0000-0000-0000BC340000}"/>
    <cellStyle name="Millares 4 2 11 2 2" xfId="4326" xr:uid="{00000000-0005-0000-0000-0000BD340000}"/>
    <cellStyle name="Millares 4 2 11 2 2 2" xfId="12920" xr:uid="{00000000-0005-0000-0000-0000BE340000}"/>
    <cellStyle name="Millares 4 2 11 2 3" xfId="6469" xr:uid="{00000000-0005-0000-0000-0000BF340000}"/>
    <cellStyle name="Millares 4 2 11 2 3 2" xfId="15062" xr:uid="{00000000-0005-0000-0000-0000C0340000}"/>
    <cellStyle name="Millares 4 2 11 2 4" xfId="8611" xr:uid="{00000000-0005-0000-0000-0000C1340000}"/>
    <cellStyle name="Millares 4 2 11 2 4 2" xfId="17204" xr:uid="{00000000-0005-0000-0000-0000C2340000}"/>
    <cellStyle name="Millares 4 2 11 2 5" xfId="10767" xr:uid="{00000000-0005-0000-0000-0000C3340000}"/>
    <cellStyle name="Millares 4 2 11 3" xfId="3259" xr:uid="{00000000-0005-0000-0000-0000C4340000}"/>
    <cellStyle name="Millares 4 2 11 3 2" xfId="11853" xr:uid="{00000000-0005-0000-0000-0000C5340000}"/>
    <cellStyle name="Millares 4 2 11 4" xfId="5402" xr:uid="{00000000-0005-0000-0000-0000C6340000}"/>
    <cellStyle name="Millares 4 2 11 4 2" xfId="13995" xr:uid="{00000000-0005-0000-0000-0000C7340000}"/>
    <cellStyle name="Millares 4 2 11 5" xfId="7544" xr:uid="{00000000-0005-0000-0000-0000C8340000}"/>
    <cellStyle name="Millares 4 2 11 5 2" xfId="16137" xr:uid="{00000000-0005-0000-0000-0000C9340000}"/>
    <cellStyle name="Millares 4 2 11 6" xfId="9700" xr:uid="{00000000-0005-0000-0000-0000CA340000}"/>
    <cellStyle name="Millares 4 2 12" xfId="1143" xr:uid="{00000000-0005-0000-0000-0000CB340000}"/>
    <cellStyle name="Millares 4 2 12 2" xfId="2217" xr:uid="{00000000-0005-0000-0000-0000CC340000}"/>
    <cellStyle name="Millares 4 2 12 2 2" xfId="4370" xr:uid="{00000000-0005-0000-0000-0000CD340000}"/>
    <cellStyle name="Millares 4 2 12 2 2 2" xfId="12964" xr:uid="{00000000-0005-0000-0000-0000CE340000}"/>
    <cellStyle name="Millares 4 2 12 2 3" xfId="6513" xr:uid="{00000000-0005-0000-0000-0000CF340000}"/>
    <cellStyle name="Millares 4 2 12 2 3 2" xfId="15106" xr:uid="{00000000-0005-0000-0000-0000D0340000}"/>
    <cellStyle name="Millares 4 2 12 2 4" xfId="8655" xr:uid="{00000000-0005-0000-0000-0000D1340000}"/>
    <cellStyle name="Millares 4 2 12 2 4 2" xfId="17248" xr:uid="{00000000-0005-0000-0000-0000D2340000}"/>
    <cellStyle name="Millares 4 2 12 2 5" xfId="10811" xr:uid="{00000000-0005-0000-0000-0000D3340000}"/>
    <cellStyle name="Millares 4 2 12 3" xfId="3303" xr:uid="{00000000-0005-0000-0000-0000D4340000}"/>
    <cellStyle name="Millares 4 2 12 3 2" xfId="11897" xr:uid="{00000000-0005-0000-0000-0000D5340000}"/>
    <cellStyle name="Millares 4 2 12 4" xfId="5446" xr:uid="{00000000-0005-0000-0000-0000D6340000}"/>
    <cellStyle name="Millares 4 2 12 4 2" xfId="14039" xr:uid="{00000000-0005-0000-0000-0000D7340000}"/>
    <cellStyle name="Millares 4 2 12 5" xfId="7588" xr:uid="{00000000-0005-0000-0000-0000D8340000}"/>
    <cellStyle name="Millares 4 2 12 5 2" xfId="16181" xr:uid="{00000000-0005-0000-0000-0000D9340000}"/>
    <cellStyle name="Millares 4 2 12 6" xfId="9744" xr:uid="{00000000-0005-0000-0000-0000DA340000}"/>
    <cellStyle name="Millares 4 2 13" xfId="1165" xr:uid="{00000000-0005-0000-0000-0000DB340000}"/>
    <cellStyle name="Millares 4 2 13 2" xfId="2239" xr:uid="{00000000-0005-0000-0000-0000DC340000}"/>
    <cellStyle name="Millares 4 2 13 2 2" xfId="4392" xr:uid="{00000000-0005-0000-0000-0000DD340000}"/>
    <cellStyle name="Millares 4 2 13 2 2 2" xfId="12986" xr:uid="{00000000-0005-0000-0000-0000DE340000}"/>
    <cellStyle name="Millares 4 2 13 2 3" xfId="6535" xr:uid="{00000000-0005-0000-0000-0000DF340000}"/>
    <cellStyle name="Millares 4 2 13 2 3 2" xfId="15128" xr:uid="{00000000-0005-0000-0000-0000E0340000}"/>
    <cellStyle name="Millares 4 2 13 2 4" xfId="8677" xr:uid="{00000000-0005-0000-0000-0000E1340000}"/>
    <cellStyle name="Millares 4 2 13 2 4 2" xfId="17270" xr:uid="{00000000-0005-0000-0000-0000E2340000}"/>
    <cellStyle name="Millares 4 2 13 2 5" xfId="10833" xr:uid="{00000000-0005-0000-0000-0000E3340000}"/>
    <cellStyle name="Millares 4 2 13 3" xfId="3325" xr:uid="{00000000-0005-0000-0000-0000E4340000}"/>
    <cellStyle name="Millares 4 2 13 3 2" xfId="11919" xr:uid="{00000000-0005-0000-0000-0000E5340000}"/>
    <cellStyle name="Millares 4 2 13 4" xfId="5468" xr:uid="{00000000-0005-0000-0000-0000E6340000}"/>
    <cellStyle name="Millares 4 2 13 4 2" xfId="14061" xr:uid="{00000000-0005-0000-0000-0000E7340000}"/>
    <cellStyle name="Millares 4 2 13 5" xfId="7610" xr:uid="{00000000-0005-0000-0000-0000E8340000}"/>
    <cellStyle name="Millares 4 2 13 5 2" xfId="16203" xr:uid="{00000000-0005-0000-0000-0000E9340000}"/>
    <cellStyle name="Millares 4 2 13 6" xfId="9766" xr:uid="{00000000-0005-0000-0000-0000EA340000}"/>
    <cellStyle name="Millares 4 2 14" xfId="1260" xr:uid="{00000000-0005-0000-0000-0000EB340000}"/>
    <cellStyle name="Millares 4 2 14 2" xfId="3413" xr:uid="{00000000-0005-0000-0000-0000EC340000}"/>
    <cellStyle name="Millares 4 2 14 2 2" xfId="12007" xr:uid="{00000000-0005-0000-0000-0000ED340000}"/>
    <cellStyle name="Millares 4 2 14 3" xfId="5556" xr:uid="{00000000-0005-0000-0000-0000EE340000}"/>
    <cellStyle name="Millares 4 2 14 3 2" xfId="14149" xr:uid="{00000000-0005-0000-0000-0000EF340000}"/>
    <cellStyle name="Millares 4 2 14 4" xfId="7698" xr:uid="{00000000-0005-0000-0000-0000F0340000}"/>
    <cellStyle name="Millares 4 2 14 4 2" xfId="16291" xr:uid="{00000000-0005-0000-0000-0000F1340000}"/>
    <cellStyle name="Millares 4 2 14 5" xfId="9854" xr:uid="{00000000-0005-0000-0000-0000F2340000}"/>
    <cellStyle name="Millares 4 2 15" xfId="2348" xr:uid="{00000000-0005-0000-0000-0000F3340000}"/>
    <cellStyle name="Millares 4 2 15 2" xfId="10942" xr:uid="{00000000-0005-0000-0000-0000F4340000}"/>
    <cellStyle name="Millares 4 2 16" xfId="4491" xr:uid="{00000000-0005-0000-0000-0000F5340000}"/>
    <cellStyle name="Millares 4 2 16 2" xfId="13084" xr:uid="{00000000-0005-0000-0000-0000F6340000}"/>
    <cellStyle name="Millares 4 2 17" xfId="6633" xr:uid="{00000000-0005-0000-0000-0000F7340000}"/>
    <cellStyle name="Millares 4 2 17 2" xfId="15226" xr:uid="{00000000-0005-0000-0000-0000F8340000}"/>
    <cellStyle name="Millares 4 2 18" xfId="8762" xr:uid="{00000000-0005-0000-0000-0000F9340000}"/>
    <cellStyle name="Millares 4 2 19" xfId="17353" xr:uid="{00000000-0005-0000-0000-0000FA340000}"/>
    <cellStyle name="Millares 4 2 2" xfId="300" xr:uid="{00000000-0005-0000-0000-0000FB340000}"/>
    <cellStyle name="Millares 4 2 2 10" xfId="2467" xr:uid="{00000000-0005-0000-0000-0000FC340000}"/>
    <cellStyle name="Millares 4 2 2 10 2" xfId="11061" xr:uid="{00000000-0005-0000-0000-0000FD340000}"/>
    <cellStyle name="Millares 4 2 2 11" xfId="4610" xr:uid="{00000000-0005-0000-0000-0000FE340000}"/>
    <cellStyle name="Millares 4 2 2 11 2" xfId="13203" xr:uid="{00000000-0005-0000-0000-0000FF340000}"/>
    <cellStyle name="Millares 4 2 2 12" xfId="6752" xr:uid="{00000000-0005-0000-0000-000000350000}"/>
    <cellStyle name="Millares 4 2 2 12 2" xfId="15345" xr:uid="{00000000-0005-0000-0000-000001350000}"/>
    <cellStyle name="Millares 4 2 2 13" xfId="8792" xr:uid="{00000000-0005-0000-0000-000002350000}"/>
    <cellStyle name="Millares 4 2 2 14" xfId="17377" xr:uid="{00000000-0005-0000-0000-000003350000}"/>
    <cellStyle name="Millares 4 2 2 2" xfId="451" xr:uid="{00000000-0005-0000-0000-000004350000}"/>
    <cellStyle name="Millares 4 2 2 2 2" xfId="803" xr:uid="{00000000-0005-0000-0000-000005350000}"/>
    <cellStyle name="Millares 4 2 2 2 2 2" xfId="1883" xr:uid="{00000000-0005-0000-0000-000006350000}"/>
    <cellStyle name="Millares 4 2 2 2 2 2 2" xfId="4036" xr:uid="{00000000-0005-0000-0000-000007350000}"/>
    <cellStyle name="Millares 4 2 2 2 2 2 2 2" xfId="12630" xr:uid="{00000000-0005-0000-0000-000008350000}"/>
    <cellStyle name="Millares 4 2 2 2 2 2 3" xfId="6179" xr:uid="{00000000-0005-0000-0000-000009350000}"/>
    <cellStyle name="Millares 4 2 2 2 2 2 3 2" xfId="14772" xr:uid="{00000000-0005-0000-0000-00000A350000}"/>
    <cellStyle name="Millares 4 2 2 2 2 2 4" xfId="8321" xr:uid="{00000000-0005-0000-0000-00000B350000}"/>
    <cellStyle name="Millares 4 2 2 2 2 2 4 2" xfId="16914" xr:uid="{00000000-0005-0000-0000-00000C350000}"/>
    <cellStyle name="Millares 4 2 2 2 2 2 5" xfId="10477" xr:uid="{00000000-0005-0000-0000-00000D350000}"/>
    <cellStyle name="Millares 4 2 2 2 2 3" xfId="2969" xr:uid="{00000000-0005-0000-0000-00000E350000}"/>
    <cellStyle name="Millares 4 2 2 2 2 3 2" xfId="11563" xr:uid="{00000000-0005-0000-0000-00000F350000}"/>
    <cellStyle name="Millares 4 2 2 2 2 4" xfId="5112" xr:uid="{00000000-0005-0000-0000-000010350000}"/>
    <cellStyle name="Millares 4 2 2 2 2 4 2" xfId="13705" xr:uid="{00000000-0005-0000-0000-000011350000}"/>
    <cellStyle name="Millares 4 2 2 2 2 5" xfId="7254" xr:uid="{00000000-0005-0000-0000-000012350000}"/>
    <cellStyle name="Millares 4 2 2 2 2 5 2" xfId="15847" xr:uid="{00000000-0005-0000-0000-000013350000}"/>
    <cellStyle name="Millares 4 2 2 2 2 6" xfId="9412" xr:uid="{00000000-0005-0000-0000-000014350000}"/>
    <cellStyle name="Millares 4 2 2 2 3" xfId="1223" xr:uid="{00000000-0005-0000-0000-000015350000}"/>
    <cellStyle name="Millares 4 2 2 2 3 2" xfId="2297" xr:uid="{00000000-0005-0000-0000-000016350000}"/>
    <cellStyle name="Millares 4 2 2 2 3 2 2" xfId="4450" xr:uid="{00000000-0005-0000-0000-000017350000}"/>
    <cellStyle name="Millares 4 2 2 2 3 2 2 2" xfId="13044" xr:uid="{00000000-0005-0000-0000-000018350000}"/>
    <cellStyle name="Millares 4 2 2 2 3 2 3" xfId="6593" xr:uid="{00000000-0005-0000-0000-000019350000}"/>
    <cellStyle name="Millares 4 2 2 2 3 2 3 2" xfId="15186" xr:uid="{00000000-0005-0000-0000-00001A350000}"/>
    <cellStyle name="Millares 4 2 2 2 3 2 4" xfId="8735" xr:uid="{00000000-0005-0000-0000-00001B350000}"/>
    <cellStyle name="Millares 4 2 2 2 3 2 4 2" xfId="17328" xr:uid="{00000000-0005-0000-0000-00001C350000}"/>
    <cellStyle name="Millares 4 2 2 2 3 2 5" xfId="10891" xr:uid="{00000000-0005-0000-0000-00001D350000}"/>
    <cellStyle name="Millares 4 2 2 2 3 3" xfId="3383" xr:uid="{00000000-0005-0000-0000-00001E350000}"/>
    <cellStyle name="Millares 4 2 2 2 3 3 2" xfId="11977" xr:uid="{00000000-0005-0000-0000-00001F350000}"/>
    <cellStyle name="Millares 4 2 2 2 3 4" xfId="5526" xr:uid="{00000000-0005-0000-0000-000020350000}"/>
    <cellStyle name="Millares 4 2 2 2 3 4 2" xfId="14119" xr:uid="{00000000-0005-0000-0000-000021350000}"/>
    <cellStyle name="Millares 4 2 2 2 3 5" xfId="7668" xr:uid="{00000000-0005-0000-0000-000022350000}"/>
    <cellStyle name="Millares 4 2 2 2 3 5 2" xfId="16261" xr:uid="{00000000-0005-0000-0000-000023350000}"/>
    <cellStyle name="Millares 4 2 2 2 3 6" xfId="9824" xr:uid="{00000000-0005-0000-0000-000024350000}"/>
    <cellStyle name="Millares 4 2 2 2 4" xfId="1531" xr:uid="{00000000-0005-0000-0000-000025350000}"/>
    <cellStyle name="Millares 4 2 2 2 4 2" xfId="3684" xr:uid="{00000000-0005-0000-0000-000026350000}"/>
    <cellStyle name="Millares 4 2 2 2 4 2 2" xfId="12278" xr:uid="{00000000-0005-0000-0000-000027350000}"/>
    <cellStyle name="Millares 4 2 2 2 4 3" xfId="5827" xr:uid="{00000000-0005-0000-0000-000028350000}"/>
    <cellStyle name="Millares 4 2 2 2 4 3 2" xfId="14420" xr:uid="{00000000-0005-0000-0000-000029350000}"/>
    <cellStyle name="Millares 4 2 2 2 4 4" xfId="7969" xr:uid="{00000000-0005-0000-0000-00002A350000}"/>
    <cellStyle name="Millares 4 2 2 2 4 4 2" xfId="16562" xr:uid="{00000000-0005-0000-0000-00002B350000}"/>
    <cellStyle name="Millares 4 2 2 2 4 5" xfId="10125" xr:uid="{00000000-0005-0000-0000-00002C350000}"/>
    <cellStyle name="Millares 4 2 2 2 5" xfId="2617" xr:uid="{00000000-0005-0000-0000-00002D350000}"/>
    <cellStyle name="Millares 4 2 2 2 5 2" xfId="11211" xr:uid="{00000000-0005-0000-0000-00002E350000}"/>
    <cellStyle name="Millares 4 2 2 2 6" xfId="4760" xr:uid="{00000000-0005-0000-0000-00002F350000}"/>
    <cellStyle name="Millares 4 2 2 2 6 2" xfId="13353" xr:uid="{00000000-0005-0000-0000-000030350000}"/>
    <cellStyle name="Millares 4 2 2 2 7" xfId="6902" xr:uid="{00000000-0005-0000-0000-000031350000}"/>
    <cellStyle name="Millares 4 2 2 2 7 2" xfId="15495" xr:uid="{00000000-0005-0000-0000-000032350000}"/>
    <cellStyle name="Millares 4 2 2 2 8" xfId="9060" xr:uid="{00000000-0005-0000-0000-000033350000}"/>
    <cellStyle name="Millares 4 2 2 3" xfId="653" xr:uid="{00000000-0005-0000-0000-000034350000}"/>
    <cellStyle name="Millares 4 2 2 3 2" xfId="1733" xr:uid="{00000000-0005-0000-0000-000035350000}"/>
    <cellStyle name="Millares 4 2 2 3 2 2" xfId="3886" xr:uid="{00000000-0005-0000-0000-000036350000}"/>
    <cellStyle name="Millares 4 2 2 3 2 2 2" xfId="12480" xr:uid="{00000000-0005-0000-0000-000037350000}"/>
    <cellStyle name="Millares 4 2 2 3 2 3" xfId="6029" xr:uid="{00000000-0005-0000-0000-000038350000}"/>
    <cellStyle name="Millares 4 2 2 3 2 3 2" xfId="14622" xr:uid="{00000000-0005-0000-0000-000039350000}"/>
    <cellStyle name="Millares 4 2 2 3 2 4" xfId="8171" xr:uid="{00000000-0005-0000-0000-00003A350000}"/>
    <cellStyle name="Millares 4 2 2 3 2 4 2" xfId="16764" xr:uid="{00000000-0005-0000-0000-00003B350000}"/>
    <cellStyle name="Millares 4 2 2 3 2 5" xfId="10327" xr:uid="{00000000-0005-0000-0000-00003C350000}"/>
    <cellStyle name="Millares 4 2 2 3 3" xfId="2819" xr:uid="{00000000-0005-0000-0000-00003D350000}"/>
    <cellStyle name="Millares 4 2 2 3 3 2" xfId="11413" xr:uid="{00000000-0005-0000-0000-00003E350000}"/>
    <cellStyle name="Millares 4 2 2 3 4" xfId="4962" xr:uid="{00000000-0005-0000-0000-00003F350000}"/>
    <cellStyle name="Millares 4 2 2 3 4 2" xfId="13555" xr:uid="{00000000-0005-0000-0000-000040350000}"/>
    <cellStyle name="Millares 4 2 2 3 5" xfId="7104" xr:uid="{00000000-0005-0000-0000-000041350000}"/>
    <cellStyle name="Millares 4 2 2 3 5 2" xfId="15697" xr:uid="{00000000-0005-0000-0000-000042350000}"/>
    <cellStyle name="Millares 4 2 2 3 6" xfId="9262" xr:uid="{00000000-0005-0000-0000-000043350000}"/>
    <cellStyle name="Millares 4 2 2 4" xfId="872" xr:uid="{00000000-0005-0000-0000-000044350000}"/>
    <cellStyle name="Millares 4 2 2 4 2" xfId="1949" xr:uid="{00000000-0005-0000-0000-000045350000}"/>
    <cellStyle name="Millares 4 2 2 4 2 2" xfId="4102" xr:uid="{00000000-0005-0000-0000-000046350000}"/>
    <cellStyle name="Millares 4 2 2 4 2 2 2" xfId="12696" xr:uid="{00000000-0005-0000-0000-000047350000}"/>
    <cellStyle name="Millares 4 2 2 4 2 3" xfId="6245" xr:uid="{00000000-0005-0000-0000-000048350000}"/>
    <cellStyle name="Millares 4 2 2 4 2 3 2" xfId="14838" xr:uid="{00000000-0005-0000-0000-000049350000}"/>
    <cellStyle name="Millares 4 2 2 4 2 4" xfId="8387" xr:uid="{00000000-0005-0000-0000-00004A350000}"/>
    <cellStyle name="Millares 4 2 2 4 2 4 2" xfId="16980" xr:uid="{00000000-0005-0000-0000-00004B350000}"/>
    <cellStyle name="Millares 4 2 2 4 2 5" xfId="10543" xr:uid="{00000000-0005-0000-0000-00004C350000}"/>
    <cellStyle name="Millares 4 2 2 4 3" xfId="3035" xr:uid="{00000000-0005-0000-0000-00004D350000}"/>
    <cellStyle name="Millares 4 2 2 4 3 2" xfId="11629" xr:uid="{00000000-0005-0000-0000-00004E350000}"/>
    <cellStyle name="Millares 4 2 2 4 4" xfId="5178" xr:uid="{00000000-0005-0000-0000-00004F350000}"/>
    <cellStyle name="Millares 4 2 2 4 4 2" xfId="13771" xr:uid="{00000000-0005-0000-0000-000050350000}"/>
    <cellStyle name="Millares 4 2 2 4 5" xfId="7320" xr:uid="{00000000-0005-0000-0000-000051350000}"/>
    <cellStyle name="Millares 4 2 2 4 5 2" xfId="15913" xr:uid="{00000000-0005-0000-0000-000052350000}"/>
    <cellStyle name="Millares 4 2 2 4 6" xfId="9476" xr:uid="{00000000-0005-0000-0000-000053350000}"/>
    <cellStyle name="Millares 4 2 2 5" xfId="946" xr:uid="{00000000-0005-0000-0000-000054350000}"/>
    <cellStyle name="Millares 4 2 2 5 2" xfId="2023" xr:uid="{00000000-0005-0000-0000-000055350000}"/>
    <cellStyle name="Millares 4 2 2 5 2 2" xfId="4176" xr:uid="{00000000-0005-0000-0000-000056350000}"/>
    <cellStyle name="Millares 4 2 2 5 2 2 2" xfId="12770" xr:uid="{00000000-0005-0000-0000-000057350000}"/>
    <cellStyle name="Millares 4 2 2 5 2 3" xfId="6319" xr:uid="{00000000-0005-0000-0000-000058350000}"/>
    <cellStyle name="Millares 4 2 2 5 2 3 2" xfId="14912" xr:uid="{00000000-0005-0000-0000-000059350000}"/>
    <cellStyle name="Millares 4 2 2 5 2 4" xfId="8461" xr:uid="{00000000-0005-0000-0000-00005A350000}"/>
    <cellStyle name="Millares 4 2 2 5 2 4 2" xfId="17054" xr:uid="{00000000-0005-0000-0000-00005B350000}"/>
    <cellStyle name="Millares 4 2 2 5 2 5" xfId="10617" xr:uid="{00000000-0005-0000-0000-00005C350000}"/>
    <cellStyle name="Millares 4 2 2 5 3" xfId="3109" xr:uid="{00000000-0005-0000-0000-00005D350000}"/>
    <cellStyle name="Millares 4 2 2 5 3 2" xfId="11703" xr:uid="{00000000-0005-0000-0000-00005E350000}"/>
    <cellStyle name="Millares 4 2 2 5 4" xfId="5252" xr:uid="{00000000-0005-0000-0000-00005F350000}"/>
    <cellStyle name="Millares 4 2 2 5 4 2" xfId="13845" xr:uid="{00000000-0005-0000-0000-000060350000}"/>
    <cellStyle name="Millares 4 2 2 5 5" xfId="7394" xr:uid="{00000000-0005-0000-0000-000061350000}"/>
    <cellStyle name="Millares 4 2 2 5 5 2" xfId="15987" xr:uid="{00000000-0005-0000-0000-000062350000}"/>
    <cellStyle name="Millares 4 2 2 5 6" xfId="9550" xr:uid="{00000000-0005-0000-0000-000063350000}"/>
    <cellStyle name="Millares 4 2 2 6" xfId="1049" xr:uid="{00000000-0005-0000-0000-000064350000}"/>
    <cellStyle name="Millares 4 2 2 6 2" xfId="2126" xr:uid="{00000000-0005-0000-0000-000065350000}"/>
    <cellStyle name="Millares 4 2 2 6 2 2" xfId="4279" xr:uid="{00000000-0005-0000-0000-000066350000}"/>
    <cellStyle name="Millares 4 2 2 6 2 2 2" xfId="12873" xr:uid="{00000000-0005-0000-0000-000067350000}"/>
    <cellStyle name="Millares 4 2 2 6 2 3" xfId="6422" xr:uid="{00000000-0005-0000-0000-000068350000}"/>
    <cellStyle name="Millares 4 2 2 6 2 3 2" xfId="15015" xr:uid="{00000000-0005-0000-0000-000069350000}"/>
    <cellStyle name="Millares 4 2 2 6 2 4" xfId="8564" xr:uid="{00000000-0005-0000-0000-00006A350000}"/>
    <cellStyle name="Millares 4 2 2 6 2 4 2" xfId="17157" xr:uid="{00000000-0005-0000-0000-00006B350000}"/>
    <cellStyle name="Millares 4 2 2 6 2 5" xfId="10720" xr:uid="{00000000-0005-0000-0000-00006C350000}"/>
    <cellStyle name="Millares 4 2 2 6 3" xfId="3212" xr:uid="{00000000-0005-0000-0000-00006D350000}"/>
    <cellStyle name="Millares 4 2 2 6 3 2" xfId="11806" xr:uid="{00000000-0005-0000-0000-00006E350000}"/>
    <cellStyle name="Millares 4 2 2 6 4" xfId="5355" xr:uid="{00000000-0005-0000-0000-00006F350000}"/>
    <cellStyle name="Millares 4 2 2 6 4 2" xfId="13948" xr:uid="{00000000-0005-0000-0000-000070350000}"/>
    <cellStyle name="Millares 4 2 2 6 5" xfId="7497" xr:uid="{00000000-0005-0000-0000-000071350000}"/>
    <cellStyle name="Millares 4 2 2 6 5 2" xfId="16090" xr:uid="{00000000-0005-0000-0000-000072350000}"/>
    <cellStyle name="Millares 4 2 2 6 6" xfId="9653" xr:uid="{00000000-0005-0000-0000-000073350000}"/>
    <cellStyle name="Millares 4 2 2 7" xfId="1115" xr:uid="{00000000-0005-0000-0000-000074350000}"/>
    <cellStyle name="Millares 4 2 2 7 2" xfId="2192" xr:uid="{00000000-0005-0000-0000-000075350000}"/>
    <cellStyle name="Millares 4 2 2 7 2 2" xfId="4345" xr:uid="{00000000-0005-0000-0000-000076350000}"/>
    <cellStyle name="Millares 4 2 2 7 2 2 2" xfId="12939" xr:uid="{00000000-0005-0000-0000-000077350000}"/>
    <cellStyle name="Millares 4 2 2 7 2 3" xfId="6488" xr:uid="{00000000-0005-0000-0000-000078350000}"/>
    <cellStyle name="Millares 4 2 2 7 2 3 2" xfId="15081" xr:uid="{00000000-0005-0000-0000-000079350000}"/>
    <cellStyle name="Millares 4 2 2 7 2 4" xfId="8630" xr:uid="{00000000-0005-0000-0000-00007A350000}"/>
    <cellStyle name="Millares 4 2 2 7 2 4 2" xfId="17223" xr:uid="{00000000-0005-0000-0000-00007B350000}"/>
    <cellStyle name="Millares 4 2 2 7 2 5" xfId="10786" xr:uid="{00000000-0005-0000-0000-00007C350000}"/>
    <cellStyle name="Millares 4 2 2 7 3" xfId="3278" xr:uid="{00000000-0005-0000-0000-00007D350000}"/>
    <cellStyle name="Millares 4 2 2 7 3 2" xfId="11872" xr:uid="{00000000-0005-0000-0000-00007E350000}"/>
    <cellStyle name="Millares 4 2 2 7 4" xfId="5421" xr:uid="{00000000-0005-0000-0000-00007F350000}"/>
    <cellStyle name="Millares 4 2 2 7 4 2" xfId="14014" xr:uid="{00000000-0005-0000-0000-000080350000}"/>
    <cellStyle name="Millares 4 2 2 7 5" xfId="7563" xr:uid="{00000000-0005-0000-0000-000081350000}"/>
    <cellStyle name="Millares 4 2 2 7 5 2" xfId="16156" xr:uid="{00000000-0005-0000-0000-000082350000}"/>
    <cellStyle name="Millares 4 2 2 7 6" xfId="9719" xr:uid="{00000000-0005-0000-0000-000083350000}"/>
    <cellStyle name="Millares 4 2 2 8" xfId="1184" xr:uid="{00000000-0005-0000-0000-000084350000}"/>
    <cellStyle name="Millares 4 2 2 8 2" xfId="2258" xr:uid="{00000000-0005-0000-0000-000085350000}"/>
    <cellStyle name="Millares 4 2 2 8 2 2" xfId="4411" xr:uid="{00000000-0005-0000-0000-000086350000}"/>
    <cellStyle name="Millares 4 2 2 8 2 2 2" xfId="13005" xr:uid="{00000000-0005-0000-0000-000087350000}"/>
    <cellStyle name="Millares 4 2 2 8 2 3" xfId="6554" xr:uid="{00000000-0005-0000-0000-000088350000}"/>
    <cellStyle name="Millares 4 2 2 8 2 3 2" xfId="15147" xr:uid="{00000000-0005-0000-0000-000089350000}"/>
    <cellStyle name="Millares 4 2 2 8 2 4" xfId="8696" xr:uid="{00000000-0005-0000-0000-00008A350000}"/>
    <cellStyle name="Millares 4 2 2 8 2 4 2" xfId="17289" xr:uid="{00000000-0005-0000-0000-00008B350000}"/>
    <cellStyle name="Millares 4 2 2 8 2 5" xfId="10852" xr:uid="{00000000-0005-0000-0000-00008C350000}"/>
    <cellStyle name="Millares 4 2 2 8 3" xfId="3344" xr:uid="{00000000-0005-0000-0000-00008D350000}"/>
    <cellStyle name="Millares 4 2 2 8 3 2" xfId="11938" xr:uid="{00000000-0005-0000-0000-00008E350000}"/>
    <cellStyle name="Millares 4 2 2 8 4" xfId="5487" xr:uid="{00000000-0005-0000-0000-00008F350000}"/>
    <cellStyle name="Millares 4 2 2 8 4 2" xfId="14080" xr:uid="{00000000-0005-0000-0000-000090350000}"/>
    <cellStyle name="Millares 4 2 2 8 5" xfId="7629" xr:uid="{00000000-0005-0000-0000-000091350000}"/>
    <cellStyle name="Millares 4 2 2 8 5 2" xfId="16222" xr:uid="{00000000-0005-0000-0000-000092350000}"/>
    <cellStyle name="Millares 4 2 2 8 6" xfId="9785" xr:uid="{00000000-0005-0000-0000-000093350000}"/>
    <cellStyle name="Millares 4 2 2 9" xfId="1381" xr:uid="{00000000-0005-0000-0000-000094350000}"/>
    <cellStyle name="Millares 4 2 2 9 2" xfId="3534" xr:uid="{00000000-0005-0000-0000-000095350000}"/>
    <cellStyle name="Millares 4 2 2 9 2 2" xfId="12128" xr:uid="{00000000-0005-0000-0000-000096350000}"/>
    <cellStyle name="Millares 4 2 2 9 3" xfId="5677" xr:uid="{00000000-0005-0000-0000-000097350000}"/>
    <cellStyle name="Millares 4 2 2 9 3 2" xfId="14270" xr:uid="{00000000-0005-0000-0000-000098350000}"/>
    <cellStyle name="Millares 4 2 2 9 4" xfId="7819" xr:uid="{00000000-0005-0000-0000-000099350000}"/>
    <cellStyle name="Millares 4 2 2 9 4 2" xfId="16412" xr:uid="{00000000-0005-0000-0000-00009A350000}"/>
    <cellStyle name="Millares 4 2 2 9 5" xfId="9975" xr:uid="{00000000-0005-0000-0000-00009B350000}"/>
    <cellStyle name="Millares 4 2 3" xfId="245" xr:uid="{00000000-0005-0000-0000-00009C350000}"/>
    <cellStyle name="Millares 4 2 3 2" xfId="598" xr:uid="{00000000-0005-0000-0000-00009D350000}"/>
    <cellStyle name="Millares 4 2 3 2 2" xfId="1678" xr:uid="{00000000-0005-0000-0000-00009E350000}"/>
    <cellStyle name="Millares 4 2 3 2 2 2" xfId="3831" xr:uid="{00000000-0005-0000-0000-00009F350000}"/>
    <cellStyle name="Millares 4 2 3 2 2 2 2" xfId="12425" xr:uid="{00000000-0005-0000-0000-0000A0350000}"/>
    <cellStyle name="Millares 4 2 3 2 2 3" xfId="5974" xr:uid="{00000000-0005-0000-0000-0000A1350000}"/>
    <cellStyle name="Millares 4 2 3 2 2 3 2" xfId="14567" xr:uid="{00000000-0005-0000-0000-0000A2350000}"/>
    <cellStyle name="Millares 4 2 3 2 2 4" xfId="8116" xr:uid="{00000000-0005-0000-0000-0000A3350000}"/>
    <cellStyle name="Millares 4 2 3 2 2 4 2" xfId="16709" xr:uid="{00000000-0005-0000-0000-0000A4350000}"/>
    <cellStyle name="Millares 4 2 3 2 2 5" xfId="10272" xr:uid="{00000000-0005-0000-0000-0000A5350000}"/>
    <cellStyle name="Millares 4 2 3 2 3" xfId="2764" xr:uid="{00000000-0005-0000-0000-0000A6350000}"/>
    <cellStyle name="Millares 4 2 3 2 3 2" xfId="11358" xr:uid="{00000000-0005-0000-0000-0000A7350000}"/>
    <cellStyle name="Millares 4 2 3 2 4" xfId="4907" xr:uid="{00000000-0005-0000-0000-0000A8350000}"/>
    <cellStyle name="Millares 4 2 3 2 4 2" xfId="13500" xr:uid="{00000000-0005-0000-0000-0000A9350000}"/>
    <cellStyle name="Millares 4 2 3 2 5" xfId="7049" xr:uid="{00000000-0005-0000-0000-0000AA350000}"/>
    <cellStyle name="Millares 4 2 3 2 5 2" xfId="15642" xr:uid="{00000000-0005-0000-0000-0000AB350000}"/>
    <cellStyle name="Millares 4 2 3 2 6" xfId="9207" xr:uid="{00000000-0005-0000-0000-0000AC350000}"/>
    <cellStyle name="Millares 4 2 3 3" xfId="1204" xr:uid="{00000000-0005-0000-0000-0000AD350000}"/>
    <cellStyle name="Millares 4 2 3 3 2" xfId="2278" xr:uid="{00000000-0005-0000-0000-0000AE350000}"/>
    <cellStyle name="Millares 4 2 3 3 2 2" xfId="4431" xr:uid="{00000000-0005-0000-0000-0000AF350000}"/>
    <cellStyle name="Millares 4 2 3 3 2 2 2" xfId="13025" xr:uid="{00000000-0005-0000-0000-0000B0350000}"/>
    <cellStyle name="Millares 4 2 3 3 2 3" xfId="6574" xr:uid="{00000000-0005-0000-0000-0000B1350000}"/>
    <cellStyle name="Millares 4 2 3 3 2 3 2" xfId="15167" xr:uid="{00000000-0005-0000-0000-0000B2350000}"/>
    <cellStyle name="Millares 4 2 3 3 2 4" xfId="8716" xr:uid="{00000000-0005-0000-0000-0000B3350000}"/>
    <cellStyle name="Millares 4 2 3 3 2 4 2" xfId="17309" xr:uid="{00000000-0005-0000-0000-0000B4350000}"/>
    <cellStyle name="Millares 4 2 3 3 2 5" xfId="10872" xr:uid="{00000000-0005-0000-0000-0000B5350000}"/>
    <cellStyle name="Millares 4 2 3 3 3" xfId="3364" xr:uid="{00000000-0005-0000-0000-0000B6350000}"/>
    <cellStyle name="Millares 4 2 3 3 3 2" xfId="11958" xr:uid="{00000000-0005-0000-0000-0000B7350000}"/>
    <cellStyle name="Millares 4 2 3 3 4" xfId="5507" xr:uid="{00000000-0005-0000-0000-0000B8350000}"/>
    <cellStyle name="Millares 4 2 3 3 4 2" xfId="14100" xr:uid="{00000000-0005-0000-0000-0000B9350000}"/>
    <cellStyle name="Millares 4 2 3 3 5" xfId="7649" xr:uid="{00000000-0005-0000-0000-0000BA350000}"/>
    <cellStyle name="Millares 4 2 3 3 5 2" xfId="16242" xr:uid="{00000000-0005-0000-0000-0000BB350000}"/>
    <cellStyle name="Millares 4 2 3 3 6" xfId="9805" xr:uid="{00000000-0005-0000-0000-0000BC350000}"/>
    <cellStyle name="Millares 4 2 3 4" xfId="1326" xr:uid="{00000000-0005-0000-0000-0000BD350000}"/>
    <cellStyle name="Millares 4 2 3 4 2" xfId="3479" xr:uid="{00000000-0005-0000-0000-0000BE350000}"/>
    <cellStyle name="Millares 4 2 3 4 2 2" xfId="12073" xr:uid="{00000000-0005-0000-0000-0000BF350000}"/>
    <cellStyle name="Millares 4 2 3 4 3" xfId="5622" xr:uid="{00000000-0005-0000-0000-0000C0350000}"/>
    <cellStyle name="Millares 4 2 3 4 3 2" xfId="14215" xr:uid="{00000000-0005-0000-0000-0000C1350000}"/>
    <cellStyle name="Millares 4 2 3 4 4" xfId="7764" xr:uid="{00000000-0005-0000-0000-0000C2350000}"/>
    <cellStyle name="Millares 4 2 3 4 4 2" xfId="16357" xr:uid="{00000000-0005-0000-0000-0000C3350000}"/>
    <cellStyle name="Millares 4 2 3 4 5" xfId="9920" xr:uid="{00000000-0005-0000-0000-0000C4350000}"/>
    <cellStyle name="Millares 4 2 3 5" xfId="2412" xr:uid="{00000000-0005-0000-0000-0000C5350000}"/>
    <cellStyle name="Millares 4 2 3 5 2" xfId="11006" xr:uid="{00000000-0005-0000-0000-0000C6350000}"/>
    <cellStyle name="Millares 4 2 3 6" xfId="4555" xr:uid="{00000000-0005-0000-0000-0000C7350000}"/>
    <cellStyle name="Millares 4 2 3 6 2" xfId="13148" xr:uid="{00000000-0005-0000-0000-0000C8350000}"/>
    <cellStyle name="Millares 4 2 3 7" xfId="6697" xr:uid="{00000000-0005-0000-0000-0000C9350000}"/>
    <cellStyle name="Millares 4 2 3 7 2" xfId="15290" xr:uid="{00000000-0005-0000-0000-0000CA350000}"/>
    <cellStyle name="Millares 4 2 3 8" xfId="8866" xr:uid="{00000000-0005-0000-0000-0000CB350000}"/>
    <cellStyle name="Millares 4 2 4" xfId="353" xr:uid="{00000000-0005-0000-0000-0000CC350000}"/>
    <cellStyle name="Millares 4 2 4 2" xfId="706" xr:uid="{00000000-0005-0000-0000-0000CD350000}"/>
    <cellStyle name="Millares 4 2 4 2 2" xfId="1786" xr:uid="{00000000-0005-0000-0000-0000CE350000}"/>
    <cellStyle name="Millares 4 2 4 2 2 2" xfId="3939" xr:uid="{00000000-0005-0000-0000-0000CF350000}"/>
    <cellStyle name="Millares 4 2 4 2 2 2 2" xfId="12533" xr:uid="{00000000-0005-0000-0000-0000D0350000}"/>
    <cellStyle name="Millares 4 2 4 2 2 3" xfId="6082" xr:uid="{00000000-0005-0000-0000-0000D1350000}"/>
    <cellStyle name="Millares 4 2 4 2 2 3 2" xfId="14675" xr:uid="{00000000-0005-0000-0000-0000D2350000}"/>
    <cellStyle name="Millares 4 2 4 2 2 4" xfId="8224" xr:uid="{00000000-0005-0000-0000-0000D3350000}"/>
    <cellStyle name="Millares 4 2 4 2 2 4 2" xfId="16817" xr:uid="{00000000-0005-0000-0000-0000D4350000}"/>
    <cellStyle name="Millares 4 2 4 2 2 5" xfId="10380" xr:uid="{00000000-0005-0000-0000-0000D5350000}"/>
    <cellStyle name="Millares 4 2 4 2 3" xfId="2872" xr:uid="{00000000-0005-0000-0000-0000D6350000}"/>
    <cellStyle name="Millares 4 2 4 2 3 2" xfId="11466" xr:uid="{00000000-0005-0000-0000-0000D7350000}"/>
    <cellStyle name="Millares 4 2 4 2 4" xfId="5015" xr:uid="{00000000-0005-0000-0000-0000D8350000}"/>
    <cellStyle name="Millares 4 2 4 2 4 2" xfId="13608" xr:uid="{00000000-0005-0000-0000-0000D9350000}"/>
    <cellStyle name="Millares 4 2 4 2 5" xfId="7157" xr:uid="{00000000-0005-0000-0000-0000DA350000}"/>
    <cellStyle name="Millares 4 2 4 2 5 2" xfId="15750" xr:uid="{00000000-0005-0000-0000-0000DB350000}"/>
    <cellStyle name="Millares 4 2 4 2 6" xfId="9315" xr:uid="{00000000-0005-0000-0000-0000DC350000}"/>
    <cellStyle name="Millares 4 2 4 3" xfId="1434" xr:uid="{00000000-0005-0000-0000-0000DD350000}"/>
    <cellStyle name="Millares 4 2 4 3 2" xfId="3587" xr:uid="{00000000-0005-0000-0000-0000DE350000}"/>
    <cellStyle name="Millares 4 2 4 3 2 2" xfId="12181" xr:uid="{00000000-0005-0000-0000-0000DF350000}"/>
    <cellStyle name="Millares 4 2 4 3 3" xfId="5730" xr:uid="{00000000-0005-0000-0000-0000E0350000}"/>
    <cellStyle name="Millares 4 2 4 3 3 2" xfId="14323" xr:uid="{00000000-0005-0000-0000-0000E1350000}"/>
    <cellStyle name="Millares 4 2 4 3 4" xfId="7872" xr:uid="{00000000-0005-0000-0000-0000E2350000}"/>
    <cellStyle name="Millares 4 2 4 3 4 2" xfId="16465" xr:uid="{00000000-0005-0000-0000-0000E3350000}"/>
    <cellStyle name="Millares 4 2 4 3 5" xfId="10028" xr:uid="{00000000-0005-0000-0000-0000E4350000}"/>
    <cellStyle name="Millares 4 2 4 4" xfId="2520" xr:uid="{00000000-0005-0000-0000-0000E5350000}"/>
    <cellStyle name="Millares 4 2 4 4 2" xfId="11114" xr:uid="{00000000-0005-0000-0000-0000E6350000}"/>
    <cellStyle name="Millares 4 2 4 5" xfId="4663" xr:uid="{00000000-0005-0000-0000-0000E7350000}"/>
    <cellStyle name="Millares 4 2 4 5 2" xfId="13256" xr:uid="{00000000-0005-0000-0000-0000E8350000}"/>
    <cellStyle name="Millares 4 2 4 6" xfId="6805" xr:uid="{00000000-0005-0000-0000-0000E9350000}"/>
    <cellStyle name="Millares 4 2 4 6 2" xfId="15398" xr:uid="{00000000-0005-0000-0000-0000EA350000}"/>
    <cellStyle name="Millares 4 2 4 7" xfId="8965" xr:uid="{00000000-0005-0000-0000-0000EB350000}"/>
    <cellStyle name="Millares 4 2 5" xfId="402" xr:uid="{00000000-0005-0000-0000-0000EC350000}"/>
    <cellStyle name="Millares 4 2 5 2" xfId="754" xr:uid="{00000000-0005-0000-0000-0000ED350000}"/>
    <cellStyle name="Millares 4 2 5 2 2" xfId="1834" xr:uid="{00000000-0005-0000-0000-0000EE350000}"/>
    <cellStyle name="Millares 4 2 5 2 2 2" xfId="3987" xr:uid="{00000000-0005-0000-0000-0000EF350000}"/>
    <cellStyle name="Millares 4 2 5 2 2 2 2" xfId="12581" xr:uid="{00000000-0005-0000-0000-0000F0350000}"/>
    <cellStyle name="Millares 4 2 5 2 2 3" xfId="6130" xr:uid="{00000000-0005-0000-0000-0000F1350000}"/>
    <cellStyle name="Millares 4 2 5 2 2 3 2" xfId="14723" xr:uid="{00000000-0005-0000-0000-0000F2350000}"/>
    <cellStyle name="Millares 4 2 5 2 2 4" xfId="8272" xr:uid="{00000000-0005-0000-0000-0000F3350000}"/>
    <cellStyle name="Millares 4 2 5 2 2 4 2" xfId="16865" xr:uid="{00000000-0005-0000-0000-0000F4350000}"/>
    <cellStyle name="Millares 4 2 5 2 2 5" xfId="10428" xr:uid="{00000000-0005-0000-0000-0000F5350000}"/>
    <cellStyle name="Millares 4 2 5 2 3" xfId="2920" xr:uid="{00000000-0005-0000-0000-0000F6350000}"/>
    <cellStyle name="Millares 4 2 5 2 3 2" xfId="11514" xr:uid="{00000000-0005-0000-0000-0000F7350000}"/>
    <cellStyle name="Millares 4 2 5 2 4" xfId="5063" xr:uid="{00000000-0005-0000-0000-0000F8350000}"/>
    <cellStyle name="Millares 4 2 5 2 4 2" xfId="13656" xr:uid="{00000000-0005-0000-0000-0000F9350000}"/>
    <cellStyle name="Millares 4 2 5 2 5" xfId="7205" xr:uid="{00000000-0005-0000-0000-0000FA350000}"/>
    <cellStyle name="Millares 4 2 5 2 5 2" xfId="15798" xr:uid="{00000000-0005-0000-0000-0000FB350000}"/>
    <cellStyle name="Millares 4 2 5 2 6" xfId="9363" xr:uid="{00000000-0005-0000-0000-0000FC350000}"/>
    <cellStyle name="Millares 4 2 5 3" xfId="1482" xr:uid="{00000000-0005-0000-0000-0000FD350000}"/>
    <cellStyle name="Millares 4 2 5 3 2" xfId="3635" xr:uid="{00000000-0005-0000-0000-0000FE350000}"/>
    <cellStyle name="Millares 4 2 5 3 2 2" xfId="12229" xr:uid="{00000000-0005-0000-0000-0000FF350000}"/>
    <cellStyle name="Millares 4 2 5 3 3" xfId="5778" xr:uid="{00000000-0005-0000-0000-000000360000}"/>
    <cellStyle name="Millares 4 2 5 3 3 2" xfId="14371" xr:uid="{00000000-0005-0000-0000-000001360000}"/>
    <cellStyle name="Millares 4 2 5 3 4" xfId="7920" xr:uid="{00000000-0005-0000-0000-000002360000}"/>
    <cellStyle name="Millares 4 2 5 3 4 2" xfId="16513" xr:uid="{00000000-0005-0000-0000-000003360000}"/>
    <cellStyle name="Millares 4 2 5 3 5" xfId="10076" xr:uid="{00000000-0005-0000-0000-000004360000}"/>
    <cellStyle name="Millares 4 2 5 4" xfId="2568" xr:uid="{00000000-0005-0000-0000-000005360000}"/>
    <cellStyle name="Millares 4 2 5 4 2" xfId="11162" xr:uid="{00000000-0005-0000-0000-000006360000}"/>
    <cellStyle name="Millares 4 2 5 5" xfId="4711" xr:uid="{00000000-0005-0000-0000-000007360000}"/>
    <cellStyle name="Millares 4 2 5 5 2" xfId="13304" xr:uid="{00000000-0005-0000-0000-000008360000}"/>
    <cellStyle name="Millares 4 2 5 6" xfId="6853" xr:uid="{00000000-0005-0000-0000-000009360000}"/>
    <cellStyle name="Millares 4 2 5 6 2" xfId="15446" xr:uid="{00000000-0005-0000-0000-00000A360000}"/>
    <cellStyle name="Millares 4 2 5 7" xfId="9013" xr:uid="{00000000-0005-0000-0000-00000B360000}"/>
    <cellStyle name="Millares 4 2 6" xfId="504" xr:uid="{00000000-0005-0000-0000-00000C360000}"/>
    <cellStyle name="Millares 4 2 6 2" xfId="1584" xr:uid="{00000000-0005-0000-0000-00000D360000}"/>
    <cellStyle name="Millares 4 2 6 2 2" xfId="3737" xr:uid="{00000000-0005-0000-0000-00000E360000}"/>
    <cellStyle name="Millares 4 2 6 2 2 2" xfId="12331" xr:uid="{00000000-0005-0000-0000-00000F360000}"/>
    <cellStyle name="Millares 4 2 6 2 3" xfId="5880" xr:uid="{00000000-0005-0000-0000-000010360000}"/>
    <cellStyle name="Millares 4 2 6 2 3 2" xfId="14473" xr:uid="{00000000-0005-0000-0000-000011360000}"/>
    <cellStyle name="Millares 4 2 6 2 4" xfId="8022" xr:uid="{00000000-0005-0000-0000-000012360000}"/>
    <cellStyle name="Millares 4 2 6 2 4 2" xfId="16615" xr:uid="{00000000-0005-0000-0000-000013360000}"/>
    <cellStyle name="Millares 4 2 6 2 5" xfId="10178" xr:uid="{00000000-0005-0000-0000-000014360000}"/>
    <cellStyle name="Millares 4 2 6 3" xfId="2670" xr:uid="{00000000-0005-0000-0000-000015360000}"/>
    <cellStyle name="Millares 4 2 6 3 2" xfId="11264" xr:uid="{00000000-0005-0000-0000-000016360000}"/>
    <cellStyle name="Millares 4 2 6 4" xfId="4813" xr:uid="{00000000-0005-0000-0000-000017360000}"/>
    <cellStyle name="Millares 4 2 6 4 2" xfId="13406" xr:uid="{00000000-0005-0000-0000-000018360000}"/>
    <cellStyle name="Millares 4 2 6 5" xfId="6955" xr:uid="{00000000-0005-0000-0000-000019360000}"/>
    <cellStyle name="Millares 4 2 6 5 2" xfId="15548" xr:uid="{00000000-0005-0000-0000-00001A360000}"/>
    <cellStyle name="Millares 4 2 6 6" xfId="9113" xr:uid="{00000000-0005-0000-0000-00001B360000}"/>
    <cellStyle name="Millares 4 2 7" xfId="545" xr:uid="{00000000-0005-0000-0000-00001C360000}"/>
    <cellStyle name="Millares 4 2 7 2" xfId="1625" xr:uid="{00000000-0005-0000-0000-00001D360000}"/>
    <cellStyle name="Millares 4 2 7 2 2" xfId="3778" xr:uid="{00000000-0005-0000-0000-00001E360000}"/>
    <cellStyle name="Millares 4 2 7 2 2 2" xfId="12372" xr:uid="{00000000-0005-0000-0000-00001F360000}"/>
    <cellStyle name="Millares 4 2 7 2 3" xfId="5921" xr:uid="{00000000-0005-0000-0000-000020360000}"/>
    <cellStyle name="Millares 4 2 7 2 3 2" xfId="14514" xr:uid="{00000000-0005-0000-0000-000021360000}"/>
    <cellStyle name="Millares 4 2 7 2 4" xfId="8063" xr:uid="{00000000-0005-0000-0000-000022360000}"/>
    <cellStyle name="Millares 4 2 7 2 4 2" xfId="16656" xr:uid="{00000000-0005-0000-0000-000023360000}"/>
    <cellStyle name="Millares 4 2 7 2 5" xfId="10219" xr:uid="{00000000-0005-0000-0000-000024360000}"/>
    <cellStyle name="Millares 4 2 7 3" xfId="2711" xr:uid="{00000000-0005-0000-0000-000025360000}"/>
    <cellStyle name="Millares 4 2 7 3 2" xfId="11305" xr:uid="{00000000-0005-0000-0000-000026360000}"/>
    <cellStyle name="Millares 4 2 7 4" xfId="4854" xr:uid="{00000000-0005-0000-0000-000027360000}"/>
    <cellStyle name="Millares 4 2 7 4 2" xfId="13447" xr:uid="{00000000-0005-0000-0000-000028360000}"/>
    <cellStyle name="Millares 4 2 7 5" xfId="6996" xr:uid="{00000000-0005-0000-0000-000029360000}"/>
    <cellStyle name="Millares 4 2 7 5 2" xfId="15589" xr:uid="{00000000-0005-0000-0000-00002A360000}"/>
    <cellStyle name="Millares 4 2 7 6" xfId="9154" xr:uid="{00000000-0005-0000-0000-00002B360000}"/>
    <cellStyle name="Millares 4 2 8" xfId="850" xr:uid="{00000000-0005-0000-0000-00002C360000}"/>
    <cellStyle name="Millares 4 2 8 2" xfId="1930" xr:uid="{00000000-0005-0000-0000-00002D360000}"/>
    <cellStyle name="Millares 4 2 8 2 2" xfId="4083" xr:uid="{00000000-0005-0000-0000-00002E360000}"/>
    <cellStyle name="Millares 4 2 8 2 2 2" xfId="12677" xr:uid="{00000000-0005-0000-0000-00002F360000}"/>
    <cellStyle name="Millares 4 2 8 2 3" xfId="6226" xr:uid="{00000000-0005-0000-0000-000030360000}"/>
    <cellStyle name="Millares 4 2 8 2 3 2" xfId="14819" xr:uid="{00000000-0005-0000-0000-000031360000}"/>
    <cellStyle name="Millares 4 2 8 2 4" xfId="8368" xr:uid="{00000000-0005-0000-0000-000032360000}"/>
    <cellStyle name="Millares 4 2 8 2 4 2" xfId="16961" xr:uid="{00000000-0005-0000-0000-000033360000}"/>
    <cellStyle name="Millares 4 2 8 2 5" xfId="10524" xr:uid="{00000000-0005-0000-0000-000034360000}"/>
    <cellStyle name="Millares 4 2 8 3" xfId="3016" xr:uid="{00000000-0005-0000-0000-000035360000}"/>
    <cellStyle name="Millares 4 2 8 3 2" xfId="11610" xr:uid="{00000000-0005-0000-0000-000036360000}"/>
    <cellStyle name="Millares 4 2 8 4" xfId="5159" xr:uid="{00000000-0005-0000-0000-000037360000}"/>
    <cellStyle name="Millares 4 2 8 4 2" xfId="13752" xr:uid="{00000000-0005-0000-0000-000038360000}"/>
    <cellStyle name="Millares 4 2 8 5" xfId="7301" xr:uid="{00000000-0005-0000-0000-000039360000}"/>
    <cellStyle name="Millares 4 2 8 5 2" xfId="15894" xr:uid="{00000000-0005-0000-0000-00003A360000}"/>
    <cellStyle name="Millares 4 2 8 6" xfId="9459" xr:uid="{00000000-0005-0000-0000-00003B360000}"/>
    <cellStyle name="Millares 4 2 9" xfId="897" xr:uid="{00000000-0005-0000-0000-00003C360000}"/>
    <cellStyle name="Millares 4 2 9 2" xfId="1974" xr:uid="{00000000-0005-0000-0000-00003D360000}"/>
    <cellStyle name="Millares 4 2 9 2 2" xfId="4127" xr:uid="{00000000-0005-0000-0000-00003E360000}"/>
    <cellStyle name="Millares 4 2 9 2 2 2" xfId="12721" xr:uid="{00000000-0005-0000-0000-00003F360000}"/>
    <cellStyle name="Millares 4 2 9 2 3" xfId="6270" xr:uid="{00000000-0005-0000-0000-000040360000}"/>
    <cellStyle name="Millares 4 2 9 2 3 2" xfId="14863" xr:uid="{00000000-0005-0000-0000-000041360000}"/>
    <cellStyle name="Millares 4 2 9 2 4" xfId="8412" xr:uid="{00000000-0005-0000-0000-000042360000}"/>
    <cellStyle name="Millares 4 2 9 2 4 2" xfId="17005" xr:uid="{00000000-0005-0000-0000-000043360000}"/>
    <cellStyle name="Millares 4 2 9 2 5" xfId="10568" xr:uid="{00000000-0005-0000-0000-000044360000}"/>
    <cellStyle name="Millares 4 2 9 3" xfId="3060" xr:uid="{00000000-0005-0000-0000-000045360000}"/>
    <cellStyle name="Millares 4 2 9 3 2" xfId="11654" xr:uid="{00000000-0005-0000-0000-000046360000}"/>
    <cellStyle name="Millares 4 2 9 4" xfId="5203" xr:uid="{00000000-0005-0000-0000-000047360000}"/>
    <cellStyle name="Millares 4 2 9 4 2" xfId="13796" xr:uid="{00000000-0005-0000-0000-000048360000}"/>
    <cellStyle name="Millares 4 2 9 5" xfId="7345" xr:uid="{00000000-0005-0000-0000-000049360000}"/>
    <cellStyle name="Millares 4 2 9 5 2" xfId="15938" xr:uid="{00000000-0005-0000-0000-00004A360000}"/>
    <cellStyle name="Millares 4 2 9 6" xfId="9501" xr:uid="{00000000-0005-0000-0000-00004B360000}"/>
    <cellStyle name="Millares 4 20" xfId="6612" xr:uid="{00000000-0005-0000-0000-00004C360000}"/>
    <cellStyle name="Millares 4 20 2" xfId="15205" xr:uid="{00000000-0005-0000-0000-00004D360000}"/>
    <cellStyle name="Millares 4 21" xfId="8750" xr:uid="{00000000-0005-0000-0000-00004E360000}"/>
    <cellStyle name="Millares 4 22" xfId="17341" xr:uid="{00000000-0005-0000-0000-00004F360000}"/>
    <cellStyle name="Millares 4 3" xfId="290" xr:uid="{00000000-0005-0000-0000-000050360000}"/>
    <cellStyle name="Millares 4 3 10" xfId="2457" xr:uid="{00000000-0005-0000-0000-000051360000}"/>
    <cellStyle name="Millares 4 3 10 2" xfId="11051" xr:uid="{00000000-0005-0000-0000-000052360000}"/>
    <cellStyle name="Millares 4 3 11" xfId="4600" xr:uid="{00000000-0005-0000-0000-000053360000}"/>
    <cellStyle name="Millares 4 3 11 2" xfId="13193" xr:uid="{00000000-0005-0000-0000-000054360000}"/>
    <cellStyle name="Millares 4 3 12" xfId="6742" xr:uid="{00000000-0005-0000-0000-000055360000}"/>
    <cellStyle name="Millares 4 3 12 2" xfId="15335" xr:uid="{00000000-0005-0000-0000-000056360000}"/>
    <cellStyle name="Millares 4 3 13" xfId="8781" xr:uid="{00000000-0005-0000-0000-000057360000}"/>
    <cellStyle name="Millares 4 3 14" xfId="17365" xr:uid="{00000000-0005-0000-0000-000058360000}"/>
    <cellStyle name="Millares 4 3 2" xfId="441" xr:uid="{00000000-0005-0000-0000-000059360000}"/>
    <cellStyle name="Millares 4 3 2 2" xfId="793" xr:uid="{00000000-0005-0000-0000-00005A360000}"/>
    <cellStyle name="Millares 4 3 2 2 2" xfId="1873" xr:uid="{00000000-0005-0000-0000-00005B360000}"/>
    <cellStyle name="Millares 4 3 2 2 2 2" xfId="4026" xr:uid="{00000000-0005-0000-0000-00005C360000}"/>
    <cellStyle name="Millares 4 3 2 2 2 2 2" xfId="12620" xr:uid="{00000000-0005-0000-0000-00005D360000}"/>
    <cellStyle name="Millares 4 3 2 2 2 3" xfId="6169" xr:uid="{00000000-0005-0000-0000-00005E360000}"/>
    <cellStyle name="Millares 4 3 2 2 2 3 2" xfId="14762" xr:uid="{00000000-0005-0000-0000-00005F360000}"/>
    <cellStyle name="Millares 4 3 2 2 2 4" xfId="8311" xr:uid="{00000000-0005-0000-0000-000060360000}"/>
    <cellStyle name="Millares 4 3 2 2 2 4 2" xfId="16904" xr:uid="{00000000-0005-0000-0000-000061360000}"/>
    <cellStyle name="Millares 4 3 2 2 2 5" xfId="10467" xr:uid="{00000000-0005-0000-0000-000062360000}"/>
    <cellStyle name="Millares 4 3 2 2 3" xfId="2959" xr:uid="{00000000-0005-0000-0000-000063360000}"/>
    <cellStyle name="Millares 4 3 2 2 3 2" xfId="11553" xr:uid="{00000000-0005-0000-0000-000064360000}"/>
    <cellStyle name="Millares 4 3 2 2 4" xfId="5102" xr:uid="{00000000-0005-0000-0000-000065360000}"/>
    <cellStyle name="Millares 4 3 2 2 4 2" xfId="13695" xr:uid="{00000000-0005-0000-0000-000066360000}"/>
    <cellStyle name="Millares 4 3 2 2 5" xfId="7244" xr:uid="{00000000-0005-0000-0000-000067360000}"/>
    <cellStyle name="Millares 4 3 2 2 5 2" xfId="15837" xr:uid="{00000000-0005-0000-0000-000068360000}"/>
    <cellStyle name="Millares 4 3 2 2 6" xfId="9402" xr:uid="{00000000-0005-0000-0000-000069360000}"/>
    <cellStyle name="Millares 4 3 2 3" xfId="1218" xr:uid="{00000000-0005-0000-0000-00006A360000}"/>
    <cellStyle name="Millares 4 3 2 3 2" xfId="2292" xr:uid="{00000000-0005-0000-0000-00006B360000}"/>
    <cellStyle name="Millares 4 3 2 3 2 2" xfId="4445" xr:uid="{00000000-0005-0000-0000-00006C360000}"/>
    <cellStyle name="Millares 4 3 2 3 2 2 2" xfId="13039" xr:uid="{00000000-0005-0000-0000-00006D360000}"/>
    <cellStyle name="Millares 4 3 2 3 2 3" xfId="6588" xr:uid="{00000000-0005-0000-0000-00006E360000}"/>
    <cellStyle name="Millares 4 3 2 3 2 3 2" xfId="15181" xr:uid="{00000000-0005-0000-0000-00006F360000}"/>
    <cellStyle name="Millares 4 3 2 3 2 4" xfId="8730" xr:uid="{00000000-0005-0000-0000-000070360000}"/>
    <cellStyle name="Millares 4 3 2 3 2 4 2" xfId="17323" xr:uid="{00000000-0005-0000-0000-000071360000}"/>
    <cellStyle name="Millares 4 3 2 3 2 5" xfId="10886" xr:uid="{00000000-0005-0000-0000-000072360000}"/>
    <cellStyle name="Millares 4 3 2 3 3" xfId="3378" xr:uid="{00000000-0005-0000-0000-000073360000}"/>
    <cellStyle name="Millares 4 3 2 3 3 2" xfId="11972" xr:uid="{00000000-0005-0000-0000-000074360000}"/>
    <cellStyle name="Millares 4 3 2 3 4" xfId="5521" xr:uid="{00000000-0005-0000-0000-000075360000}"/>
    <cellStyle name="Millares 4 3 2 3 4 2" xfId="14114" xr:uid="{00000000-0005-0000-0000-000076360000}"/>
    <cellStyle name="Millares 4 3 2 3 5" xfId="7663" xr:uid="{00000000-0005-0000-0000-000077360000}"/>
    <cellStyle name="Millares 4 3 2 3 5 2" xfId="16256" xr:uid="{00000000-0005-0000-0000-000078360000}"/>
    <cellStyle name="Millares 4 3 2 3 6" xfId="9819" xr:uid="{00000000-0005-0000-0000-000079360000}"/>
    <cellStyle name="Millares 4 3 2 4" xfId="1521" xr:uid="{00000000-0005-0000-0000-00007A360000}"/>
    <cellStyle name="Millares 4 3 2 4 2" xfId="3674" xr:uid="{00000000-0005-0000-0000-00007B360000}"/>
    <cellStyle name="Millares 4 3 2 4 2 2" xfId="12268" xr:uid="{00000000-0005-0000-0000-00007C360000}"/>
    <cellStyle name="Millares 4 3 2 4 3" xfId="5817" xr:uid="{00000000-0005-0000-0000-00007D360000}"/>
    <cellStyle name="Millares 4 3 2 4 3 2" xfId="14410" xr:uid="{00000000-0005-0000-0000-00007E360000}"/>
    <cellStyle name="Millares 4 3 2 4 4" xfId="7959" xr:uid="{00000000-0005-0000-0000-00007F360000}"/>
    <cellStyle name="Millares 4 3 2 4 4 2" xfId="16552" xr:uid="{00000000-0005-0000-0000-000080360000}"/>
    <cellStyle name="Millares 4 3 2 4 5" xfId="10115" xr:uid="{00000000-0005-0000-0000-000081360000}"/>
    <cellStyle name="Millares 4 3 2 5" xfId="2607" xr:uid="{00000000-0005-0000-0000-000082360000}"/>
    <cellStyle name="Millares 4 3 2 5 2" xfId="11201" xr:uid="{00000000-0005-0000-0000-000083360000}"/>
    <cellStyle name="Millares 4 3 2 6" xfId="4750" xr:uid="{00000000-0005-0000-0000-000084360000}"/>
    <cellStyle name="Millares 4 3 2 6 2" xfId="13343" xr:uid="{00000000-0005-0000-0000-000085360000}"/>
    <cellStyle name="Millares 4 3 2 7" xfId="6892" xr:uid="{00000000-0005-0000-0000-000086360000}"/>
    <cellStyle name="Millares 4 3 2 7 2" xfId="15485" xr:uid="{00000000-0005-0000-0000-000087360000}"/>
    <cellStyle name="Millares 4 3 2 8" xfId="9052" xr:uid="{00000000-0005-0000-0000-000088360000}"/>
    <cellStyle name="Millares 4 3 3" xfId="643" xr:uid="{00000000-0005-0000-0000-000089360000}"/>
    <cellStyle name="Millares 4 3 3 2" xfId="1723" xr:uid="{00000000-0005-0000-0000-00008A360000}"/>
    <cellStyle name="Millares 4 3 3 2 2" xfId="3876" xr:uid="{00000000-0005-0000-0000-00008B360000}"/>
    <cellStyle name="Millares 4 3 3 2 2 2" xfId="12470" xr:uid="{00000000-0005-0000-0000-00008C360000}"/>
    <cellStyle name="Millares 4 3 3 2 3" xfId="6019" xr:uid="{00000000-0005-0000-0000-00008D360000}"/>
    <cellStyle name="Millares 4 3 3 2 3 2" xfId="14612" xr:uid="{00000000-0005-0000-0000-00008E360000}"/>
    <cellStyle name="Millares 4 3 3 2 4" xfId="8161" xr:uid="{00000000-0005-0000-0000-00008F360000}"/>
    <cellStyle name="Millares 4 3 3 2 4 2" xfId="16754" xr:uid="{00000000-0005-0000-0000-000090360000}"/>
    <cellStyle name="Millares 4 3 3 2 5" xfId="10317" xr:uid="{00000000-0005-0000-0000-000091360000}"/>
    <cellStyle name="Millares 4 3 3 3" xfId="2809" xr:uid="{00000000-0005-0000-0000-000092360000}"/>
    <cellStyle name="Millares 4 3 3 3 2" xfId="11403" xr:uid="{00000000-0005-0000-0000-000093360000}"/>
    <cellStyle name="Millares 4 3 3 4" xfId="4952" xr:uid="{00000000-0005-0000-0000-000094360000}"/>
    <cellStyle name="Millares 4 3 3 4 2" xfId="13545" xr:uid="{00000000-0005-0000-0000-000095360000}"/>
    <cellStyle name="Millares 4 3 3 5" xfId="7094" xr:uid="{00000000-0005-0000-0000-000096360000}"/>
    <cellStyle name="Millares 4 3 3 5 2" xfId="15687" xr:uid="{00000000-0005-0000-0000-000097360000}"/>
    <cellStyle name="Millares 4 3 3 6" xfId="9252" xr:uid="{00000000-0005-0000-0000-000098360000}"/>
    <cellStyle name="Millares 4 3 4" xfId="867" xr:uid="{00000000-0005-0000-0000-000099360000}"/>
    <cellStyle name="Millares 4 3 4 2" xfId="1944" xr:uid="{00000000-0005-0000-0000-00009A360000}"/>
    <cellStyle name="Millares 4 3 4 2 2" xfId="4097" xr:uid="{00000000-0005-0000-0000-00009B360000}"/>
    <cellStyle name="Millares 4 3 4 2 2 2" xfId="12691" xr:uid="{00000000-0005-0000-0000-00009C360000}"/>
    <cellStyle name="Millares 4 3 4 2 3" xfId="6240" xr:uid="{00000000-0005-0000-0000-00009D360000}"/>
    <cellStyle name="Millares 4 3 4 2 3 2" xfId="14833" xr:uid="{00000000-0005-0000-0000-00009E360000}"/>
    <cellStyle name="Millares 4 3 4 2 4" xfId="8382" xr:uid="{00000000-0005-0000-0000-00009F360000}"/>
    <cellStyle name="Millares 4 3 4 2 4 2" xfId="16975" xr:uid="{00000000-0005-0000-0000-0000A0360000}"/>
    <cellStyle name="Millares 4 3 4 2 5" xfId="10538" xr:uid="{00000000-0005-0000-0000-0000A1360000}"/>
    <cellStyle name="Millares 4 3 4 3" xfId="3030" xr:uid="{00000000-0005-0000-0000-0000A2360000}"/>
    <cellStyle name="Millares 4 3 4 3 2" xfId="11624" xr:uid="{00000000-0005-0000-0000-0000A3360000}"/>
    <cellStyle name="Millares 4 3 4 4" xfId="5173" xr:uid="{00000000-0005-0000-0000-0000A4360000}"/>
    <cellStyle name="Millares 4 3 4 4 2" xfId="13766" xr:uid="{00000000-0005-0000-0000-0000A5360000}"/>
    <cellStyle name="Millares 4 3 4 5" xfId="7315" xr:uid="{00000000-0005-0000-0000-0000A6360000}"/>
    <cellStyle name="Millares 4 3 4 5 2" xfId="15908" xr:uid="{00000000-0005-0000-0000-0000A7360000}"/>
    <cellStyle name="Millares 4 3 4 6" xfId="9471" xr:uid="{00000000-0005-0000-0000-0000A8360000}"/>
    <cellStyle name="Millares 4 3 5" xfId="936" xr:uid="{00000000-0005-0000-0000-0000A9360000}"/>
    <cellStyle name="Millares 4 3 5 2" xfId="2013" xr:uid="{00000000-0005-0000-0000-0000AA360000}"/>
    <cellStyle name="Millares 4 3 5 2 2" xfId="4166" xr:uid="{00000000-0005-0000-0000-0000AB360000}"/>
    <cellStyle name="Millares 4 3 5 2 2 2" xfId="12760" xr:uid="{00000000-0005-0000-0000-0000AC360000}"/>
    <cellStyle name="Millares 4 3 5 2 3" xfId="6309" xr:uid="{00000000-0005-0000-0000-0000AD360000}"/>
    <cellStyle name="Millares 4 3 5 2 3 2" xfId="14902" xr:uid="{00000000-0005-0000-0000-0000AE360000}"/>
    <cellStyle name="Millares 4 3 5 2 4" xfId="8451" xr:uid="{00000000-0005-0000-0000-0000AF360000}"/>
    <cellStyle name="Millares 4 3 5 2 4 2" xfId="17044" xr:uid="{00000000-0005-0000-0000-0000B0360000}"/>
    <cellStyle name="Millares 4 3 5 2 5" xfId="10607" xr:uid="{00000000-0005-0000-0000-0000B1360000}"/>
    <cellStyle name="Millares 4 3 5 3" xfId="3099" xr:uid="{00000000-0005-0000-0000-0000B2360000}"/>
    <cellStyle name="Millares 4 3 5 3 2" xfId="11693" xr:uid="{00000000-0005-0000-0000-0000B3360000}"/>
    <cellStyle name="Millares 4 3 5 4" xfId="5242" xr:uid="{00000000-0005-0000-0000-0000B4360000}"/>
    <cellStyle name="Millares 4 3 5 4 2" xfId="13835" xr:uid="{00000000-0005-0000-0000-0000B5360000}"/>
    <cellStyle name="Millares 4 3 5 5" xfId="7384" xr:uid="{00000000-0005-0000-0000-0000B6360000}"/>
    <cellStyle name="Millares 4 3 5 5 2" xfId="15977" xr:uid="{00000000-0005-0000-0000-0000B7360000}"/>
    <cellStyle name="Millares 4 3 5 6" xfId="9540" xr:uid="{00000000-0005-0000-0000-0000B8360000}"/>
    <cellStyle name="Millares 4 3 6" xfId="1039" xr:uid="{00000000-0005-0000-0000-0000B9360000}"/>
    <cellStyle name="Millares 4 3 6 2" xfId="2116" xr:uid="{00000000-0005-0000-0000-0000BA360000}"/>
    <cellStyle name="Millares 4 3 6 2 2" xfId="4269" xr:uid="{00000000-0005-0000-0000-0000BB360000}"/>
    <cellStyle name="Millares 4 3 6 2 2 2" xfId="12863" xr:uid="{00000000-0005-0000-0000-0000BC360000}"/>
    <cellStyle name="Millares 4 3 6 2 3" xfId="6412" xr:uid="{00000000-0005-0000-0000-0000BD360000}"/>
    <cellStyle name="Millares 4 3 6 2 3 2" xfId="15005" xr:uid="{00000000-0005-0000-0000-0000BE360000}"/>
    <cellStyle name="Millares 4 3 6 2 4" xfId="8554" xr:uid="{00000000-0005-0000-0000-0000BF360000}"/>
    <cellStyle name="Millares 4 3 6 2 4 2" xfId="17147" xr:uid="{00000000-0005-0000-0000-0000C0360000}"/>
    <cellStyle name="Millares 4 3 6 2 5" xfId="10710" xr:uid="{00000000-0005-0000-0000-0000C1360000}"/>
    <cellStyle name="Millares 4 3 6 3" xfId="3202" xr:uid="{00000000-0005-0000-0000-0000C2360000}"/>
    <cellStyle name="Millares 4 3 6 3 2" xfId="11796" xr:uid="{00000000-0005-0000-0000-0000C3360000}"/>
    <cellStyle name="Millares 4 3 6 4" xfId="5345" xr:uid="{00000000-0005-0000-0000-0000C4360000}"/>
    <cellStyle name="Millares 4 3 6 4 2" xfId="13938" xr:uid="{00000000-0005-0000-0000-0000C5360000}"/>
    <cellStyle name="Millares 4 3 6 5" xfId="7487" xr:uid="{00000000-0005-0000-0000-0000C6360000}"/>
    <cellStyle name="Millares 4 3 6 5 2" xfId="16080" xr:uid="{00000000-0005-0000-0000-0000C7360000}"/>
    <cellStyle name="Millares 4 3 6 6" xfId="9643" xr:uid="{00000000-0005-0000-0000-0000C8360000}"/>
    <cellStyle name="Millares 4 3 7" xfId="1110" xr:uid="{00000000-0005-0000-0000-0000C9360000}"/>
    <cellStyle name="Millares 4 3 7 2" xfId="2187" xr:uid="{00000000-0005-0000-0000-0000CA360000}"/>
    <cellStyle name="Millares 4 3 7 2 2" xfId="4340" xr:uid="{00000000-0005-0000-0000-0000CB360000}"/>
    <cellStyle name="Millares 4 3 7 2 2 2" xfId="12934" xr:uid="{00000000-0005-0000-0000-0000CC360000}"/>
    <cellStyle name="Millares 4 3 7 2 3" xfId="6483" xr:uid="{00000000-0005-0000-0000-0000CD360000}"/>
    <cellStyle name="Millares 4 3 7 2 3 2" xfId="15076" xr:uid="{00000000-0005-0000-0000-0000CE360000}"/>
    <cellStyle name="Millares 4 3 7 2 4" xfId="8625" xr:uid="{00000000-0005-0000-0000-0000CF360000}"/>
    <cellStyle name="Millares 4 3 7 2 4 2" xfId="17218" xr:uid="{00000000-0005-0000-0000-0000D0360000}"/>
    <cellStyle name="Millares 4 3 7 2 5" xfId="10781" xr:uid="{00000000-0005-0000-0000-0000D1360000}"/>
    <cellStyle name="Millares 4 3 7 3" xfId="3273" xr:uid="{00000000-0005-0000-0000-0000D2360000}"/>
    <cellStyle name="Millares 4 3 7 3 2" xfId="11867" xr:uid="{00000000-0005-0000-0000-0000D3360000}"/>
    <cellStyle name="Millares 4 3 7 4" xfId="5416" xr:uid="{00000000-0005-0000-0000-0000D4360000}"/>
    <cellStyle name="Millares 4 3 7 4 2" xfId="14009" xr:uid="{00000000-0005-0000-0000-0000D5360000}"/>
    <cellStyle name="Millares 4 3 7 5" xfId="7558" xr:uid="{00000000-0005-0000-0000-0000D6360000}"/>
    <cellStyle name="Millares 4 3 7 5 2" xfId="16151" xr:uid="{00000000-0005-0000-0000-0000D7360000}"/>
    <cellStyle name="Millares 4 3 7 6" xfId="9714" xr:uid="{00000000-0005-0000-0000-0000D8360000}"/>
    <cellStyle name="Millares 4 3 8" xfId="1179" xr:uid="{00000000-0005-0000-0000-0000D9360000}"/>
    <cellStyle name="Millares 4 3 8 2" xfId="2253" xr:uid="{00000000-0005-0000-0000-0000DA360000}"/>
    <cellStyle name="Millares 4 3 8 2 2" xfId="4406" xr:uid="{00000000-0005-0000-0000-0000DB360000}"/>
    <cellStyle name="Millares 4 3 8 2 2 2" xfId="13000" xr:uid="{00000000-0005-0000-0000-0000DC360000}"/>
    <cellStyle name="Millares 4 3 8 2 3" xfId="6549" xr:uid="{00000000-0005-0000-0000-0000DD360000}"/>
    <cellStyle name="Millares 4 3 8 2 3 2" xfId="15142" xr:uid="{00000000-0005-0000-0000-0000DE360000}"/>
    <cellStyle name="Millares 4 3 8 2 4" xfId="8691" xr:uid="{00000000-0005-0000-0000-0000DF360000}"/>
    <cellStyle name="Millares 4 3 8 2 4 2" xfId="17284" xr:uid="{00000000-0005-0000-0000-0000E0360000}"/>
    <cellStyle name="Millares 4 3 8 2 5" xfId="10847" xr:uid="{00000000-0005-0000-0000-0000E1360000}"/>
    <cellStyle name="Millares 4 3 8 3" xfId="3339" xr:uid="{00000000-0005-0000-0000-0000E2360000}"/>
    <cellStyle name="Millares 4 3 8 3 2" xfId="11933" xr:uid="{00000000-0005-0000-0000-0000E3360000}"/>
    <cellStyle name="Millares 4 3 8 4" xfId="5482" xr:uid="{00000000-0005-0000-0000-0000E4360000}"/>
    <cellStyle name="Millares 4 3 8 4 2" xfId="14075" xr:uid="{00000000-0005-0000-0000-0000E5360000}"/>
    <cellStyle name="Millares 4 3 8 5" xfId="7624" xr:uid="{00000000-0005-0000-0000-0000E6360000}"/>
    <cellStyle name="Millares 4 3 8 5 2" xfId="16217" xr:uid="{00000000-0005-0000-0000-0000E7360000}"/>
    <cellStyle name="Millares 4 3 8 6" xfId="9780" xr:uid="{00000000-0005-0000-0000-0000E8360000}"/>
    <cellStyle name="Millares 4 3 9" xfId="1371" xr:uid="{00000000-0005-0000-0000-0000E9360000}"/>
    <cellStyle name="Millares 4 3 9 2" xfId="3524" xr:uid="{00000000-0005-0000-0000-0000EA360000}"/>
    <cellStyle name="Millares 4 3 9 2 2" xfId="12118" xr:uid="{00000000-0005-0000-0000-0000EB360000}"/>
    <cellStyle name="Millares 4 3 9 3" xfId="5667" xr:uid="{00000000-0005-0000-0000-0000EC360000}"/>
    <cellStyle name="Millares 4 3 9 3 2" xfId="14260" xr:uid="{00000000-0005-0000-0000-0000ED360000}"/>
    <cellStyle name="Millares 4 3 9 4" xfId="7809" xr:uid="{00000000-0005-0000-0000-0000EE360000}"/>
    <cellStyle name="Millares 4 3 9 4 2" xfId="16402" xr:uid="{00000000-0005-0000-0000-0000EF360000}"/>
    <cellStyle name="Millares 4 3 9 5" xfId="9965" xr:uid="{00000000-0005-0000-0000-0000F0360000}"/>
    <cellStyle name="Millares 4 4" xfId="235" xr:uid="{00000000-0005-0000-0000-0000F1360000}"/>
    <cellStyle name="Millares 4 4 2" xfId="588" xr:uid="{00000000-0005-0000-0000-0000F2360000}"/>
    <cellStyle name="Millares 4 4 2 2" xfId="1668" xr:uid="{00000000-0005-0000-0000-0000F3360000}"/>
    <cellStyle name="Millares 4 4 2 2 2" xfId="3821" xr:uid="{00000000-0005-0000-0000-0000F4360000}"/>
    <cellStyle name="Millares 4 4 2 2 2 2" xfId="12415" xr:uid="{00000000-0005-0000-0000-0000F5360000}"/>
    <cellStyle name="Millares 4 4 2 2 3" xfId="5964" xr:uid="{00000000-0005-0000-0000-0000F6360000}"/>
    <cellStyle name="Millares 4 4 2 2 3 2" xfId="14557" xr:uid="{00000000-0005-0000-0000-0000F7360000}"/>
    <cellStyle name="Millares 4 4 2 2 4" xfId="8106" xr:uid="{00000000-0005-0000-0000-0000F8360000}"/>
    <cellStyle name="Millares 4 4 2 2 4 2" xfId="16699" xr:uid="{00000000-0005-0000-0000-0000F9360000}"/>
    <cellStyle name="Millares 4 4 2 2 5" xfId="10262" xr:uid="{00000000-0005-0000-0000-0000FA360000}"/>
    <cellStyle name="Millares 4 4 2 3" xfId="2754" xr:uid="{00000000-0005-0000-0000-0000FB360000}"/>
    <cellStyle name="Millares 4 4 2 3 2" xfId="11348" xr:uid="{00000000-0005-0000-0000-0000FC360000}"/>
    <cellStyle name="Millares 4 4 2 4" xfId="4897" xr:uid="{00000000-0005-0000-0000-0000FD360000}"/>
    <cellStyle name="Millares 4 4 2 4 2" xfId="13490" xr:uid="{00000000-0005-0000-0000-0000FE360000}"/>
    <cellStyle name="Millares 4 4 2 5" xfId="7039" xr:uid="{00000000-0005-0000-0000-0000FF360000}"/>
    <cellStyle name="Millares 4 4 2 5 2" xfId="15632" xr:uid="{00000000-0005-0000-0000-000000370000}"/>
    <cellStyle name="Millares 4 4 2 6" xfId="9197" xr:uid="{00000000-0005-0000-0000-000001370000}"/>
    <cellStyle name="Millares 4 4 3" xfId="1198" xr:uid="{00000000-0005-0000-0000-000002370000}"/>
    <cellStyle name="Millares 4 4 3 2" xfId="2272" xr:uid="{00000000-0005-0000-0000-000003370000}"/>
    <cellStyle name="Millares 4 4 3 2 2" xfId="4425" xr:uid="{00000000-0005-0000-0000-000004370000}"/>
    <cellStyle name="Millares 4 4 3 2 2 2" xfId="13019" xr:uid="{00000000-0005-0000-0000-000005370000}"/>
    <cellStyle name="Millares 4 4 3 2 3" xfId="6568" xr:uid="{00000000-0005-0000-0000-000006370000}"/>
    <cellStyle name="Millares 4 4 3 2 3 2" xfId="15161" xr:uid="{00000000-0005-0000-0000-000007370000}"/>
    <cellStyle name="Millares 4 4 3 2 4" xfId="8710" xr:uid="{00000000-0005-0000-0000-000008370000}"/>
    <cellStyle name="Millares 4 4 3 2 4 2" xfId="17303" xr:uid="{00000000-0005-0000-0000-000009370000}"/>
    <cellStyle name="Millares 4 4 3 2 5" xfId="10866" xr:uid="{00000000-0005-0000-0000-00000A370000}"/>
    <cellStyle name="Millares 4 4 3 3" xfId="3358" xr:uid="{00000000-0005-0000-0000-00000B370000}"/>
    <cellStyle name="Millares 4 4 3 3 2" xfId="11952" xr:uid="{00000000-0005-0000-0000-00000C370000}"/>
    <cellStyle name="Millares 4 4 3 4" xfId="5501" xr:uid="{00000000-0005-0000-0000-00000D370000}"/>
    <cellStyle name="Millares 4 4 3 4 2" xfId="14094" xr:uid="{00000000-0005-0000-0000-00000E370000}"/>
    <cellStyle name="Millares 4 4 3 5" xfId="7643" xr:uid="{00000000-0005-0000-0000-00000F370000}"/>
    <cellStyle name="Millares 4 4 3 5 2" xfId="16236" xr:uid="{00000000-0005-0000-0000-000010370000}"/>
    <cellStyle name="Millares 4 4 3 6" xfId="9799" xr:uid="{00000000-0005-0000-0000-000011370000}"/>
    <cellStyle name="Millares 4 4 4" xfId="1316" xr:uid="{00000000-0005-0000-0000-000012370000}"/>
    <cellStyle name="Millares 4 4 4 2" xfId="3469" xr:uid="{00000000-0005-0000-0000-000013370000}"/>
    <cellStyle name="Millares 4 4 4 2 2" xfId="12063" xr:uid="{00000000-0005-0000-0000-000014370000}"/>
    <cellStyle name="Millares 4 4 4 3" xfId="5612" xr:uid="{00000000-0005-0000-0000-000015370000}"/>
    <cellStyle name="Millares 4 4 4 3 2" xfId="14205" xr:uid="{00000000-0005-0000-0000-000016370000}"/>
    <cellStyle name="Millares 4 4 4 4" xfId="7754" xr:uid="{00000000-0005-0000-0000-000017370000}"/>
    <cellStyle name="Millares 4 4 4 4 2" xfId="16347" xr:uid="{00000000-0005-0000-0000-000018370000}"/>
    <cellStyle name="Millares 4 4 4 5" xfId="9910" xr:uid="{00000000-0005-0000-0000-000019370000}"/>
    <cellStyle name="Millares 4 4 5" xfId="2402" xr:uid="{00000000-0005-0000-0000-00001A370000}"/>
    <cellStyle name="Millares 4 4 5 2" xfId="10996" xr:uid="{00000000-0005-0000-0000-00001B370000}"/>
    <cellStyle name="Millares 4 4 6" xfId="4545" xr:uid="{00000000-0005-0000-0000-00001C370000}"/>
    <cellStyle name="Millares 4 4 6 2" xfId="13138" xr:uid="{00000000-0005-0000-0000-00001D370000}"/>
    <cellStyle name="Millares 4 4 7" xfId="6687" xr:uid="{00000000-0005-0000-0000-00001E370000}"/>
    <cellStyle name="Millares 4 4 7 2" xfId="15280" xr:uid="{00000000-0005-0000-0000-00001F370000}"/>
    <cellStyle name="Millares 4 4 8" xfId="8858" xr:uid="{00000000-0005-0000-0000-000020370000}"/>
    <cellStyle name="Millares 4 5" xfId="345" xr:uid="{00000000-0005-0000-0000-000021370000}"/>
    <cellStyle name="Millares 4 5 2" xfId="698" xr:uid="{00000000-0005-0000-0000-000022370000}"/>
    <cellStyle name="Millares 4 5 2 2" xfId="1778" xr:uid="{00000000-0005-0000-0000-000023370000}"/>
    <cellStyle name="Millares 4 5 2 2 2" xfId="3931" xr:uid="{00000000-0005-0000-0000-000024370000}"/>
    <cellStyle name="Millares 4 5 2 2 2 2" xfId="12525" xr:uid="{00000000-0005-0000-0000-000025370000}"/>
    <cellStyle name="Millares 4 5 2 2 3" xfId="6074" xr:uid="{00000000-0005-0000-0000-000026370000}"/>
    <cellStyle name="Millares 4 5 2 2 3 2" xfId="14667" xr:uid="{00000000-0005-0000-0000-000027370000}"/>
    <cellStyle name="Millares 4 5 2 2 4" xfId="8216" xr:uid="{00000000-0005-0000-0000-000028370000}"/>
    <cellStyle name="Millares 4 5 2 2 4 2" xfId="16809" xr:uid="{00000000-0005-0000-0000-000029370000}"/>
    <cellStyle name="Millares 4 5 2 2 5" xfId="10372" xr:uid="{00000000-0005-0000-0000-00002A370000}"/>
    <cellStyle name="Millares 4 5 2 3" xfId="2864" xr:uid="{00000000-0005-0000-0000-00002B370000}"/>
    <cellStyle name="Millares 4 5 2 3 2" xfId="11458" xr:uid="{00000000-0005-0000-0000-00002C370000}"/>
    <cellStyle name="Millares 4 5 2 4" xfId="5007" xr:uid="{00000000-0005-0000-0000-00002D370000}"/>
    <cellStyle name="Millares 4 5 2 4 2" xfId="13600" xr:uid="{00000000-0005-0000-0000-00002E370000}"/>
    <cellStyle name="Millares 4 5 2 5" xfId="7149" xr:uid="{00000000-0005-0000-0000-00002F370000}"/>
    <cellStyle name="Millares 4 5 2 5 2" xfId="15742" xr:uid="{00000000-0005-0000-0000-000030370000}"/>
    <cellStyle name="Millares 4 5 2 6" xfId="9307" xr:uid="{00000000-0005-0000-0000-000031370000}"/>
    <cellStyle name="Millares 4 5 3" xfId="1426" xr:uid="{00000000-0005-0000-0000-000032370000}"/>
    <cellStyle name="Millares 4 5 3 2" xfId="3579" xr:uid="{00000000-0005-0000-0000-000033370000}"/>
    <cellStyle name="Millares 4 5 3 2 2" xfId="12173" xr:uid="{00000000-0005-0000-0000-000034370000}"/>
    <cellStyle name="Millares 4 5 3 3" xfId="5722" xr:uid="{00000000-0005-0000-0000-000035370000}"/>
    <cellStyle name="Millares 4 5 3 3 2" xfId="14315" xr:uid="{00000000-0005-0000-0000-000036370000}"/>
    <cellStyle name="Millares 4 5 3 4" xfId="7864" xr:uid="{00000000-0005-0000-0000-000037370000}"/>
    <cellStyle name="Millares 4 5 3 4 2" xfId="16457" xr:uid="{00000000-0005-0000-0000-000038370000}"/>
    <cellStyle name="Millares 4 5 3 5" xfId="10020" xr:uid="{00000000-0005-0000-0000-000039370000}"/>
    <cellStyle name="Millares 4 5 4" xfId="2512" xr:uid="{00000000-0005-0000-0000-00003A370000}"/>
    <cellStyle name="Millares 4 5 4 2" xfId="11106" xr:uid="{00000000-0005-0000-0000-00003B370000}"/>
    <cellStyle name="Millares 4 5 5" xfId="4655" xr:uid="{00000000-0005-0000-0000-00003C370000}"/>
    <cellStyle name="Millares 4 5 5 2" xfId="13248" xr:uid="{00000000-0005-0000-0000-00003D370000}"/>
    <cellStyle name="Millares 4 5 6" xfId="6797" xr:uid="{00000000-0005-0000-0000-00003E370000}"/>
    <cellStyle name="Millares 4 5 6 2" xfId="15390" xr:uid="{00000000-0005-0000-0000-00003F370000}"/>
    <cellStyle name="Millares 4 5 7" xfId="8957" xr:uid="{00000000-0005-0000-0000-000040370000}"/>
    <cellStyle name="Millares 4 6" xfId="394" xr:uid="{00000000-0005-0000-0000-000041370000}"/>
    <cellStyle name="Millares 4 6 2" xfId="746" xr:uid="{00000000-0005-0000-0000-000042370000}"/>
    <cellStyle name="Millares 4 6 2 2" xfId="1826" xr:uid="{00000000-0005-0000-0000-000043370000}"/>
    <cellStyle name="Millares 4 6 2 2 2" xfId="3979" xr:uid="{00000000-0005-0000-0000-000044370000}"/>
    <cellStyle name="Millares 4 6 2 2 2 2" xfId="12573" xr:uid="{00000000-0005-0000-0000-000045370000}"/>
    <cellStyle name="Millares 4 6 2 2 3" xfId="6122" xr:uid="{00000000-0005-0000-0000-000046370000}"/>
    <cellStyle name="Millares 4 6 2 2 3 2" xfId="14715" xr:uid="{00000000-0005-0000-0000-000047370000}"/>
    <cellStyle name="Millares 4 6 2 2 4" xfId="8264" xr:uid="{00000000-0005-0000-0000-000048370000}"/>
    <cellStyle name="Millares 4 6 2 2 4 2" xfId="16857" xr:uid="{00000000-0005-0000-0000-000049370000}"/>
    <cellStyle name="Millares 4 6 2 2 5" xfId="10420" xr:uid="{00000000-0005-0000-0000-00004A370000}"/>
    <cellStyle name="Millares 4 6 2 3" xfId="2912" xr:uid="{00000000-0005-0000-0000-00004B370000}"/>
    <cellStyle name="Millares 4 6 2 3 2" xfId="11506" xr:uid="{00000000-0005-0000-0000-00004C370000}"/>
    <cellStyle name="Millares 4 6 2 4" xfId="5055" xr:uid="{00000000-0005-0000-0000-00004D370000}"/>
    <cellStyle name="Millares 4 6 2 4 2" xfId="13648" xr:uid="{00000000-0005-0000-0000-00004E370000}"/>
    <cellStyle name="Millares 4 6 2 5" xfId="7197" xr:uid="{00000000-0005-0000-0000-00004F370000}"/>
    <cellStyle name="Millares 4 6 2 5 2" xfId="15790" xr:uid="{00000000-0005-0000-0000-000050370000}"/>
    <cellStyle name="Millares 4 6 2 6" xfId="9355" xr:uid="{00000000-0005-0000-0000-000051370000}"/>
    <cellStyle name="Millares 4 6 3" xfId="1474" xr:uid="{00000000-0005-0000-0000-000052370000}"/>
    <cellStyle name="Millares 4 6 3 2" xfId="3627" xr:uid="{00000000-0005-0000-0000-000053370000}"/>
    <cellStyle name="Millares 4 6 3 2 2" xfId="12221" xr:uid="{00000000-0005-0000-0000-000054370000}"/>
    <cellStyle name="Millares 4 6 3 3" xfId="5770" xr:uid="{00000000-0005-0000-0000-000055370000}"/>
    <cellStyle name="Millares 4 6 3 3 2" xfId="14363" xr:uid="{00000000-0005-0000-0000-000056370000}"/>
    <cellStyle name="Millares 4 6 3 4" xfId="7912" xr:uid="{00000000-0005-0000-0000-000057370000}"/>
    <cellStyle name="Millares 4 6 3 4 2" xfId="16505" xr:uid="{00000000-0005-0000-0000-000058370000}"/>
    <cellStyle name="Millares 4 6 3 5" xfId="10068" xr:uid="{00000000-0005-0000-0000-000059370000}"/>
    <cellStyle name="Millares 4 6 4" xfId="2560" xr:uid="{00000000-0005-0000-0000-00005A370000}"/>
    <cellStyle name="Millares 4 6 4 2" xfId="11154" xr:uid="{00000000-0005-0000-0000-00005B370000}"/>
    <cellStyle name="Millares 4 6 5" xfId="4703" xr:uid="{00000000-0005-0000-0000-00005C370000}"/>
    <cellStyle name="Millares 4 6 5 2" xfId="13296" xr:uid="{00000000-0005-0000-0000-00005D370000}"/>
    <cellStyle name="Millares 4 6 6" xfId="6845" xr:uid="{00000000-0005-0000-0000-00005E370000}"/>
    <cellStyle name="Millares 4 6 6 2" xfId="15438" xr:uid="{00000000-0005-0000-0000-00005F370000}"/>
    <cellStyle name="Millares 4 6 7" xfId="9005" xr:uid="{00000000-0005-0000-0000-000060370000}"/>
    <cellStyle name="Millares 4 7" xfId="496" xr:uid="{00000000-0005-0000-0000-000061370000}"/>
    <cellStyle name="Millares 4 7 2" xfId="1576" xr:uid="{00000000-0005-0000-0000-000062370000}"/>
    <cellStyle name="Millares 4 7 2 2" xfId="3729" xr:uid="{00000000-0005-0000-0000-000063370000}"/>
    <cellStyle name="Millares 4 7 2 2 2" xfId="12323" xr:uid="{00000000-0005-0000-0000-000064370000}"/>
    <cellStyle name="Millares 4 7 2 3" xfId="5872" xr:uid="{00000000-0005-0000-0000-000065370000}"/>
    <cellStyle name="Millares 4 7 2 3 2" xfId="14465" xr:uid="{00000000-0005-0000-0000-000066370000}"/>
    <cellStyle name="Millares 4 7 2 4" xfId="8014" xr:uid="{00000000-0005-0000-0000-000067370000}"/>
    <cellStyle name="Millares 4 7 2 4 2" xfId="16607" xr:uid="{00000000-0005-0000-0000-000068370000}"/>
    <cellStyle name="Millares 4 7 2 5" xfId="10170" xr:uid="{00000000-0005-0000-0000-000069370000}"/>
    <cellStyle name="Millares 4 7 3" xfId="2662" xr:uid="{00000000-0005-0000-0000-00006A370000}"/>
    <cellStyle name="Millares 4 7 3 2" xfId="11256" xr:uid="{00000000-0005-0000-0000-00006B370000}"/>
    <cellStyle name="Millares 4 7 4" xfId="4805" xr:uid="{00000000-0005-0000-0000-00006C370000}"/>
    <cellStyle name="Millares 4 7 4 2" xfId="13398" xr:uid="{00000000-0005-0000-0000-00006D370000}"/>
    <cellStyle name="Millares 4 7 5" xfId="6947" xr:uid="{00000000-0005-0000-0000-00006E370000}"/>
    <cellStyle name="Millares 4 7 5 2" xfId="15540" xr:uid="{00000000-0005-0000-0000-00006F370000}"/>
    <cellStyle name="Millares 4 7 6" xfId="9105" xr:uid="{00000000-0005-0000-0000-000070370000}"/>
    <cellStyle name="Millares 4 8" xfId="537" xr:uid="{00000000-0005-0000-0000-000071370000}"/>
    <cellStyle name="Millares 4 8 2" xfId="1617" xr:uid="{00000000-0005-0000-0000-000072370000}"/>
    <cellStyle name="Millares 4 8 2 2" xfId="3770" xr:uid="{00000000-0005-0000-0000-000073370000}"/>
    <cellStyle name="Millares 4 8 2 2 2" xfId="12364" xr:uid="{00000000-0005-0000-0000-000074370000}"/>
    <cellStyle name="Millares 4 8 2 3" xfId="5913" xr:uid="{00000000-0005-0000-0000-000075370000}"/>
    <cellStyle name="Millares 4 8 2 3 2" xfId="14506" xr:uid="{00000000-0005-0000-0000-000076370000}"/>
    <cellStyle name="Millares 4 8 2 4" xfId="8055" xr:uid="{00000000-0005-0000-0000-000077370000}"/>
    <cellStyle name="Millares 4 8 2 4 2" xfId="16648" xr:uid="{00000000-0005-0000-0000-000078370000}"/>
    <cellStyle name="Millares 4 8 2 5" xfId="10211" xr:uid="{00000000-0005-0000-0000-000079370000}"/>
    <cellStyle name="Millares 4 8 3" xfId="2703" xr:uid="{00000000-0005-0000-0000-00007A370000}"/>
    <cellStyle name="Millares 4 8 3 2" xfId="11297" xr:uid="{00000000-0005-0000-0000-00007B370000}"/>
    <cellStyle name="Millares 4 8 4" xfId="4846" xr:uid="{00000000-0005-0000-0000-00007C370000}"/>
    <cellStyle name="Millares 4 8 4 2" xfId="13439" xr:uid="{00000000-0005-0000-0000-00007D370000}"/>
    <cellStyle name="Millares 4 8 5" xfId="6988" xr:uid="{00000000-0005-0000-0000-00007E370000}"/>
    <cellStyle name="Millares 4 8 5 2" xfId="15581" xr:uid="{00000000-0005-0000-0000-00007F370000}"/>
    <cellStyle name="Millares 4 8 6" xfId="9146" xr:uid="{00000000-0005-0000-0000-000080370000}"/>
    <cellStyle name="Millares 4 9" xfId="844" xr:uid="{00000000-0005-0000-0000-000081370000}"/>
    <cellStyle name="Millares 4 9 2" xfId="1924" xr:uid="{00000000-0005-0000-0000-000082370000}"/>
    <cellStyle name="Millares 4 9 2 2" xfId="4077" xr:uid="{00000000-0005-0000-0000-000083370000}"/>
    <cellStyle name="Millares 4 9 2 2 2" xfId="12671" xr:uid="{00000000-0005-0000-0000-000084370000}"/>
    <cellStyle name="Millares 4 9 2 3" xfId="6220" xr:uid="{00000000-0005-0000-0000-000085370000}"/>
    <cellStyle name="Millares 4 9 2 3 2" xfId="14813" xr:uid="{00000000-0005-0000-0000-000086370000}"/>
    <cellStyle name="Millares 4 9 2 4" xfId="8362" xr:uid="{00000000-0005-0000-0000-000087370000}"/>
    <cellStyle name="Millares 4 9 2 4 2" xfId="16955" xr:uid="{00000000-0005-0000-0000-000088370000}"/>
    <cellStyle name="Millares 4 9 2 5" xfId="10518" xr:uid="{00000000-0005-0000-0000-000089370000}"/>
    <cellStyle name="Millares 4 9 3" xfId="3010" xr:uid="{00000000-0005-0000-0000-00008A370000}"/>
    <cellStyle name="Millares 4 9 3 2" xfId="11604" xr:uid="{00000000-0005-0000-0000-00008B370000}"/>
    <cellStyle name="Millares 4 9 4" xfId="5153" xr:uid="{00000000-0005-0000-0000-00008C370000}"/>
    <cellStyle name="Millares 4 9 4 2" xfId="13746" xr:uid="{00000000-0005-0000-0000-00008D370000}"/>
    <cellStyle name="Millares 4 9 5" xfId="7295" xr:uid="{00000000-0005-0000-0000-00008E370000}"/>
    <cellStyle name="Millares 4 9 5 2" xfId="15888" xr:uid="{00000000-0005-0000-0000-00008F370000}"/>
    <cellStyle name="Millares 4 9 6" xfId="9453" xr:uid="{00000000-0005-0000-0000-000090370000}"/>
    <cellStyle name="Millares 5" xfId="53" xr:uid="{00000000-0005-0000-0000-000091370000}"/>
    <cellStyle name="Millares 5 10" xfId="4475" xr:uid="{00000000-0005-0000-0000-000092370000}"/>
    <cellStyle name="Millares 5 10 2" xfId="13068" xr:uid="{00000000-0005-0000-0000-000093370000}"/>
    <cellStyle name="Millares 5 11" xfId="6617" xr:uid="{00000000-0005-0000-0000-000094370000}"/>
    <cellStyle name="Millares 5 11 2" xfId="15210" xr:uid="{00000000-0005-0000-0000-000095370000}"/>
    <cellStyle name="Millares 5 12" xfId="8754" xr:uid="{00000000-0005-0000-0000-000096370000}"/>
    <cellStyle name="Millares 5 13" xfId="17346" xr:uid="{00000000-0005-0000-0000-000097370000}"/>
    <cellStyle name="Millares 5 2" xfId="201" xr:uid="{00000000-0005-0000-0000-000098370000}"/>
    <cellStyle name="Millares 5 2 10" xfId="1022" xr:uid="{00000000-0005-0000-0000-000099370000}"/>
    <cellStyle name="Millares 5 2 10 2" xfId="2099" xr:uid="{00000000-0005-0000-0000-00009A370000}"/>
    <cellStyle name="Millares 5 2 10 2 2" xfId="4252" xr:uid="{00000000-0005-0000-0000-00009B370000}"/>
    <cellStyle name="Millares 5 2 10 2 2 2" xfId="12846" xr:uid="{00000000-0005-0000-0000-00009C370000}"/>
    <cellStyle name="Millares 5 2 10 2 3" xfId="6395" xr:uid="{00000000-0005-0000-0000-00009D370000}"/>
    <cellStyle name="Millares 5 2 10 2 3 2" xfId="14988" xr:uid="{00000000-0005-0000-0000-00009E370000}"/>
    <cellStyle name="Millares 5 2 10 2 4" xfId="8537" xr:uid="{00000000-0005-0000-0000-00009F370000}"/>
    <cellStyle name="Millares 5 2 10 2 4 2" xfId="17130" xr:uid="{00000000-0005-0000-0000-0000A0370000}"/>
    <cellStyle name="Millares 5 2 10 2 5" xfId="10693" xr:uid="{00000000-0005-0000-0000-0000A1370000}"/>
    <cellStyle name="Millares 5 2 10 3" xfId="3185" xr:uid="{00000000-0005-0000-0000-0000A2370000}"/>
    <cellStyle name="Millares 5 2 10 3 2" xfId="11779" xr:uid="{00000000-0005-0000-0000-0000A3370000}"/>
    <cellStyle name="Millares 5 2 10 4" xfId="5328" xr:uid="{00000000-0005-0000-0000-0000A4370000}"/>
    <cellStyle name="Millares 5 2 10 4 2" xfId="13921" xr:uid="{00000000-0005-0000-0000-0000A5370000}"/>
    <cellStyle name="Millares 5 2 10 5" xfId="7470" xr:uid="{00000000-0005-0000-0000-0000A6370000}"/>
    <cellStyle name="Millares 5 2 10 5 2" xfId="16063" xr:uid="{00000000-0005-0000-0000-0000A7370000}"/>
    <cellStyle name="Millares 5 2 10 6" xfId="9626" xr:uid="{00000000-0005-0000-0000-0000A8370000}"/>
    <cellStyle name="Millares 5 2 11" xfId="1119" xr:uid="{00000000-0005-0000-0000-0000A9370000}"/>
    <cellStyle name="Millares 5 2 11 2" xfId="2196" xr:uid="{00000000-0005-0000-0000-0000AA370000}"/>
    <cellStyle name="Millares 5 2 11 2 2" xfId="4349" xr:uid="{00000000-0005-0000-0000-0000AB370000}"/>
    <cellStyle name="Millares 5 2 11 2 2 2" xfId="12943" xr:uid="{00000000-0005-0000-0000-0000AC370000}"/>
    <cellStyle name="Millares 5 2 11 2 3" xfId="6492" xr:uid="{00000000-0005-0000-0000-0000AD370000}"/>
    <cellStyle name="Millares 5 2 11 2 3 2" xfId="15085" xr:uid="{00000000-0005-0000-0000-0000AE370000}"/>
    <cellStyle name="Millares 5 2 11 2 4" xfId="8634" xr:uid="{00000000-0005-0000-0000-0000AF370000}"/>
    <cellStyle name="Millares 5 2 11 2 4 2" xfId="17227" xr:uid="{00000000-0005-0000-0000-0000B0370000}"/>
    <cellStyle name="Millares 5 2 11 2 5" xfId="10790" xr:uid="{00000000-0005-0000-0000-0000B1370000}"/>
    <cellStyle name="Millares 5 2 11 3" xfId="3282" xr:uid="{00000000-0005-0000-0000-0000B2370000}"/>
    <cellStyle name="Millares 5 2 11 3 2" xfId="11876" xr:uid="{00000000-0005-0000-0000-0000B3370000}"/>
    <cellStyle name="Millares 5 2 11 4" xfId="5425" xr:uid="{00000000-0005-0000-0000-0000B4370000}"/>
    <cellStyle name="Millares 5 2 11 4 2" xfId="14018" xr:uid="{00000000-0005-0000-0000-0000B5370000}"/>
    <cellStyle name="Millares 5 2 11 5" xfId="7567" xr:uid="{00000000-0005-0000-0000-0000B6370000}"/>
    <cellStyle name="Millares 5 2 11 5 2" xfId="16160" xr:uid="{00000000-0005-0000-0000-0000B7370000}"/>
    <cellStyle name="Millares 5 2 11 6" xfId="9723" xr:uid="{00000000-0005-0000-0000-0000B8370000}"/>
    <cellStyle name="Millares 5 2 12" xfId="1188" xr:uid="{00000000-0005-0000-0000-0000B9370000}"/>
    <cellStyle name="Millares 5 2 12 2" xfId="2262" xr:uid="{00000000-0005-0000-0000-0000BA370000}"/>
    <cellStyle name="Millares 5 2 12 2 2" xfId="4415" xr:uid="{00000000-0005-0000-0000-0000BB370000}"/>
    <cellStyle name="Millares 5 2 12 2 2 2" xfId="13009" xr:uid="{00000000-0005-0000-0000-0000BC370000}"/>
    <cellStyle name="Millares 5 2 12 2 3" xfId="6558" xr:uid="{00000000-0005-0000-0000-0000BD370000}"/>
    <cellStyle name="Millares 5 2 12 2 3 2" xfId="15151" xr:uid="{00000000-0005-0000-0000-0000BE370000}"/>
    <cellStyle name="Millares 5 2 12 2 4" xfId="8700" xr:uid="{00000000-0005-0000-0000-0000BF370000}"/>
    <cellStyle name="Millares 5 2 12 2 4 2" xfId="17293" xr:uid="{00000000-0005-0000-0000-0000C0370000}"/>
    <cellStyle name="Millares 5 2 12 2 5" xfId="10856" xr:uid="{00000000-0005-0000-0000-0000C1370000}"/>
    <cellStyle name="Millares 5 2 12 3" xfId="3348" xr:uid="{00000000-0005-0000-0000-0000C2370000}"/>
    <cellStyle name="Millares 5 2 12 3 2" xfId="11942" xr:uid="{00000000-0005-0000-0000-0000C3370000}"/>
    <cellStyle name="Millares 5 2 12 4" xfId="5491" xr:uid="{00000000-0005-0000-0000-0000C4370000}"/>
    <cellStyle name="Millares 5 2 12 4 2" xfId="14084" xr:uid="{00000000-0005-0000-0000-0000C5370000}"/>
    <cellStyle name="Millares 5 2 12 5" xfId="7633" xr:uid="{00000000-0005-0000-0000-0000C6370000}"/>
    <cellStyle name="Millares 5 2 12 5 2" xfId="16226" xr:uid="{00000000-0005-0000-0000-0000C7370000}"/>
    <cellStyle name="Millares 5 2 12 6" xfId="9789" xr:uid="{00000000-0005-0000-0000-0000C8370000}"/>
    <cellStyle name="Millares 5 2 13" xfId="1295" xr:uid="{00000000-0005-0000-0000-0000C9370000}"/>
    <cellStyle name="Millares 5 2 13 2" xfId="3448" xr:uid="{00000000-0005-0000-0000-0000CA370000}"/>
    <cellStyle name="Millares 5 2 13 2 2" xfId="12042" xr:uid="{00000000-0005-0000-0000-0000CB370000}"/>
    <cellStyle name="Millares 5 2 13 3" xfId="5591" xr:uid="{00000000-0005-0000-0000-0000CC370000}"/>
    <cellStyle name="Millares 5 2 13 3 2" xfId="14184" xr:uid="{00000000-0005-0000-0000-0000CD370000}"/>
    <cellStyle name="Millares 5 2 13 4" xfId="7733" xr:uid="{00000000-0005-0000-0000-0000CE370000}"/>
    <cellStyle name="Millares 5 2 13 4 2" xfId="16326" xr:uid="{00000000-0005-0000-0000-0000CF370000}"/>
    <cellStyle name="Millares 5 2 13 5" xfId="9889" xr:uid="{00000000-0005-0000-0000-0000D0370000}"/>
    <cellStyle name="Millares 5 2 14" xfId="2383" xr:uid="{00000000-0005-0000-0000-0000D1370000}"/>
    <cellStyle name="Millares 5 2 14 2" xfId="10977" xr:uid="{00000000-0005-0000-0000-0000D2370000}"/>
    <cellStyle name="Millares 5 2 15" xfId="4526" xr:uid="{00000000-0005-0000-0000-0000D3370000}"/>
    <cellStyle name="Millares 5 2 15 2" xfId="13119" xr:uid="{00000000-0005-0000-0000-0000D4370000}"/>
    <cellStyle name="Millares 5 2 16" xfId="6668" xr:uid="{00000000-0005-0000-0000-0000D5370000}"/>
    <cellStyle name="Millares 5 2 16 2" xfId="15261" xr:uid="{00000000-0005-0000-0000-0000D6370000}"/>
    <cellStyle name="Millares 5 2 17" xfId="8766" xr:uid="{00000000-0005-0000-0000-0000D7370000}"/>
    <cellStyle name="Millares 5 2 18" xfId="17358" xr:uid="{00000000-0005-0000-0000-0000D8370000}"/>
    <cellStyle name="Millares 5 2 2" xfId="329" xr:uid="{00000000-0005-0000-0000-0000D9370000}"/>
    <cellStyle name="Millares 5 2 2 10" xfId="6781" xr:uid="{00000000-0005-0000-0000-0000DA370000}"/>
    <cellStyle name="Millares 5 2 2 10 2" xfId="15374" xr:uid="{00000000-0005-0000-0000-0000DB370000}"/>
    <cellStyle name="Millares 5 2 2 11" xfId="8796" xr:uid="{00000000-0005-0000-0000-0000DC370000}"/>
    <cellStyle name="Millares 5 2 2 12" xfId="17382" xr:uid="{00000000-0005-0000-0000-0000DD370000}"/>
    <cellStyle name="Millares 5 2 2 2" xfId="480" xr:uid="{00000000-0005-0000-0000-0000DE370000}"/>
    <cellStyle name="Millares 5 2 2 2 2" xfId="832" xr:uid="{00000000-0005-0000-0000-0000DF370000}"/>
    <cellStyle name="Millares 5 2 2 2 2 2" xfId="1912" xr:uid="{00000000-0005-0000-0000-0000E0370000}"/>
    <cellStyle name="Millares 5 2 2 2 2 2 2" xfId="4065" xr:uid="{00000000-0005-0000-0000-0000E1370000}"/>
    <cellStyle name="Millares 5 2 2 2 2 2 2 2" xfId="12659" xr:uid="{00000000-0005-0000-0000-0000E2370000}"/>
    <cellStyle name="Millares 5 2 2 2 2 2 3" xfId="6208" xr:uid="{00000000-0005-0000-0000-0000E3370000}"/>
    <cellStyle name="Millares 5 2 2 2 2 2 3 2" xfId="14801" xr:uid="{00000000-0005-0000-0000-0000E4370000}"/>
    <cellStyle name="Millares 5 2 2 2 2 2 4" xfId="8350" xr:uid="{00000000-0005-0000-0000-0000E5370000}"/>
    <cellStyle name="Millares 5 2 2 2 2 2 4 2" xfId="16943" xr:uid="{00000000-0005-0000-0000-0000E6370000}"/>
    <cellStyle name="Millares 5 2 2 2 2 2 5" xfId="10506" xr:uid="{00000000-0005-0000-0000-0000E7370000}"/>
    <cellStyle name="Millares 5 2 2 2 2 3" xfId="2998" xr:uid="{00000000-0005-0000-0000-0000E8370000}"/>
    <cellStyle name="Millares 5 2 2 2 2 3 2" xfId="11592" xr:uid="{00000000-0005-0000-0000-0000E9370000}"/>
    <cellStyle name="Millares 5 2 2 2 2 4" xfId="5141" xr:uid="{00000000-0005-0000-0000-0000EA370000}"/>
    <cellStyle name="Millares 5 2 2 2 2 4 2" xfId="13734" xr:uid="{00000000-0005-0000-0000-0000EB370000}"/>
    <cellStyle name="Millares 5 2 2 2 2 5" xfId="7283" xr:uid="{00000000-0005-0000-0000-0000EC370000}"/>
    <cellStyle name="Millares 5 2 2 2 2 5 2" xfId="15876" xr:uid="{00000000-0005-0000-0000-0000ED370000}"/>
    <cellStyle name="Millares 5 2 2 2 2 6" xfId="9441" xr:uid="{00000000-0005-0000-0000-0000EE370000}"/>
    <cellStyle name="Millares 5 2 2 2 3" xfId="1560" xr:uid="{00000000-0005-0000-0000-0000EF370000}"/>
    <cellStyle name="Millares 5 2 2 2 3 2" xfId="3713" xr:uid="{00000000-0005-0000-0000-0000F0370000}"/>
    <cellStyle name="Millares 5 2 2 2 3 2 2" xfId="12307" xr:uid="{00000000-0005-0000-0000-0000F1370000}"/>
    <cellStyle name="Millares 5 2 2 2 3 3" xfId="5856" xr:uid="{00000000-0005-0000-0000-0000F2370000}"/>
    <cellStyle name="Millares 5 2 2 2 3 3 2" xfId="14449" xr:uid="{00000000-0005-0000-0000-0000F3370000}"/>
    <cellStyle name="Millares 5 2 2 2 3 4" xfId="7998" xr:uid="{00000000-0005-0000-0000-0000F4370000}"/>
    <cellStyle name="Millares 5 2 2 2 3 4 2" xfId="16591" xr:uid="{00000000-0005-0000-0000-0000F5370000}"/>
    <cellStyle name="Millares 5 2 2 2 3 5" xfId="10154" xr:uid="{00000000-0005-0000-0000-0000F6370000}"/>
    <cellStyle name="Millares 5 2 2 2 4" xfId="2646" xr:uid="{00000000-0005-0000-0000-0000F7370000}"/>
    <cellStyle name="Millares 5 2 2 2 4 2" xfId="11240" xr:uid="{00000000-0005-0000-0000-0000F8370000}"/>
    <cellStyle name="Millares 5 2 2 2 5" xfId="4789" xr:uid="{00000000-0005-0000-0000-0000F9370000}"/>
    <cellStyle name="Millares 5 2 2 2 5 2" xfId="13382" xr:uid="{00000000-0005-0000-0000-0000FA370000}"/>
    <cellStyle name="Millares 5 2 2 2 6" xfId="6931" xr:uid="{00000000-0005-0000-0000-0000FB370000}"/>
    <cellStyle name="Millares 5 2 2 2 6 2" xfId="15524" xr:uid="{00000000-0005-0000-0000-0000FC370000}"/>
    <cellStyle name="Millares 5 2 2 2 7" xfId="9089" xr:uid="{00000000-0005-0000-0000-0000FD370000}"/>
    <cellStyle name="Millares 5 2 2 3" xfId="682" xr:uid="{00000000-0005-0000-0000-0000FE370000}"/>
    <cellStyle name="Millares 5 2 2 3 2" xfId="1762" xr:uid="{00000000-0005-0000-0000-0000FF370000}"/>
    <cellStyle name="Millares 5 2 2 3 2 2" xfId="3915" xr:uid="{00000000-0005-0000-0000-000000380000}"/>
    <cellStyle name="Millares 5 2 2 3 2 2 2" xfId="12509" xr:uid="{00000000-0005-0000-0000-000001380000}"/>
    <cellStyle name="Millares 5 2 2 3 2 3" xfId="6058" xr:uid="{00000000-0005-0000-0000-000002380000}"/>
    <cellStyle name="Millares 5 2 2 3 2 3 2" xfId="14651" xr:uid="{00000000-0005-0000-0000-000003380000}"/>
    <cellStyle name="Millares 5 2 2 3 2 4" xfId="8200" xr:uid="{00000000-0005-0000-0000-000004380000}"/>
    <cellStyle name="Millares 5 2 2 3 2 4 2" xfId="16793" xr:uid="{00000000-0005-0000-0000-000005380000}"/>
    <cellStyle name="Millares 5 2 2 3 2 5" xfId="10356" xr:uid="{00000000-0005-0000-0000-000006380000}"/>
    <cellStyle name="Millares 5 2 2 3 3" xfId="2848" xr:uid="{00000000-0005-0000-0000-000007380000}"/>
    <cellStyle name="Millares 5 2 2 3 3 2" xfId="11442" xr:uid="{00000000-0005-0000-0000-000008380000}"/>
    <cellStyle name="Millares 5 2 2 3 4" xfId="4991" xr:uid="{00000000-0005-0000-0000-000009380000}"/>
    <cellStyle name="Millares 5 2 2 3 4 2" xfId="13584" xr:uid="{00000000-0005-0000-0000-00000A380000}"/>
    <cellStyle name="Millares 5 2 2 3 5" xfId="7133" xr:uid="{00000000-0005-0000-0000-00000B380000}"/>
    <cellStyle name="Millares 5 2 2 3 5 2" xfId="15726" xr:uid="{00000000-0005-0000-0000-00000C380000}"/>
    <cellStyle name="Millares 5 2 2 3 6" xfId="9291" xr:uid="{00000000-0005-0000-0000-00000D380000}"/>
    <cellStyle name="Millares 5 2 2 4" xfId="975" xr:uid="{00000000-0005-0000-0000-00000E380000}"/>
    <cellStyle name="Millares 5 2 2 4 2" xfId="2052" xr:uid="{00000000-0005-0000-0000-00000F380000}"/>
    <cellStyle name="Millares 5 2 2 4 2 2" xfId="4205" xr:uid="{00000000-0005-0000-0000-000010380000}"/>
    <cellStyle name="Millares 5 2 2 4 2 2 2" xfId="12799" xr:uid="{00000000-0005-0000-0000-000011380000}"/>
    <cellStyle name="Millares 5 2 2 4 2 3" xfId="6348" xr:uid="{00000000-0005-0000-0000-000012380000}"/>
    <cellStyle name="Millares 5 2 2 4 2 3 2" xfId="14941" xr:uid="{00000000-0005-0000-0000-000013380000}"/>
    <cellStyle name="Millares 5 2 2 4 2 4" xfId="8490" xr:uid="{00000000-0005-0000-0000-000014380000}"/>
    <cellStyle name="Millares 5 2 2 4 2 4 2" xfId="17083" xr:uid="{00000000-0005-0000-0000-000015380000}"/>
    <cellStyle name="Millares 5 2 2 4 2 5" xfId="10646" xr:uid="{00000000-0005-0000-0000-000016380000}"/>
    <cellStyle name="Millares 5 2 2 4 3" xfId="3138" xr:uid="{00000000-0005-0000-0000-000017380000}"/>
    <cellStyle name="Millares 5 2 2 4 3 2" xfId="11732" xr:uid="{00000000-0005-0000-0000-000018380000}"/>
    <cellStyle name="Millares 5 2 2 4 4" xfId="5281" xr:uid="{00000000-0005-0000-0000-000019380000}"/>
    <cellStyle name="Millares 5 2 2 4 4 2" xfId="13874" xr:uid="{00000000-0005-0000-0000-00001A380000}"/>
    <cellStyle name="Millares 5 2 2 4 5" xfId="7423" xr:uid="{00000000-0005-0000-0000-00001B380000}"/>
    <cellStyle name="Millares 5 2 2 4 5 2" xfId="16016" xr:uid="{00000000-0005-0000-0000-00001C380000}"/>
    <cellStyle name="Millares 5 2 2 4 6" xfId="9579" xr:uid="{00000000-0005-0000-0000-00001D380000}"/>
    <cellStyle name="Millares 5 2 2 5" xfId="1078" xr:uid="{00000000-0005-0000-0000-00001E380000}"/>
    <cellStyle name="Millares 5 2 2 5 2" xfId="2155" xr:uid="{00000000-0005-0000-0000-00001F380000}"/>
    <cellStyle name="Millares 5 2 2 5 2 2" xfId="4308" xr:uid="{00000000-0005-0000-0000-000020380000}"/>
    <cellStyle name="Millares 5 2 2 5 2 2 2" xfId="12902" xr:uid="{00000000-0005-0000-0000-000021380000}"/>
    <cellStyle name="Millares 5 2 2 5 2 3" xfId="6451" xr:uid="{00000000-0005-0000-0000-000022380000}"/>
    <cellStyle name="Millares 5 2 2 5 2 3 2" xfId="15044" xr:uid="{00000000-0005-0000-0000-000023380000}"/>
    <cellStyle name="Millares 5 2 2 5 2 4" xfId="8593" xr:uid="{00000000-0005-0000-0000-000024380000}"/>
    <cellStyle name="Millares 5 2 2 5 2 4 2" xfId="17186" xr:uid="{00000000-0005-0000-0000-000025380000}"/>
    <cellStyle name="Millares 5 2 2 5 2 5" xfId="10749" xr:uid="{00000000-0005-0000-0000-000026380000}"/>
    <cellStyle name="Millares 5 2 2 5 3" xfId="3241" xr:uid="{00000000-0005-0000-0000-000027380000}"/>
    <cellStyle name="Millares 5 2 2 5 3 2" xfId="11835" xr:uid="{00000000-0005-0000-0000-000028380000}"/>
    <cellStyle name="Millares 5 2 2 5 4" xfId="5384" xr:uid="{00000000-0005-0000-0000-000029380000}"/>
    <cellStyle name="Millares 5 2 2 5 4 2" xfId="13977" xr:uid="{00000000-0005-0000-0000-00002A380000}"/>
    <cellStyle name="Millares 5 2 2 5 5" xfId="7526" xr:uid="{00000000-0005-0000-0000-00002B380000}"/>
    <cellStyle name="Millares 5 2 2 5 5 2" xfId="16119" xr:uid="{00000000-0005-0000-0000-00002C380000}"/>
    <cellStyle name="Millares 5 2 2 5 6" xfId="9682" xr:uid="{00000000-0005-0000-0000-00002D380000}"/>
    <cellStyle name="Millares 5 2 2 6" xfId="1227" xr:uid="{00000000-0005-0000-0000-00002E380000}"/>
    <cellStyle name="Millares 5 2 2 6 2" xfId="2301" xr:uid="{00000000-0005-0000-0000-00002F380000}"/>
    <cellStyle name="Millares 5 2 2 6 2 2" xfId="4454" xr:uid="{00000000-0005-0000-0000-000030380000}"/>
    <cellStyle name="Millares 5 2 2 6 2 2 2" xfId="13048" xr:uid="{00000000-0005-0000-0000-000031380000}"/>
    <cellStyle name="Millares 5 2 2 6 2 3" xfId="6597" xr:uid="{00000000-0005-0000-0000-000032380000}"/>
    <cellStyle name="Millares 5 2 2 6 2 3 2" xfId="15190" xr:uid="{00000000-0005-0000-0000-000033380000}"/>
    <cellStyle name="Millares 5 2 2 6 2 4" xfId="8739" xr:uid="{00000000-0005-0000-0000-000034380000}"/>
    <cellStyle name="Millares 5 2 2 6 2 4 2" xfId="17332" xr:uid="{00000000-0005-0000-0000-000035380000}"/>
    <cellStyle name="Millares 5 2 2 6 2 5" xfId="10895" xr:uid="{00000000-0005-0000-0000-000036380000}"/>
    <cellStyle name="Millares 5 2 2 6 3" xfId="3387" xr:uid="{00000000-0005-0000-0000-000037380000}"/>
    <cellStyle name="Millares 5 2 2 6 3 2" xfId="11981" xr:uid="{00000000-0005-0000-0000-000038380000}"/>
    <cellStyle name="Millares 5 2 2 6 4" xfId="5530" xr:uid="{00000000-0005-0000-0000-000039380000}"/>
    <cellStyle name="Millares 5 2 2 6 4 2" xfId="14123" xr:uid="{00000000-0005-0000-0000-00003A380000}"/>
    <cellStyle name="Millares 5 2 2 6 5" xfId="7672" xr:uid="{00000000-0005-0000-0000-00003B380000}"/>
    <cellStyle name="Millares 5 2 2 6 5 2" xfId="16265" xr:uid="{00000000-0005-0000-0000-00003C380000}"/>
    <cellStyle name="Millares 5 2 2 6 6" xfId="9828" xr:uid="{00000000-0005-0000-0000-00003D380000}"/>
    <cellStyle name="Millares 5 2 2 7" xfId="1410" xr:uid="{00000000-0005-0000-0000-00003E380000}"/>
    <cellStyle name="Millares 5 2 2 7 2" xfId="3563" xr:uid="{00000000-0005-0000-0000-00003F380000}"/>
    <cellStyle name="Millares 5 2 2 7 2 2" xfId="12157" xr:uid="{00000000-0005-0000-0000-000040380000}"/>
    <cellStyle name="Millares 5 2 2 7 3" xfId="5706" xr:uid="{00000000-0005-0000-0000-000041380000}"/>
    <cellStyle name="Millares 5 2 2 7 3 2" xfId="14299" xr:uid="{00000000-0005-0000-0000-000042380000}"/>
    <cellStyle name="Millares 5 2 2 7 4" xfId="7848" xr:uid="{00000000-0005-0000-0000-000043380000}"/>
    <cellStyle name="Millares 5 2 2 7 4 2" xfId="16441" xr:uid="{00000000-0005-0000-0000-000044380000}"/>
    <cellStyle name="Millares 5 2 2 7 5" xfId="10004" xr:uid="{00000000-0005-0000-0000-000045380000}"/>
    <cellStyle name="Millares 5 2 2 8" xfId="2496" xr:uid="{00000000-0005-0000-0000-000046380000}"/>
    <cellStyle name="Millares 5 2 2 8 2" xfId="11090" xr:uid="{00000000-0005-0000-0000-000047380000}"/>
    <cellStyle name="Millares 5 2 2 9" xfId="4639" xr:uid="{00000000-0005-0000-0000-000048380000}"/>
    <cellStyle name="Millares 5 2 2 9 2" xfId="13232" xr:uid="{00000000-0005-0000-0000-000049380000}"/>
    <cellStyle name="Millares 5 2 3" xfId="273" xr:uid="{00000000-0005-0000-0000-00004A380000}"/>
    <cellStyle name="Millares 5 2 3 2" xfId="626" xr:uid="{00000000-0005-0000-0000-00004B380000}"/>
    <cellStyle name="Millares 5 2 3 2 2" xfId="1706" xr:uid="{00000000-0005-0000-0000-00004C380000}"/>
    <cellStyle name="Millares 5 2 3 2 2 2" xfId="3859" xr:uid="{00000000-0005-0000-0000-00004D380000}"/>
    <cellStyle name="Millares 5 2 3 2 2 2 2" xfId="12453" xr:uid="{00000000-0005-0000-0000-00004E380000}"/>
    <cellStyle name="Millares 5 2 3 2 2 3" xfId="6002" xr:uid="{00000000-0005-0000-0000-00004F380000}"/>
    <cellStyle name="Millares 5 2 3 2 2 3 2" xfId="14595" xr:uid="{00000000-0005-0000-0000-000050380000}"/>
    <cellStyle name="Millares 5 2 3 2 2 4" xfId="8144" xr:uid="{00000000-0005-0000-0000-000051380000}"/>
    <cellStyle name="Millares 5 2 3 2 2 4 2" xfId="16737" xr:uid="{00000000-0005-0000-0000-000052380000}"/>
    <cellStyle name="Millares 5 2 3 2 2 5" xfId="10300" xr:uid="{00000000-0005-0000-0000-000053380000}"/>
    <cellStyle name="Millares 5 2 3 2 3" xfId="2792" xr:uid="{00000000-0005-0000-0000-000054380000}"/>
    <cellStyle name="Millares 5 2 3 2 3 2" xfId="11386" xr:uid="{00000000-0005-0000-0000-000055380000}"/>
    <cellStyle name="Millares 5 2 3 2 4" xfId="4935" xr:uid="{00000000-0005-0000-0000-000056380000}"/>
    <cellStyle name="Millares 5 2 3 2 4 2" xfId="13528" xr:uid="{00000000-0005-0000-0000-000057380000}"/>
    <cellStyle name="Millares 5 2 3 2 5" xfId="7077" xr:uid="{00000000-0005-0000-0000-000058380000}"/>
    <cellStyle name="Millares 5 2 3 2 5 2" xfId="15670" xr:uid="{00000000-0005-0000-0000-000059380000}"/>
    <cellStyle name="Millares 5 2 3 2 6" xfId="9235" xr:uid="{00000000-0005-0000-0000-00005A380000}"/>
    <cellStyle name="Millares 5 2 3 3" xfId="1354" xr:uid="{00000000-0005-0000-0000-00005B380000}"/>
    <cellStyle name="Millares 5 2 3 3 2" xfId="3507" xr:uid="{00000000-0005-0000-0000-00005C380000}"/>
    <cellStyle name="Millares 5 2 3 3 2 2" xfId="12101" xr:uid="{00000000-0005-0000-0000-00005D380000}"/>
    <cellStyle name="Millares 5 2 3 3 3" xfId="5650" xr:uid="{00000000-0005-0000-0000-00005E380000}"/>
    <cellStyle name="Millares 5 2 3 3 3 2" xfId="14243" xr:uid="{00000000-0005-0000-0000-00005F380000}"/>
    <cellStyle name="Millares 5 2 3 3 4" xfId="7792" xr:uid="{00000000-0005-0000-0000-000060380000}"/>
    <cellStyle name="Millares 5 2 3 3 4 2" xfId="16385" xr:uid="{00000000-0005-0000-0000-000061380000}"/>
    <cellStyle name="Millares 5 2 3 3 5" xfId="9948" xr:uid="{00000000-0005-0000-0000-000062380000}"/>
    <cellStyle name="Millares 5 2 3 4" xfId="2440" xr:uid="{00000000-0005-0000-0000-000063380000}"/>
    <cellStyle name="Millares 5 2 3 4 2" xfId="11034" xr:uid="{00000000-0005-0000-0000-000064380000}"/>
    <cellStyle name="Millares 5 2 3 5" xfId="4583" xr:uid="{00000000-0005-0000-0000-000065380000}"/>
    <cellStyle name="Millares 5 2 3 5 2" xfId="13176" xr:uid="{00000000-0005-0000-0000-000066380000}"/>
    <cellStyle name="Millares 5 2 3 6" xfId="6725" xr:uid="{00000000-0005-0000-0000-000067380000}"/>
    <cellStyle name="Millares 5 2 3 6 2" xfId="15318" xr:uid="{00000000-0005-0000-0000-000068380000}"/>
    <cellStyle name="Millares 5 2 3 7" xfId="8894" xr:uid="{00000000-0005-0000-0000-000069380000}"/>
    <cellStyle name="Millares 5 2 4" xfId="375" xr:uid="{00000000-0005-0000-0000-00006A380000}"/>
    <cellStyle name="Millares 5 2 4 2" xfId="728" xr:uid="{00000000-0005-0000-0000-00006B380000}"/>
    <cellStyle name="Millares 5 2 4 2 2" xfId="1808" xr:uid="{00000000-0005-0000-0000-00006C380000}"/>
    <cellStyle name="Millares 5 2 4 2 2 2" xfId="3961" xr:uid="{00000000-0005-0000-0000-00006D380000}"/>
    <cellStyle name="Millares 5 2 4 2 2 2 2" xfId="12555" xr:uid="{00000000-0005-0000-0000-00006E380000}"/>
    <cellStyle name="Millares 5 2 4 2 2 3" xfId="6104" xr:uid="{00000000-0005-0000-0000-00006F380000}"/>
    <cellStyle name="Millares 5 2 4 2 2 3 2" xfId="14697" xr:uid="{00000000-0005-0000-0000-000070380000}"/>
    <cellStyle name="Millares 5 2 4 2 2 4" xfId="8246" xr:uid="{00000000-0005-0000-0000-000071380000}"/>
    <cellStyle name="Millares 5 2 4 2 2 4 2" xfId="16839" xr:uid="{00000000-0005-0000-0000-000072380000}"/>
    <cellStyle name="Millares 5 2 4 2 2 5" xfId="10402" xr:uid="{00000000-0005-0000-0000-000073380000}"/>
    <cellStyle name="Millares 5 2 4 2 3" xfId="2894" xr:uid="{00000000-0005-0000-0000-000074380000}"/>
    <cellStyle name="Millares 5 2 4 2 3 2" xfId="11488" xr:uid="{00000000-0005-0000-0000-000075380000}"/>
    <cellStyle name="Millares 5 2 4 2 4" xfId="5037" xr:uid="{00000000-0005-0000-0000-000076380000}"/>
    <cellStyle name="Millares 5 2 4 2 4 2" xfId="13630" xr:uid="{00000000-0005-0000-0000-000077380000}"/>
    <cellStyle name="Millares 5 2 4 2 5" xfId="7179" xr:uid="{00000000-0005-0000-0000-000078380000}"/>
    <cellStyle name="Millares 5 2 4 2 5 2" xfId="15772" xr:uid="{00000000-0005-0000-0000-000079380000}"/>
    <cellStyle name="Millares 5 2 4 2 6" xfId="9337" xr:uid="{00000000-0005-0000-0000-00007A380000}"/>
    <cellStyle name="Millares 5 2 4 3" xfId="1456" xr:uid="{00000000-0005-0000-0000-00007B380000}"/>
    <cellStyle name="Millares 5 2 4 3 2" xfId="3609" xr:uid="{00000000-0005-0000-0000-00007C380000}"/>
    <cellStyle name="Millares 5 2 4 3 2 2" xfId="12203" xr:uid="{00000000-0005-0000-0000-00007D380000}"/>
    <cellStyle name="Millares 5 2 4 3 3" xfId="5752" xr:uid="{00000000-0005-0000-0000-00007E380000}"/>
    <cellStyle name="Millares 5 2 4 3 3 2" xfId="14345" xr:uid="{00000000-0005-0000-0000-00007F380000}"/>
    <cellStyle name="Millares 5 2 4 3 4" xfId="7894" xr:uid="{00000000-0005-0000-0000-000080380000}"/>
    <cellStyle name="Millares 5 2 4 3 4 2" xfId="16487" xr:uid="{00000000-0005-0000-0000-000081380000}"/>
    <cellStyle name="Millares 5 2 4 3 5" xfId="10050" xr:uid="{00000000-0005-0000-0000-000082380000}"/>
    <cellStyle name="Millares 5 2 4 4" xfId="2542" xr:uid="{00000000-0005-0000-0000-000083380000}"/>
    <cellStyle name="Millares 5 2 4 4 2" xfId="11136" xr:uid="{00000000-0005-0000-0000-000084380000}"/>
    <cellStyle name="Millares 5 2 4 5" xfId="4685" xr:uid="{00000000-0005-0000-0000-000085380000}"/>
    <cellStyle name="Millares 5 2 4 5 2" xfId="13278" xr:uid="{00000000-0005-0000-0000-000086380000}"/>
    <cellStyle name="Millares 5 2 4 6" xfId="6827" xr:uid="{00000000-0005-0000-0000-000087380000}"/>
    <cellStyle name="Millares 5 2 4 6 2" xfId="15420" xr:uid="{00000000-0005-0000-0000-000088380000}"/>
    <cellStyle name="Millares 5 2 4 7" xfId="8987" xr:uid="{00000000-0005-0000-0000-000089380000}"/>
    <cellStyle name="Millares 5 2 5" xfId="424" xr:uid="{00000000-0005-0000-0000-00008A380000}"/>
    <cellStyle name="Millares 5 2 5 2" xfId="776" xr:uid="{00000000-0005-0000-0000-00008B380000}"/>
    <cellStyle name="Millares 5 2 5 2 2" xfId="1856" xr:uid="{00000000-0005-0000-0000-00008C380000}"/>
    <cellStyle name="Millares 5 2 5 2 2 2" xfId="4009" xr:uid="{00000000-0005-0000-0000-00008D380000}"/>
    <cellStyle name="Millares 5 2 5 2 2 2 2" xfId="12603" xr:uid="{00000000-0005-0000-0000-00008E380000}"/>
    <cellStyle name="Millares 5 2 5 2 2 3" xfId="6152" xr:uid="{00000000-0005-0000-0000-00008F380000}"/>
    <cellStyle name="Millares 5 2 5 2 2 3 2" xfId="14745" xr:uid="{00000000-0005-0000-0000-000090380000}"/>
    <cellStyle name="Millares 5 2 5 2 2 4" xfId="8294" xr:uid="{00000000-0005-0000-0000-000091380000}"/>
    <cellStyle name="Millares 5 2 5 2 2 4 2" xfId="16887" xr:uid="{00000000-0005-0000-0000-000092380000}"/>
    <cellStyle name="Millares 5 2 5 2 2 5" xfId="10450" xr:uid="{00000000-0005-0000-0000-000093380000}"/>
    <cellStyle name="Millares 5 2 5 2 3" xfId="2942" xr:uid="{00000000-0005-0000-0000-000094380000}"/>
    <cellStyle name="Millares 5 2 5 2 3 2" xfId="11536" xr:uid="{00000000-0005-0000-0000-000095380000}"/>
    <cellStyle name="Millares 5 2 5 2 4" xfId="5085" xr:uid="{00000000-0005-0000-0000-000096380000}"/>
    <cellStyle name="Millares 5 2 5 2 4 2" xfId="13678" xr:uid="{00000000-0005-0000-0000-000097380000}"/>
    <cellStyle name="Millares 5 2 5 2 5" xfId="7227" xr:uid="{00000000-0005-0000-0000-000098380000}"/>
    <cellStyle name="Millares 5 2 5 2 5 2" xfId="15820" xr:uid="{00000000-0005-0000-0000-000099380000}"/>
    <cellStyle name="Millares 5 2 5 2 6" xfId="9385" xr:uid="{00000000-0005-0000-0000-00009A380000}"/>
    <cellStyle name="Millares 5 2 5 3" xfId="1504" xr:uid="{00000000-0005-0000-0000-00009B380000}"/>
    <cellStyle name="Millares 5 2 5 3 2" xfId="3657" xr:uid="{00000000-0005-0000-0000-00009C380000}"/>
    <cellStyle name="Millares 5 2 5 3 2 2" xfId="12251" xr:uid="{00000000-0005-0000-0000-00009D380000}"/>
    <cellStyle name="Millares 5 2 5 3 3" xfId="5800" xr:uid="{00000000-0005-0000-0000-00009E380000}"/>
    <cellStyle name="Millares 5 2 5 3 3 2" xfId="14393" xr:uid="{00000000-0005-0000-0000-00009F380000}"/>
    <cellStyle name="Millares 5 2 5 3 4" xfId="7942" xr:uid="{00000000-0005-0000-0000-0000A0380000}"/>
    <cellStyle name="Millares 5 2 5 3 4 2" xfId="16535" xr:uid="{00000000-0005-0000-0000-0000A1380000}"/>
    <cellStyle name="Millares 5 2 5 3 5" xfId="10098" xr:uid="{00000000-0005-0000-0000-0000A2380000}"/>
    <cellStyle name="Millares 5 2 5 4" xfId="2590" xr:uid="{00000000-0005-0000-0000-0000A3380000}"/>
    <cellStyle name="Millares 5 2 5 4 2" xfId="11184" xr:uid="{00000000-0005-0000-0000-0000A4380000}"/>
    <cellStyle name="Millares 5 2 5 5" xfId="4733" xr:uid="{00000000-0005-0000-0000-0000A5380000}"/>
    <cellStyle name="Millares 5 2 5 5 2" xfId="13326" xr:uid="{00000000-0005-0000-0000-0000A6380000}"/>
    <cellStyle name="Millares 5 2 5 6" xfId="6875" xr:uid="{00000000-0005-0000-0000-0000A7380000}"/>
    <cellStyle name="Millares 5 2 5 6 2" xfId="15468" xr:uid="{00000000-0005-0000-0000-0000A8380000}"/>
    <cellStyle name="Millares 5 2 5 7" xfId="9035" xr:uid="{00000000-0005-0000-0000-0000A9380000}"/>
    <cellStyle name="Millares 5 2 6" xfId="526" xr:uid="{00000000-0005-0000-0000-0000AA380000}"/>
    <cellStyle name="Millares 5 2 6 2" xfId="1606" xr:uid="{00000000-0005-0000-0000-0000AB380000}"/>
    <cellStyle name="Millares 5 2 6 2 2" xfId="3759" xr:uid="{00000000-0005-0000-0000-0000AC380000}"/>
    <cellStyle name="Millares 5 2 6 2 2 2" xfId="12353" xr:uid="{00000000-0005-0000-0000-0000AD380000}"/>
    <cellStyle name="Millares 5 2 6 2 3" xfId="5902" xr:uid="{00000000-0005-0000-0000-0000AE380000}"/>
    <cellStyle name="Millares 5 2 6 2 3 2" xfId="14495" xr:uid="{00000000-0005-0000-0000-0000AF380000}"/>
    <cellStyle name="Millares 5 2 6 2 4" xfId="8044" xr:uid="{00000000-0005-0000-0000-0000B0380000}"/>
    <cellStyle name="Millares 5 2 6 2 4 2" xfId="16637" xr:uid="{00000000-0005-0000-0000-0000B1380000}"/>
    <cellStyle name="Millares 5 2 6 2 5" xfId="10200" xr:uid="{00000000-0005-0000-0000-0000B2380000}"/>
    <cellStyle name="Millares 5 2 6 3" xfId="2692" xr:uid="{00000000-0005-0000-0000-0000B3380000}"/>
    <cellStyle name="Millares 5 2 6 3 2" xfId="11286" xr:uid="{00000000-0005-0000-0000-0000B4380000}"/>
    <cellStyle name="Millares 5 2 6 4" xfId="4835" xr:uid="{00000000-0005-0000-0000-0000B5380000}"/>
    <cellStyle name="Millares 5 2 6 4 2" xfId="13428" xr:uid="{00000000-0005-0000-0000-0000B6380000}"/>
    <cellStyle name="Millares 5 2 6 5" xfId="6977" xr:uid="{00000000-0005-0000-0000-0000B7380000}"/>
    <cellStyle name="Millares 5 2 6 5 2" xfId="15570" xr:uid="{00000000-0005-0000-0000-0000B8380000}"/>
    <cellStyle name="Millares 5 2 6 6" xfId="9135" xr:uid="{00000000-0005-0000-0000-0000B9380000}"/>
    <cellStyle name="Millares 5 2 7" xfId="567" xr:uid="{00000000-0005-0000-0000-0000BA380000}"/>
    <cellStyle name="Millares 5 2 7 2" xfId="1647" xr:uid="{00000000-0005-0000-0000-0000BB380000}"/>
    <cellStyle name="Millares 5 2 7 2 2" xfId="3800" xr:uid="{00000000-0005-0000-0000-0000BC380000}"/>
    <cellStyle name="Millares 5 2 7 2 2 2" xfId="12394" xr:uid="{00000000-0005-0000-0000-0000BD380000}"/>
    <cellStyle name="Millares 5 2 7 2 3" xfId="5943" xr:uid="{00000000-0005-0000-0000-0000BE380000}"/>
    <cellStyle name="Millares 5 2 7 2 3 2" xfId="14536" xr:uid="{00000000-0005-0000-0000-0000BF380000}"/>
    <cellStyle name="Millares 5 2 7 2 4" xfId="8085" xr:uid="{00000000-0005-0000-0000-0000C0380000}"/>
    <cellStyle name="Millares 5 2 7 2 4 2" xfId="16678" xr:uid="{00000000-0005-0000-0000-0000C1380000}"/>
    <cellStyle name="Millares 5 2 7 2 5" xfId="10241" xr:uid="{00000000-0005-0000-0000-0000C2380000}"/>
    <cellStyle name="Millares 5 2 7 3" xfId="2733" xr:uid="{00000000-0005-0000-0000-0000C3380000}"/>
    <cellStyle name="Millares 5 2 7 3 2" xfId="11327" xr:uid="{00000000-0005-0000-0000-0000C4380000}"/>
    <cellStyle name="Millares 5 2 7 4" xfId="4876" xr:uid="{00000000-0005-0000-0000-0000C5380000}"/>
    <cellStyle name="Millares 5 2 7 4 2" xfId="13469" xr:uid="{00000000-0005-0000-0000-0000C6380000}"/>
    <cellStyle name="Millares 5 2 7 5" xfId="7018" xr:uid="{00000000-0005-0000-0000-0000C7380000}"/>
    <cellStyle name="Millares 5 2 7 5 2" xfId="15611" xr:uid="{00000000-0005-0000-0000-0000C8380000}"/>
    <cellStyle name="Millares 5 2 7 6" xfId="9176" xr:uid="{00000000-0005-0000-0000-0000C9380000}"/>
    <cellStyle name="Millares 5 2 8" xfId="876" xr:uid="{00000000-0005-0000-0000-0000CA380000}"/>
    <cellStyle name="Millares 5 2 8 2" xfId="1953" xr:uid="{00000000-0005-0000-0000-0000CB380000}"/>
    <cellStyle name="Millares 5 2 8 2 2" xfId="4106" xr:uid="{00000000-0005-0000-0000-0000CC380000}"/>
    <cellStyle name="Millares 5 2 8 2 2 2" xfId="12700" xr:uid="{00000000-0005-0000-0000-0000CD380000}"/>
    <cellStyle name="Millares 5 2 8 2 3" xfId="6249" xr:uid="{00000000-0005-0000-0000-0000CE380000}"/>
    <cellStyle name="Millares 5 2 8 2 3 2" xfId="14842" xr:uid="{00000000-0005-0000-0000-0000CF380000}"/>
    <cellStyle name="Millares 5 2 8 2 4" xfId="8391" xr:uid="{00000000-0005-0000-0000-0000D0380000}"/>
    <cellStyle name="Millares 5 2 8 2 4 2" xfId="16984" xr:uid="{00000000-0005-0000-0000-0000D1380000}"/>
    <cellStyle name="Millares 5 2 8 2 5" xfId="10547" xr:uid="{00000000-0005-0000-0000-0000D2380000}"/>
    <cellStyle name="Millares 5 2 8 3" xfId="3039" xr:uid="{00000000-0005-0000-0000-0000D3380000}"/>
    <cellStyle name="Millares 5 2 8 3 2" xfId="11633" xr:uid="{00000000-0005-0000-0000-0000D4380000}"/>
    <cellStyle name="Millares 5 2 8 4" xfId="5182" xr:uid="{00000000-0005-0000-0000-0000D5380000}"/>
    <cellStyle name="Millares 5 2 8 4 2" xfId="13775" xr:uid="{00000000-0005-0000-0000-0000D6380000}"/>
    <cellStyle name="Millares 5 2 8 5" xfId="7324" xr:uid="{00000000-0005-0000-0000-0000D7380000}"/>
    <cellStyle name="Millares 5 2 8 5 2" xfId="15917" xr:uid="{00000000-0005-0000-0000-0000D8380000}"/>
    <cellStyle name="Millares 5 2 8 6" xfId="9480" xr:uid="{00000000-0005-0000-0000-0000D9380000}"/>
    <cellStyle name="Millares 5 2 9" xfId="919" xr:uid="{00000000-0005-0000-0000-0000DA380000}"/>
    <cellStyle name="Millares 5 2 9 2" xfId="1996" xr:uid="{00000000-0005-0000-0000-0000DB380000}"/>
    <cellStyle name="Millares 5 2 9 2 2" xfId="4149" xr:uid="{00000000-0005-0000-0000-0000DC380000}"/>
    <cellStyle name="Millares 5 2 9 2 2 2" xfId="12743" xr:uid="{00000000-0005-0000-0000-0000DD380000}"/>
    <cellStyle name="Millares 5 2 9 2 3" xfId="6292" xr:uid="{00000000-0005-0000-0000-0000DE380000}"/>
    <cellStyle name="Millares 5 2 9 2 3 2" xfId="14885" xr:uid="{00000000-0005-0000-0000-0000DF380000}"/>
    <cellStyle name="Millares 5 2 9 2 4" xfId="8434" xr:uid="{00000000-0005-0000-0000-0000E0380000}"/>
    <cellStyle name="Millares 5 2 9 2 4 2" xfId="17027" xr:uid="{00000000-0005-0000-0000-0000E1380000}"/>
    <cellStyle name="Millares 5 2 9 2 5" xfId="10590" xr:uid="{00000000-0005-0000-0000-0000E2380000}"/>
    <cellStyle name="Millares 5 2 9 3" xfId="3082" xr:uid="{00000000-0005-0000-0000-0000E3380000}"/>
    <cellStyle name="Millares 5 2 9 3 2" xfId="11676" xr:uid="{00000000-0005-0000-0000-0000E4380000}"/>
    <cellStyle name="Millares 5 2 9 4" xfId="5225" xr:uid="{00000000-0005-0000-0000-0000E5380000}"/>
    <cellStyle name="Millares 5 2 9 4 2" xfId="13818" xr:uid="{00000000-0005-0000-0000-0000E6380000}"/>
    <cellStyle name="Millares 5 2 9 5" xfId="7367" xr:uid="{00000000-0005-0000-0000-0000E7380000}"/>
    <cellStyle name="Millares 5 2 9 5 2" xfId="15960" xr:uid="{00000000-0005-0000-0000-0000E8380000}"/>
    <cellStyle name="Millares 5 2 9 6" xfId="9523" xr:uid="{00000000-0005-0000-0000-0000E9380000}"/>
    <cellStyle name="Millares 5 3" xfId="855" xr:uid="{00000000-0005-0000-0000-0000EA380000}"/>
    <cellStyle name="Millares 5 3 2" xfId="1208" xr:uid="{00000000-0005-0000-0000-0000EB380000}"/>
    <cellStyle name="Millares 5 3 2 2" xfId="2282" xr:uid="{00000000-0005-0000-0000-0000EC380000}"/>
    <cellStyle name="Millares 5 3 2 2 2" xfId="4435" xr:uid="{00000000-0005-0000-0000-0000ED380000}"/>
    <cellStyle name="Millares 5 3 2 2 2 2" xfId="13029" xr:uid="{00000000-0005-0000-0000-0000EE380000}"/>
    <cellStyle name="Millares 5 3 2 2 3" xfId="6578" xr:uid="{00000000-0005-0000-0000-0000EF380000}"/>
    <cellStyle name="Millares 5 3 2 2 3 2" xfId="15171" xr:uid="{00000000-0005-0000-0000-0000F0380000}"/>
    <cellStyle name="Millares 5 3 2 2 4" xfId="8720" xr:uid="{00000000-0005-0000-0000-0000F1380000}"/>
    <cellStyle name="Millares 5 3 2 2 4 2" xfId="17313" xr:uid="{00000000-0005-0000-0000-0000F2380000}"/>
    <cellStyle name="Millares 5 3 2 2 5" xfId="10876" xr:uid="{00000000-0005-0000-0000-0000F3380000}"/>
    <cellStyle name="Millares 5 3 2 3" xfId="3368" xr:uid="{00000000-0005-0000-0000-0000F4380000}"/>
    <cellStyle name="Millares 5 3 2 3 2" xfId="11962" xr:uid="{00000000-0005-0000-0000-0000F5380000}"/>
    <cellStyle name="Millares 5 3 2 4" xfId="5511" xr:uid="{00000000-0005-0000-0000-0000F6380000}"/>
    <cellStyle name="Millares 5 3 2 4 2" xfId="14104" xr:uid="{00000000-0005-0000-0000-0000F7380000}"/>
    <cellStyle name="Millares 5 3 2 5" xfId="7653" xr:uid="{00000000-0005-0000-0000-0000F8380000}"/>
    <cellStyle name="Millares 5 3 2 5 2" xfId="16246" xr:uid="{00000000-0005-0000-0000-0000F9380000}"/>
    <cellStyle name="Millares 5 3 2 6" xfId="9809" xr:uid="{00000000-0005-0000-0000-0000FA380000}"/>
    <cellStyle name="Millares 5 3 3" xfId="1934" xr:uid="{00000000-0005-0000-0000-0000FB380000}"/>
    <cellStyle name="Millares 5 3 3 2" xfId="4087" xr:uid="{00000000-0005-0000-0000-0000FC380000}"/>
    <cellStyle name="Millares 5 3 3 2 2" xfId="12681" xr:uid="{00000000-0005-0000-0000-0000FD380000}"/>
    <cellStyle name="Millares 5 3 3 3" xfId="6230" xr:uid="{00000000-0005-0000-0000-0000FE380000}"/>
    <cellStyle name="Millares 5 3 3 3 2" xfId="14823" xr:uid="{00000000-0005-0000-0000-0000FF380000}"/>
    <cellStyle name="Millares 5 3 3 4" xfId="8372" xr:uid="{00000000-0005-0000-0000-000000390000}"/>
    <cellStyle name="Millares 5 3 3 4 2" xfId="16965" xr:uid="{00000000-0005-0000-0000-000001390000}"/>
    <cellStyle name="Millares 5 3 3 5" xfId="10528" xr:uid="{00000000-0005-0000-0000-000002390000}"/>
    <cellStyle name="Millares 5 3 4" xfId="3020" xr:uid="{00000000-0005-0000-0000-000003390000}"/>
    <cellStyle name="Millares 5 3 4 2" xfId="11614" xr:uid="{00000000-0005-0000-0000-000004390000}"/>
    <cellStyle name="Millares 5 3 5" xfId="5163" xr:uid="{00000000-0005-0000-0000-000005390000}"/>
    <cellStyle name="Millares 5 3 5 2" xfId="13756" xr:uid="{00000000-0005-0000-0000-000006390000}"/>
    <cellStyle name="Millares 5 3 6" xfId="7305" xr:uid="{00000000-0005-0000-0000-000007390000}"/>
    <cellStyle name="Millares 5 3 6 2" xfId="15898" xr:uid="{00000000-0005-0000-0000-000008390000}"/>
    <cellStyle name="Millares 5 3 7" xfId="8785" xr:uid="{00000000-0005-0000-0000-000009390000}"/>
    <cellStyle name="Millares 5 3 8" xfId="17370" xr:uid="{00000000-0005-0000-0000-00000A390000}"/>
    <cellStyle name="Millares 5 4" xfId="1100" xr:uid="{00000000-0005-0000-0000-00000B390000}"/>
    <cellStyle name="Millares 5 4 2" xfId="2177" xr:uid="{00000000-0005-0000-0000-00000C390000}"/>
    <cellStyle name="Millares 5 4 2 2" xfId="4330" xr:uid="{00000000-0005-0000-0000-00000D390000}"/>
    <cellStyle name="Millares 5 4 2 2 2" xfId="12924" xr:uid="{00000000-0005-0000-0000-00000E390000}"/>
    <cellStyle name="Millares 5 4 2 3" xfId="6473" xr:uid="{00000000-0005-0000-0000-00000F390000}"/>
    <cellStyle name="Millares 5 4 2 3 2" xfId="15066" xr:uid="{00000000-0005-0000-0000-000010390000}"/>
    <cellStyle name="Millares 5 4 2 4" xfId="8615" xr:uid="{00000000-0005-0000-0000-000011390000}"/>
    <cellStyle name="Millares 5 4 2 4 2" xfId="17208" xr:uid="{00000000-0005-0000-0000-000012390000}"/>
    <cellStyle name="Millares 5 4 2 5" xfId="10771" xr:uid="{00000000-0005-0000-0000-000013390000}"/>
    <cellStyle name="Millares 5 4 3" xfId="3263" xr:uid="{00000000-0005-0000-0000-000014390000}"/>
    <cellStyle name="Millares 5 4 3 2" xfId="11857" xr:uid="{00000000-0005-0000-0000-000015390000}"/>
    <cellStyle name="Millares 5 4 4" xfId="5406" xr:uid="{00000000-0005-0000-0000-000016390000}"/>
    <cellStyle name="Millares 5 4 4 2" xfId="13999" xr:uid="{00000000-0005-0000-0000-000017390000}"/>
    <cellStyle name="Millares 5 4 5" xfId="7548" xr:uid="{00000000-0005-0000-0000-000018390000}"/>
    <cellStyle name="Millares 5 4 5 2" xfId="16141" xr:uid="{00000000-0005-0000-0000-000019390000}"/>
    <cellStyle name="Millares 5 4 6" xfId="9704" xr:uid="{00000000-0005-0000-0000-00001A390000}"/>
    <cellStyle name="Millares 5 5" xfId="1147" xr:uid="{00000000-0005-0000-0000-00001B390000}"/>
    <cellStyle name="Millares 5 5 2" xfId="2221" xr:uid="{00000000-0005-0000-0000-00001C390000}"/>
    <cellStyle name="Millares 5 5 2 2" xfId="4374" xr:uid="{00000000-0005-0000-0000-00001D390000}"/>
    <cellStyle name="Millares 5 5 2 2 2" xfId="12968" xr:uid="{00000000-0005-0000-0000-00001E390000}"/>
    <cellStyle name="Millares 5 5 2 3" xfId="6517" xr:uid="{00000000-0005-0000-0000-00001F390000}"/>
    <cellStyle name="Millares 5 5 2 3 2" xfId="15110" xr:uid="{00000000-0005-0000-0000-000020390000}"/>
    <cellStyle name="Millares 5 5 2 4" xfId="8659" xr:uid="{00000000-0005-0000-0000-000021390000}"/>
    <cellStyle name="Millares 5 5 2 4 2" xfId="17252" xr:uid="{00000000-0005-0000-0000-000022390000}"/>
    <cellStyle name="Millares 5 5 2 5" xfId="10815" xr:uid="{00000000-0005-0000-0000-000023390000}"/>
    <cellStyle name="Millares 5 5 3" xfId="3307" xr:uid="{00000000-0005-0000-0000-000024390000}"/>
    <cellStyle name="Millares 5 5 3 2" xfId="11901" xr:uid="{00000000-0005-0000-0000-000025390000}"/>
    <cellStyle name="Millares 5 5 4" xfId="5450" xr:uid="{00000000-0005-0000-0000-000026390000}"/>
    <cellStyle name="Millares 5 5 4 2" xfId="14043" xr:uid="{00000000-0005-0000-0000-000027390000}"/>
    <cellStyle name="Millares 5 5 5" xfId="7592" xr:uid="{00000000-0005-0000-0000-000028390000}"/>
    <cellStyle name="Millares 5 5 5 2" xfId="16185" xr:uid="{00000000-0005-0000-0000-000029390000}"/>
    <cellStyle name="Millares 5 5 6" xfId="9748" xr:uid="{00000000-0005-0000-0000-00002A390000}"/>
    <cellStyle name="Millares 5 6" xfId="1169" xr:uid="{00000000-0005-0000-0000-00002B390000}"/>
    <cellStyle name="Millares 5 6 2" xfId="2243" xr:uid="{00000000-0005-0000-0000-00002C390000}"/>
    <cellStyle name="Millares 5 6 2 2" xfId="4396" xr:uid="{00000000-0005-0000-0000-00002D390000}"/>
    <cellStyle name="Millares 5 6 2 2 2" xfId="12990" xr:uid="{00000000-0005-0000-0000-00002E390000}"/>
    <cellStyle name="Millares 5 6 2 3" xfId="6539" xr:uid="{00000000-0005-0000-0000-00002F390000}"/>
    <cellStyle name="Millares 5 6 2 3 2" xfId="15132" xr:uid="{00000000-0005-0000-0000-000030390000}"/>
    <cellStyle name="Millares 5 6 2 4" xfId="8681" xr:uid="{00000000-0005-0000-0000-000031390000}"/>
    <cellStyle name="Millares 5 6 2 4 2" xfId="17274" xr:uid="{00000000-0005-0000-0000-000032390000}"/>
    <cellStyle name="Millares 5 6 2 5" xfId="10837" xr:uid="{00000000-0005-0000-0000-000033390000}"/>
    <cellStyle name="Millares 5 6 3" xfId="3329" xr:uid="{00000000-0005-0000-0000-000034390000}"/>
    <cellStyle name="Millares 5 6 3 2" xfId="11923" xr:uid="{00000000-0005-0000-0000-000035390000}"/>
    <cellStyle name="Millares 5 6 4" xfId="5472" xr:uid="{00000000-0005-0000-0000-000036390000}"/>
    <cellStyle name="Millares 5 6 4 2" xfId="14065" xr:uid="{00000000-0005-0000-0000-000037390000}"/>
    <cellStyle name="Millares 5 6 5" xfId="7614" xr:uid="{00000000-0005-0000-0000-000038390000}"/>
    <cellStyle name="Millares 5 6 5 2" xfId="16207" xr:uid="{00000000-0005-0000-0000-000039390000}"/>
    <cellStyle name="Millares 5 6 6" xfId="9770" xr:uid="{00000000-0005-0000-0000-00003A390000}"/>
    <cellStyle name="Millares 5 7" xfId="1244" xr:uid="{00000000-0005-0000-0000-00003B390000}"/>
    <cellStyle name="Millares 5 7 2" xfId="3397" xr:uid="{00000000-0005-0000-0000-00003C390000}"/>
    <cellStyle name="Millares 5 7 2 2" xfId="11991" xr:uid="{00000000-0005-0000-0000-00003D390000}"/>
    <cellStyle name="Millares 5 7 3" xfId="5540" xr:uid="{00000000-0005-0000-0000-00003E390000}"/>
    <cellStyle name="Millares 5 7 3 2" xfId="14133" xr:uid="{00000000-0005-0000-0000-00003F390000}"/>
    <cellStyle name="Millares 5 7 4" xfId="7682" xr:uid="{00000000-0005-0000-0000-000040390000}"/>
    <cellStyle name="Millares 5 7 4 2" xfId="16275" xr:uid="{00000000-0005-0000-0000-000041390000}"/>
    <cellStyle name="Millares 5 7 5" xfId="9838" xr:uid="{00000000-0005-0000-0000-000042390000}"/>
    <cellStyle name="Millares 5 8" xfId="66" xr:uid="{00000000-0005-0000-0000-000043390000}"/>
    <cellStyle name="Millares 5 8 2" xfId="2338" xr:uid="{00000000-0005-0000-0000-000044390000}"/>
    <cellStyle name="Millares 5 8 2 2" xfId="10932" xr:uid="{00000000-0005-0000-0000-000045390000}"/>
    <cellStyle name="Millares 5 8 3" xfId="4481" xr:uid="{00000000-0005-0000-0000-000046390000}"/>
    <cellStyle name="Millares 5 8 3 2" xfId="13074" xr:uid="{00000000-0005-0000-0000-000047390000}"/>
    <cellStyle name="Millares 5 8 4" xfId="6623" xr:uid="{00000000-0005-0000-0000-000048390000}"/>
    <cellStyle name="Millares 5 8 4 2" xfId="15216" xr:uid="{00000000-0005-0000-0000-000049390000}"/>
    <cellStyle name="Millares 5 8 5" xfId="8802" xr:uid="{00000000-0005-0000-0000-00004A390000}"/>
    <cellStyle name="Millares 5 9" xfId="2332" xr:uid="{00000000-0005-0000-0000-00004B390000}"/>
    <cellStyle name="Millares 5 9 2" xfId="10926" xr:uid="{00000000-0005-0000-0000-00004C390000}"/>
    <cellStyle name="Millares 6" xfId="7" xr:uid="{00000000-0005-0000-0000-00004D390000}"/>
    <cellStyle name="Millares 6 10" xfId="985" xr:uid="{00000000-0005-0000-0000-00004E390000}"/>
    <cellStyle name="Millares 6 10 2" xfId="2062" xr:uid="{00000000-0005-0000-0000-00004F390000}"/>
    <cellStyle name="Millares 6 10 2 2" xfId="4215" xr:uid="{00000000-0005-0000-0000-000050390000}"/>
    <cellStyle name="Millares 6 10 2 2 2" xfId="12809" xr:uid="{00000000-0005-0000-0000-000051390000}"/>
    <cellStyle name="Millares 6 10 2 3" xfId="6358" xr:uid="{00000000-0005-0000-0000-000052390000}"/>
    <cellStyle name="Millares 6 10 2 3 2" xfId="14951" xr:uid="{00000000-0005-0000-0000-000053390000}"/>
    <cellStyle name="Millares 6 10 2 4" xfId="8500" xr:uid="{00000000-0005-0000-0000-000054390000}"/>
    <cellStyle name="Millares 6 10 2 4 2" xfId="17093" xr:uid="{00000000-0005-0000-0000-000055390000}"/>
    <cellStyle name="Millares 6 10 2 5" xfId="10656" xr:uid="{00000000-0005-0000-0000-000056390000}"/>
    <cellStyle name="Millares 6 10 3" xfId="3148" xr:uid="{00000000-0005-0000-0000-000057390000}"/>
    <cellStyle name="Millares 6 10 3 2" xfId="11742" xr:uid="{00000000-0005-0000-0000-000058390000}"/>
    <cellStyle name="Millares 6 10 4" xfId="5291" xr:uid="{00000000-0005-0000-0000-000059390000}"/>
    <cellStyle name="Millares 6 10 4 2" xfId="13884" xr:uid="{00000000-0005-0000-0000-00005A390000}"/>
    <cellStyle name="Millares 6 10 5" xfId="7433" xr:uid="{00000000-0005-0000-0000-00005B390000}"/>
    <cellStyle name="Millares 6 10 5 2" xfId="16026" xr:uid="{00000000-0005-0000-0000-00005C390000}"/>
    <cellStyle name="Millares 6 10 6" xfId="9589" xr:uid="{00000000-0005-0000-0000-00005D390000}"/>
    <cellStyle name="Millares 6 11" xfId="1093" xr:uid="{00000000-0005-0000-0000-00005E390000}"/>
    <cellStyle name="Millares 6 11 2" xfId="2170" xr:uid="{00000000-0005-0000-0000-00005F390000}"/>
    <cellStyle name="Millares 6 11 2 2" xfId="4323" xr:uid="{00000000-0005-0000-0000-000060390000}"/>
    <cellStyle name="Millares 6 11 2 2 2" xfId="12917" xr:uid="{00000000-0005-0000-0000-000061390000}"/>
    <cellStyle name="Millares 6 11 2 3" xfId="6466" xr:uid="{00000000-0005-0000-0000-000062390000}"/>
    <cellStyle name="Millares 6 11 2 3 2" xfId="15059" xr:uid="{00000000-0005-0000-0000-000063390000}"/>
    <cellStyle name="Millares 6 11 2 4" xfId="8608" xr:uid="{00000000-0005-0000-0000-000064390000}"/>
    <cellStyle name="Millares 6 11 2 4 2" xfId="17201" xr:uid="{00000000-0005-0000-0000-000065390000}"/>
    <cellStyle name="Millares 6 11 2 5" xfId="10764" xr:uid="{00000000-0005-0000-0000-000066390000}"/>
    <cellStyle name="Millares 6 11 3" xfId="3256" xr:uid="{00000000-0005-0000-0000-000067390000}"/>
    <cellStyle name="Millares 6 11 3 2" xfId="11850" xr:uid="{00000000-0005-0000-0000-000068390000}"/>
    <cellStyle name="Millares 6 11 4" xfId="5399" xr:uid="{00000000-0005-0000-0000-000069390000}"/>
    <cellStyle name="Millares 6 11 4 2" xfId="13992" xr:uid="{00000000-0005-0000-0000-00006A390000}"/>
    <cellStyle name="Millares 6 11 5" xfId="7541" xr:uid="{00000000-0005-0000-0000-00006B390000}"/>
    <cellStyle name="Millares 6 11 5 2" xfId="16134" xr:uid="{00000000-0005-0000-0000-00006C390000}"/>
    <cellStyle name="Millares 6 11 6" xfId="9697" xr:uid="{00000000-0005-0000-0000-00006D390000}"/>
    <cellStyle name="Millares 6 12" xfId="1140" xr:uid="{00000000-0005-0000-0000-00006E390000}"/>
    <cellStyle name="Millares 6 12 2" xfId="2214" xr:uid="{00000000-0005-0000-0000-00006F390000}"/>
    <cellStyle name="Millares 6 12 2 2" xfId="4367" xr:uid="{00000000-0005-0000-0000-000070390000}"/>
    <cellStyle name="Millares 6 12 2 2 2" xfId="12961" xr:uid="{00000000-0005-0000-0000-000071390000}"/>
    <cellStyle name="Millares 6 12 2 3" xfId="6510" xr:uid="{00000000-0005-0000-0000-000072390000}"/>
    <cellStyle name="Millares 6 12 2 3 2" xfId="15103" xr:uid="{00000000-0005-0000-0000-000073390000}"/>
    <cellStyle name="Millares 6 12 2 4" xfId="8652" xr:uid="{00000000-0005-0000-0000-000074390000}"/>
    <cellStyle name="Millares 6 12 2 4 2" xfId="17245" xr:uid="{00000000-0005-0000-0000-000075390000}"/>
    <cellStyle name="Millares 6 12 2 5" xfId="10808" xr:uid="{00000000-0005-0000-0000-000076390000}"/>
    <cellStyle name="Millares 6 12 3" xfId="3300" xr:uid="{00000000-0005-0000-0000-000077390000}"/>
    <cellStyle name="Millares 6 12 3 2" xfId="11894" xr:uid="{00000000-0005-0000-0000-000078390000}"/>
    <cellStyle name="Millares 6 12 4" xfId="5443" xr:uid="{00000000-0005-0000-0000-000079390000}"/>
    <cellStyle name="Millares 6 12 4 2" xfId="14036" xr:uid="{00000000-0005-0000-0000-00007A390000}"/>
    <cellStyle name="Millares 6 12 5" xfId="7585" xr:uid="{00000000-0005-0000-0000-00007B390000}"/>
    <cellStyle name="Millares 6 12 5 2" xfId="16178" xr:uid="{00000000-0005-0000-0000-00007C390000}"/>
    <cellStyle name="Millares 6 12 6" xfId="9741" xr:uid="{00000000-0005-0000-0000-00007D390000}"/>
    <cellStyle name="Millares 6 13" xfId="1162" xr:uid="{00000000-0005-0000-0000-00007E390000}"/>
    <cellStyle name="Millares 6 13 2" xfId="2236" xr:uid="{00000000-0005-0000-0000-00007F390000}"/>
    <cellStyle name="Millares 6 13 2 2" xfId="4389" xr:uid="{00000000-0005-0000-0000-000080390000}"/>
    <cellStyle name="Millares 6 13 2 2 2" xfId="12983" xr:uid="{00000000-0005-0000-0000-000081390000}"/>
    <cellStyle name="Millares 6 13 2 3" xfId="6532" xr:uid="{00000000-0005-0000-0000-000082390000}"/>
    <cellStyle name="Millares 6 13 2 3 2" xfId="15125" xr:uid="{00000000-0005-0000-0000-000083390000}"/>
    <cellStyle name="Millares 6 13 2 4" xfId="8674" xr:uid="{00000000-0005-0000-0000-000084390000}"/>
    <cellStyle name="Millares 6 13 2 4 2" xfId="17267" xr:uid="{00000000-0005-0000-0000-000085390000}"/>
    <cellStyle name="Millares 6 13 2 5" xfId="10830" xr:uid="{00000000-0005-0000-0000-000086390000}"/>
    <cellStyle name="Millares 6 13 3" xfId="3322" xr:uid="{00000000-0005-0000-0000-000087390000}"/>
    <cellStyle name="Millares 6 13 3 2" xfId="11916" xr:uid="{00000000-0005-0000-0000-000088390000}"/>
    <cellStyle name="Millares 6 13 4" xfId="5465" xr:uid="{00000000-0005-0000-0000-000089390000}"/>
    <cellStyle name="Millares 6 13 4 2" xfId="14058" xr:uid="{00000000-0005-0000-0000-00008A390000}"/>
    <cellStyle name="Millares 6 13 5" xfId="7607" xr:uid="{00000000-0005-0000-0000-00008B390000}"/>
    <cellStyle name="Millares 6 13 5 2" xfId="16200" xr:uid="{00000000-0005-0000-0000-00008C390000}"/>
    <cellStyle name="Millares 6 13 6" xfId="9763" xr:uid="{00000000-0005-0000-0000-00008D390000}"/>
    <cellStyle name="Millares 6 14" xfId="1243" xr:uid="{00000000-0005-0000-0000-00008E390000}"/>
    <cellStyle name="Millares 6 14 2" xfId="3396" xr:uid="{00000000-0005-0000-0000-00008F390000}"/>
    <cellStyle name="Millares 6 14 2 2" xfId="11990" xr:uid="{00000000-0005-0000-0000-000090390000}"/>
    <cellStyle name="Millares 6 14 3" xfId="5539" xr:uid="{00000000-0005-0000-0000-000091390000}"/>
    <cellStyle name="Millares 6 14 3 2" xfId="14132" xr:uid="{00000000-0005-0000-0000-000092390000}"/>
    <cellStyle name="Millares 6 14 4" xfId="7681" xr:uid="{00000000-0005-0000-0000-000093390000}"/>
    <cellStyle name="Millares 6 14 4 2" xfId="16274" xr:uid="{00000000-0005-0000-0000-000094390000}"/>
    <cellStyle name="Millares 6 14 5" xfId="9837" xr:uid="{00000000-0005-0000-0000-000095390000}"/>
    <cellStyle name="Millares 6 15" xfId="65" xr:uid="{00000000-0005-0000-0000-000096390000}"/>
    <cellStyle name="Millares 6 15 2" xfId="2337" xr:uid="{00000000-0005-0000-0000-000097390000}"/>
    <cellStyle name="Millares 6 15 2 2" xfId="10931" xr:uid="{00000000-0005-0000-0000-000098390000}"/>
    <cellStyle name="Millares 6 15 3" xfId="4480" xr:uid="{00000000-0005-0000-0000-000099390000}"/>
    <cellStyle name="Millares 6 15 3 2" xfId="13073" xr:uid="{00000000-0005-0000-0000-00009A390000}"/>
    <cellStyle name="Millares 6 15 4" xfId="6622" xr:uid="{00000000-0005-0000-0000-00009B390000}"/>
    <cellStyle name="Millares 6 15 4 2" xfId="15215" xr:uid="{00000000-0005-0000-0000-00009C390000}"/>
    <cellStyle name="Millares 6 15 5" xfId="8801" xr:uid="{00000000-0005-0000-0000-00009D390000}"/>
    <cellStyle name="Millares 6 16" xfId="2321" xr:uid="{00000000-0005-0000-0000-00009E390000}"/>
    <cellStyle name="Millares 6 16 2" xfId="10915" xr:uid="{00000000-0005-0000-0000-00009F390000}"/>
    <cellStyle name="Millares 6 17" xfId="2315" xr:uid="{00000000-0005-0000-0000-0000A0390000}"/>
    <cellStyle name="Millares 6 17 2" xfId="10909" xr:uid="{00000000-0005-0000-0000-0000A1390000}"/>
    <cellStyle name="Millares 6 18" xfId="4464" xr:uid="{00000000-0005-0000-0000-0000A2390000}"/>
    <cellStyle name="Millares 6 18 2" xfId="13057" xr:uid="{00000000-0005-0000-0000-0000A3390000}"/>
    <cellStyle name="Millares 6 19" xfId="6606" xr:uid="{00000000-0005-0000-0000-0000A4390000}"/>
    <cellStyle name="Millares 6 19 2" xfId="15199" xr:uid="{00000000-0005-0000-0000-0000A5390000}"/>
    <cellStyle name="Millares 6 2" xfId="10" xr:uid="{00000000-0005-0000-0000-0000A6390000}"/>
    <cellStyle name="Millares 6 2 10" xfId="2318" xr:uid="{00000000-0005-0000-0000-0000A7390000}"/>
    <cellStyle name="Millares 6 2 10 2" xfId="10912" xr:uid="{00000000-0005-0000-0000-0000A8390000}"/>
    <cellStyle name="Millares 6 2 11" xfId="4467" xr:uid="{00000000-0005-0000-0000-0000A9390000}"/>
    <cellStyle name="Millares 6 2 11 2" xfId="13060" xr:uid="{00000000-0005-0000-0000-0000AA390000}"/>
    <cellStyle name="Millares 6 2 12" xfId="6609" xr:uid="{00000000-0005-0000-0000-0000AB390000}"/>
    <cellStyle name="Millares 6 2 12 2" xfId="15202" xr:uid="{00000000-0005-0000-0000-0000AC390000}"/>
    <cellStyle name="Millares 6 2 13" xfId="8775" xr:uid="{00000000-0005-0000-0000-0000AD390000}"/>
    <cellStyle name="Millares 6 2 14" xfId="17350" xr:uid="{00000000-0005-0000-0000-0000AE390000}"/>
    <cellStyle name="Millares 6 2 2" xfId="57" xr:uid="{00000000-0005-0000-0000-0000AF390000}"/>
    <cellStyle name="Millares 6 2 2 10" xfId="4479" xr:uid="{00000000-0005-0000-0000-0000B0390000}"/>
    <cellStyle name="Millares 6 2 2 10 2" xfId="13072" xr:uid="{00000000-0005-0000-0000-0000B1390000}"/>
    <cellStyle name="Millares 6 2 2 11" xfId="6621" xr:uid="{00000000-0005-0000-0000-0000B2390000}"/>
    <cellStyle name="Millares 6 2 2 11 2" xfId="15214" xr:uid="{00000000-0005-0000-0000-0000B3390000}"/>
    <cellStyle name="Millares 6 2 2 12" xfId="8778" xr:uid="{00000000-0005-0000-0000-0000B4390000}"/>
    <cellStyle name="Millares 6 2 2 13" xfId="17362" xr:uid="{00000000-0005-0000-0000-0000B5390000}"/>
    <cellStyle name="Millares 6 2 2 2" xfId="454" xr:uid="{00000000-0005-0000-0000-0000B6390000}"/>
    <cellStyle name="Millares 6 2 2 2 2" xfId="806" xr:uid="{00000000-0005-0000-0000-0000B7390000}"/>
    <cellStyle name="Millares 6 2 2 2 2 2" xfId="1886" xr:uid="{00000000-0005-0000-0000-0000B8390000}"/>
    <cellStyle name="Millares 6 2 2 2 2 2 2" xfId="4039" xr:uid="{00000000-0005-0000-0000-0000B9390000}"/>
    <cellStyle name="Millares 6 2 2 2 2 2 2 2" xfId="12633" xr:uid="{00000000-0005-0000-0000-0000BA390000}"/>
    <cellStyle name="Millares 6 2 2 2 2 2 3" xfId="6182" xr:uid="{00000000-0005-0000-0000-0000BB390000}"/>
    <cellStyle name="Millares 6 2 2 2 2 2 3 2" xfId="14775" xr:uid="{00000000-0005-0000-0000-0000BC390000}"/>
    <cellStyle name="Millares 6 2 2 2 2 2 4" xfId="8324" xr:uid="{00000000-0005-0000-0000-0000BD390000}"/>
    <cellStyle name="Millares 6 2 2 2 2 2 4 2" xfId="16917" xr:uid="{00000000-0005-0000-0000-0000BE390000}"/>
    <cellStyle name="Millares 6 2 2 2 2 2 5" xfId="10480" xr:uid="{00000000-0005-0000-0000-0000BF390000}"/>
    <cellStyle name="Millares 6 2 2 2 2 3" xfId="2972" xr:uid="{00000000-0005-0000-0000-0000C0390000}"/>
    <cellStyle name="Millares 6 2 2 2 2 3 2" xfId="11566" xr:uid="{00000000-0005-0000-0000-0000C1390000}"/>
    <cellStyle name="Millares 6 2 2 2 2 4" xfId="5115" xr:uid="{00000000-0005-0000-0000-0000C2390000}"/>
    <cellStyle name="Millares 6 2 2 2 2 4 2" xfId="13708" xr:uid="{00000000-0005-0000-0000-0000C3390000}"/>
    <cellStyle name="Millares 6 2 2 2 2 5" xfId="7257" xr:uid="{00000000-0005-0000-0000-0000C4390000}"/>
    <cellStyle name="Millares 6 2 2 2 2 5 2" xfId="15850" xr:uid="{00000000-0005-0000-0000-0000C5390000}"/>
    <cellStyle name="Millares 6 2 2 2 2 6" xfId="9415" xr:uid="{00000000-0005-0000-0000-0000C6390000}"/>
    <cellStyle name="Millares 6 2 2 2 3" xfId="1534" xr:uid="{00000000-0005-0000-0000-0000C7390000}"/>
    <cellStyle name="Millares 6 2 2 2 3 2" xfId="3687" xr:uid="{00000000-0005-0000-0000-0000C8390000}"/>
    <cellStyle name="Millares 6 2 2 2 3 2 2" xfId="12281" xr:uid="{00000000-0005-0000-0000-0000C9390000}"/>
    <cellStyle name="Millares 6 2 2 2 3 3" xfId="5830" xr:uid="{00000000-0005-0000-0000-0000CA390000}"/>
    <cellStyle name="Millares 6 2 2 2 3 3 2" xfId="14423" xr:uid="{00000000-0005-0000-0000-0000CB390000}"/>
    <cellStyle name="Millares 6 2 2 2 3 4" xfId="7972" xr:uid="{00000000-0005-0000-0000-0000CC390000}"/>
    <cellStyle name="Millares 6 2 2 2 3 4 2" xfId="16565" xr:uid="{00000000-0005-0000-0000-0000CD390000}"/>
    <cellStyle name="Millares 6 2 2 2 3 5" xfId="10128" xr:uid="{00000000-0005-0000-0000-0000CE390000}"/>
    <cellStyle name="Millares 6 2 2 2 4" xfId="2620" xr:uid="{00000000-0005-0000-0000-0000CF390000}"/>
    <cellStyle name="Millares 6 2 2 2 4 2" xfId="11214" xr:uid="{00000000-0005-0000-0000-0000D0390000}"/>
    <cellStyle name="Millares 6 2 2 2 5" xfId="4763" xr:uid="{00000000-0005-0000-0000-0000D1390000}"/>
    <cellStyle name="Millares 6 2 2 2 5 2" xfId="13356" xr:uid="{00000000-0005-0000-0000-0000D2390000}"/>
    <cellStyle name="Millares 6 2 2 2 6" xfId="6905" xr:uid="{00000000-0005-0000-0000-0000D3390000}"/>
    <cellStyle name="Millares 6 2 2 2 6 2" xfId="15498" xr:uid="{00000000-0005-0000-0000-0000D4390000}"/>
    <cellStyle name="Millares 6 2 2 2 7" xfId="8800" xr:uid="{00000000-0005-0000-0000-0000D5390000}"/>
    <cellStyle name="Millares 6 2 2 2 8" xfId="9063" xr:uid="{00000000-0005-0000-0000-0000D6390000}"/>
    <cellStyle name="Millares 6 2 2 2 9" xfId="17386" xr:uid="{00000000-0005-0000-0000-0000D7390000}"/>
    <cellStyle name="Millares 6 2 2 3" xfId="656" xr:uid="{00000000-0005-0000-0000-0000D8390000}"/>
    <cellStyle name="Millares 6 2 2 3 2" xfId="1736" xr:uid="{00000000-0005-0000-0000-0000D9390000}"/>
    <cellStyle name="Millares 6 2 2 3 2 2" xfId="3889" xr:uid="{00000000-0005-0000-0000-0000DA390000}"/>
    <cellStyle name="Millares 6 2 2 3 2 2 2" xfId="12483" xr:uid="{00000000-0005-0000-0000-0000DB390000}"/>
    <cellStyle name="Millares 6 2 2 3 2 3" xfId="6032" xr:uid="{00000000-0005-0000-0000-0000DC390000}"/>
    <cellStyle name="Millares 6 2 2 3 2 3 2" xfId="14625" xr:uid="{00000000-0005-0000-0000-0000DD390000}"/>
    <cellStyle name="Millares 6 2 2 3 2 4" xfId="8174" xr:uid="{00000000-0005-0000-0000-0000DE390000}"/>
    <cellStyle name="Millares 6 2 2 3 2 4 2" xfId="16767" xr:uid="{00000000-0005-0000-0000-0000DF390000}"/>
    <cellStyle name="Millares 6 2 2 3 2 5" xfId="10330" xr:uid="{00000000-0005-0000-0000-0000E0390000}"/>
    <cellStyle name="Millares 6 2 2 3 3" xfId="2822" xr:uid="{00000000-0005-0000-0000-0000E1390000}"/>
    <cellStyle name="Millares 6 2 2 3 3 2" xfId="11416" xr:uid="{00000000-0005-0000-0000-0000E2390000}"/>
    <cellStyle name="Millares 6 2 2 3 4" xfId="4965" xr:uid="{00000000-0005-0000-0000-0000E3390000}"/>
    <cellStyle name="Millares 6 2 2 3 4 2" xfId="13558" xr:uid="{00000000-0005-0000-0000-0000E4390000}"/>
    <cellStyle name="Millares 6 2 2 3 5" xfId="7107" xr:uid="{00000000-0005-0000-0000-0000E5390000}"/>
    <cellStyle name="Millares 6 2 2 3 5 2" xfId="15700" xr:uid="{00000000-0005-0000-0000-0000E6390000}"/>
    <cellStyle name="Millares 6 2 2 3 6" xfId="9265" xr:uid="{00000000-0005-0000-0000-0000E7390000}"/>
    <cellStyle name="Millares 6 2 2 4" xfId="949" xr:uid="{00000000-0005-0000-0000-0000E8390000}"/>
    <cellStyle name="Millares 6 2 2 4 2" xfId="2026" xr:uid="{00000000-0005-0000-0000-0000E9390000}"/>
    <cellStyle name="Millares 6 2 2 4 2 2" xfId="4179" xr:uid="{00000000-0005-0000-0000-0000EA390000}"/>
    <cellStyle name="Millares 6 2 2 4 2 2 2" xfId="12773" xr:uid="{00000000-0005-0000-0000-0000EB390000}"/>
    <cellStyle name="Millares 6 2 2 4 2 3" xfId="6322" xr:uid="{00000000-0005-0000-0000-0000EC390000}"/>
    <cellStyle name="Millares 6 2 2 4 2 3 2" xfId="14915" xr:uid="{00000000-0005-0000-0000-0000ED390000}"/>
    <cellStyle name="Millares 6 2 2 4 2 4" xfId="8464" xr:uid="{00000000-0005-0000-0000-0000EE390000}"/>
    <cellStyle name="Millares 6 2 2 4 2 4 2" xfId="17057" xr:uid="{00000000-0005-0000-0000-0000EF390000}"/>
    <cellStyle name="Millares 6 2 2 4 2 5" xfId="10620" xr:uid="{00000000-0005-0000-0000-0000F0390000}"/>
    <cellStyle name="Millares 6 2 2 4 3" xfId="3112" xr:uid="{00000000-0005-0000-0000-0000F1390000}"/>
    <cellStyle name="Millares 6 2 2 4 3 2" xfId="11706" xr:uid="{00000000-0005-0000-0000-0000F2390000}"/>
    <cellStyle name="Millares 6 2 2 4 4" xfId="5255" xr:uid="{00000000-0005-0000-0000-0000F3390000}"/>
    <cellStyle name="Millares 6 2 2 4 4 2" xfId="13848" xr:uid="{00000000-0005-0000-0000-0000F4390000}"/>
    <cellStyle name="Millares 6 2 2 4 5" xfId="7397" xr:uid="{00000000-0005-0000-0000-0000F5390000}"/>
    <cellStyle name="Millares 6 2 2 4 5 2" xfId="15990" xr:uid="{00000000-0005-0000-0000-0000F6390000}"/>
    <cellStyle name="Millares 6 2 2 4 6" xfId="9553" xr:uid="{00000000-0005-0000-0000-0000F7390000}"/>
    <cellStyle name="Millares 6 2 2 5" xfId="1052" xr:uid="{00000000-0005-0000-0000-0000F8390000}"/>
    <cellStyle name="Millares 6 2 2 5 2" xfId="2129" xr:uid="{00000000-0005-0000-0000-0000F9390000}"/>
    <cellStyle name="Millares 6 2 2 5 2 2" xfId="4282" xr:uid="{00000000-0005-0000-0000-0000FA390000}"/>
    <cellStyle name="Millares 6 2 2 5 2 2 2" xfId="12876" xr:uid="{00000000-0005-0000-0000-0000FB390000}"/>
    <cellStyle name="Millares 6 2 2 5 2 3" xfId="6425" xr:uid="{00000000-0005-0000-0000-0000FC390000}"/>
    <cellStyle name="Millares 6 2 2 5 2 3 2" xfId="15018" xr:uid="{00000000-0005-0000-0000-0000FD390000}"/>
    <cellStyle name="Millares 6 2 2 5 2 4" xfId="8567" xr:uid="{00000000-0005-0000-0000-0000FE390000}"/>
    <cellStyle name="Millares 6 2 2 5 2 4 2" xfId="17160" xr:uid="{00000000-0005-0000-0000-0000FF390000}"/>
    <cellStyle name="Millares 6 2 2 5 2 5" xfId="10723" xr:uid="{00000000-0005-0000-0000-0000003A0000}"/>
    <cellStyle name="Millares 6 2 2 5 3" xfId="3215" xr:uid="{00000000-0005-0000-0000-0000013A0000}"/>
    <cellStyle name="Millares 6 2 2 5 3 2" xfId="11809" xr:uid="{00000000-0005-0000-0000-0000023A0000}"/>
    <cellStyle name="Millares 6 2 2 5 4" xfId="5358" xr:uid="{00000000-0005-0000-0000-0000033A0000}"/>
    <cellStyle name="Millares 6 2 2 5 4 2" xfId="13951" xr:uid="{00000000-0005-0000-0000-0000043A0000}"/>
    <cellStyle name="Millares 6 2 2 5 5" xfId="7500" xr:uid="{00000000-0005-0000-0000-0000053A0000}"/>
    <cellStyle name="Millares 6 2 2 5 5 2" xfId="16093" xr:uid="{00000000-0005-0000-0000-0000063A0000}"/>
    <cellStyle name="Millares 6 2 2 5 6" xfId="9656" xr:uid="{00000000-0005-0000-0000-0000073A0000}"/>
    <cellStyle name="Millares 6 2 2 6" xfId="1221" xr:uid="{00000000-0005-0000-0000-0000083A0000}"/>
    <cellStyle name="Millares 6 2 2 6 2" xfId="2295" xr:uid="{00000000-0005-0000-0000-0000093A0000}"/>
    <cellStyle name="Millares 6 2 2 6 2 2" xfId="4448" xr:uid="{00000000-0005-0000-0000-00000A3A0000}"/>
    <cellStyle name="Millares 6 2 2 6 2 2 2" xfId="13042" xr:uid="{00000000-0005-0000-0000-00000B3A0000}"/>
    <cellStyle name="Millares 6 2 2 6 2 3" xfId="6591" xr:uid="{00000000-0005-0000-0000-00000C3A0000}"/>
    <cellStyle name="Millares 6 2 2 6 2 3 2" xfId="15184" xr:uid="{00000000-0005-0000-0000-00000D3A0000}"/>
    <cellStyle name="Millares 6 2 2 6 2 4" xfId="8733" xr:uid="{00000000-0005-0000-0000-00000E3A0000}"/>
    <cellStyle name="Millares 6 2 2 6 2 4 2" xfId="17326" xr:uid="{00000000-0005-0000-0000-00000F3A0000}"/>
    <cellStyle name="Millares 6 2 2 6 2 5" xfId="10889" xr:uid="{00000000-0005-0000-0000-0000103A0000}"/>
    <cellStyle name="Millares 6 2 2 6 3" xfId="3381" xr:uid="{00000000-0005-0000-0000-0000113A0000}"/>
    <cellStyle name="Millares 6 2 2 6 3 2" xfId="11975" xr:uid="{00000000-0005-0000-0000-0000123A0000}"/>
    <cellStyle name="Millares 6 2 2 6 4" xfId="5524" xr:uid="{00000000-0005-0000-0000-0000133A0000}"/>
    <cellStyle name="Millares 6 2 2 6 4 2" xfId="14117" xr:uid="{00000000-0005-0000-0000-0000143A0000}"/>
    <cellStyle name="Millares 6 2 2 6 5" xfId="7666" xr:uid="{00000000-0005-0000-0000-0000153A0000}"/>
    <cellStyle name="Millares 6 2 2 6 5 2" xfId="16259" xr:uid="{00000000-0005-0000-0000-0000163A0000}"/>
    <cellStyle name="Millares 6 2 2 6 6" xfId="9822" xr:uid="{00000000-0005-0000-0000-0000173A0000}"/>
    <cellStyle name="Millares 6 2 2 7" xfId="1384" xr:uid="{00000000-0005-0000-0000-0000183A0000}"/>
    <cellStyle name="Millares 6 2 2 7 2" xfId="3537" xr:uid="{00000000-0005-0000-0000-0000193A0000}"/>
    <cellStyle name="Millares 6 2 2 7 2 2" xfId="12131" xr:uid="{00000000-0005-0000-0000-00001A3A0000}"/>
    <cellStyle name="Millares 6 2 2 7 3" xfId="5680" xr:uid="{00000000-0005-0000-0000-00001B3A0000}"/>
    <cellStyle name="Millares 6 2 2 7 3 2" xfId="14273" xr:uid="{00000000-0005-0000-0000-00001C3A0000}"/>
    <cellStyle name="Millares 6 2 2 7 4" xfId="7822" xr:uid="{00000000-0005-0000-0000-00001D3A0000}"/>
    <cellStyle name="Millares 6 2 2 7 4 2" xfId="16415" xr:uid="{00000000-0005-0000-0000-00001E3A0000}"/>
    <cellStyle name="Millares 6 2 2 7 5" xfId="9978" xr:uid="{00000000-0005-0000-0000-00001F3A0000}"/>
    <cellStyle name="Millares 6 2 2 8" xfId="303" xr:uid="{00000000-0005-0000-0000-0000203A0000}"/>
    <cellStyle name="Millares 6 2 2 8 2" xfId="2470" xr:uid="{00000000-0005-0000-0000-0000213A0000}"/>
    <cellStyle name="Millares 6 2 2 8 2 2" xfId="11064" xr:uid="{00000000-0005-0000-0000-0000223A0000}"/>
    <cellStyle name="Millares 6 2 2 8 3" xfId="4613" xr:uid="{00000000-0005-0000-0000-0000233A0000}"/>
    <cellStyle name="Millares 6 2 2 8 3 2" xfId="13206" xr:uid="{00000000-0005-0000-0000-0000243A0000}"/>
    <cellStyle name="Millares 6 2 2 8 4" xfId="6755" xr:uid="{00000000-0005-0000-0000-0000253A0000}"/>
    <cellStyle name="Millares 6 2 2 8 4 2" xfId="15348" xr:uid="{00000000-0005-0000-0000-0000263A0000}"/>
    <cellStyle name="Millares 6 2 2 8 5" xfId="8916" xr:uid="{00000000-0005-0000-0000-0000273A0000}"/>
    <cellStyle name="Millares 6 2 2 9" xfId="2336" xr:uid="{00000000-0005-0000-0000-0000283A0000}"/>
    <cellStyle name="Millares 6 2 2 9 2" xfId="10930" xr:uid="{00000000-0005-0000-0000-0000293A0000}"/>
    <cellStyle name="Millares 6 2 3" xfId="247" xr:uid="{00000000-0005-0000-0000-00002A3A0000}"/>
    <cellStyle name="Millares 6 2 3 2" xfId="600" xr:uid="{00000000-0005-0000-0000-00002B3A0000}"/>
    <cellStyle name="Millares 6 2 3 2 2" xfId="1680" xr:uid="{00000000-0005-0000-0000-00002C3A0000}"/>
    <cellStyle name="Millares 6 2 3 2 2 2" xfId="3833" xr:uid="{00000000-0005-0000-0000-00002D3A0000}"/>
    <cellStyle name="Millares 6 2 3 2 2 2 2" xfId="12427" xr:uid="{00000000-0005-0000-0000-00002E3A0000}"/>
    <cellStyle name="Millares 6 2 3 2 2 3" xfId="5976" xr:uid="{00000000-0005-0000-0000-00002F3A0000}"/>
    <cellStyle name="Millares 6 2 3 2 2 3 2" xfId="14569" xr:uid="{00000000-0005-0000-0000-0000303A0000}"/>
    <cellStyle name="Millares 6 2 3 2 2 4" xfId="8118" xr:uid="{00000000-0005-0000-0000-0000313A0000}"/>
    <cellStyle name="Millares 6 2 3 2 2 4 2" xfId="16711" xr:uid="{00000000-0005-0000-0000-0000323A0000}"/>
    <cellStyle name="Millares 6 2 3 2 2 5" xfId="10274" xr:uid="{00000000-0005-0000-0000-0000333A0000}"/>
    <cellStyle name="Millares 6 2 3 2 3" xfId="2766" xr:uid="{00000000-0005-0000-0000-0000343A0000}"/>
    <cellStyle name="Millares 6 2 3 2 3 2" xfId="11360" xr:uid="{00000000-0005-0000-0000-0000353A0000}"/>
    <cellStyle name="Millares 6 2 3 2 4" xfId="4909" xr:uid="{00000000-0005-0000-0000-0000363A0000}"/>
    <cellStyle name="Millares 6 2 3 2 4 2" xfId="13502" xr:uid="{00000000-0005-0000-0000-0000373A0000}"/>
    <cellStyle name="Millares 6 2 3 2 5" xfId="7051" xr:uid="{00000000-0005-0000-0000-0000383A0000}"/>
    <cellStyle name="Millares 6 2 3 2 5 2" xfId="15644" xr:uid="{00000000-0005-0000-0000-0000393A0000}"/>
    <cellStyle name="Millares 6 2 3 2 6" xfId="9209" xr:uid="{00000000-0005-0000-0000-00003A3A0000}"/>
    <cellStyle name="Millares 6 2 3 3" xfId="1328" xr:uid="{00000000-0005-0000-0000-00003B3A0000}"/>
    <cellStyle name="Millares 6 2 3 3 2" xfId="3481" xr:uid="{00000000-0005-0000-0000-00003C3A0000}"/>
    <cellStyle name="Millares 6 2 3 3 2 2" xfId="12075" xr:uid="{00000000-0005-0000-0000-00003D3A0000}"/>
    <cellStyle name="Millares 6 2 3 3 3" xfId="5624" xr:uid="{00000000-0005-0000-0000-00003E3A0000}"/>
    <cellStyle name="Millares 6 2 3 3 3 2" xfId="14217" xr:uid="{00000000-0005-0000-0000-00003F3A0000}"/>
    <cellStyle name="Millares 6 2 3 3 4" xfId="7766" xr:uid="{00000000-0005-0000-0000-0000403A0000}"/>
    <cellStyle name="Millares 6 2 3 3 4 2" xfId="16359" xr:uid="{00000000-0005-0000-0000-0000413A0000}"/>
    <cellStyle name="Millares 6 2 3 3 5" xfId="9922" xr:uid="{00000000-0005-0000-0000-0000423A0000}"/>
    <cellStyle name="Millares 6 2 3 4" xfId="2414" xr:uid="{00000000-0005-0000-0000-0000433A0000}"/>
    <cellStyle name="Millares 6 2 3 4 2" xfId="11008" xr:uid="{00000000-0005-0000-0000-0000443A0000}"/>
    <cellStyle name="Millares 6 2 3 5" xfId="4557" xr:uid="{00000000-0005-0000-0000-0000453A0000}"/>
    <cellStyle name="Millares 6 2 3 5 2" xfId="13150" xr:uid="{00000000-0005-0000-0000-0000463A0000}"/>
    <cellStyle name="Millares 6 2 3 6" xfId="6699" xr:uid="{00000000-0005-0000-0000-0000473A0000}"/>
    <cellStyle name="Millares 6 2 3 6 2" xfId="15292" xr:uid="{00000000-0005-0000-0000-0000483A0000}"/>
    <cellStyle name="Millares 6 2 3 7" xfId="8789" xr:uid="{00000000-0005-0000-0000-0000493A0000}"/>
    <cellStyle name="Millares 6 2 3 8" xfId="8868" xr:uid="{00000000-0005-0000-0000-00004A3A0000}"/>
    <cellStyle name="Millares 6 2 3 9" xfId="17374" xr:uid="{00000000-0005-0000-0000-00004B3A0000}"/>
    <cellStyle name="Millares 6 2 4" xfId="870" xr:uid="{00000000-0005-0000-0000-00004C3A0000}"/>
    <cellStyle name="Millares 6 2 4 2" xfId="1947" xr:uid="{00000000-0005-0000-0000-00004D3A0000}"/>
    <cellStyle name="Millares 6 2 4 2 2" xfId="4100" xr:uid="{00000000-0005-0000-0000-00004E3A0000}"/>
    <cellStyle name="Millares 6 2 4 2 2 2" xfId="12694" xr:uid="{00000000-0005-0000-0000-00004F3A0000}"/>
    <cellStyle name="Millares 6 2 4 2 3" xfId="6243" xr:uid="{00000000-0005-0000-0000-0000503A0000}"/>
    <cellStyle name="Millares 6 2 4 2 3 2" xfId="14836" xr:uid="{00000000-0005-0000-0000-0000513A0000}"/>
    <cellStyle name="Millares 6 2 4 2 4" xfId="8385" xr:uid="{00000000-0005-0000-0000-0000523A0000}"/>
    <cellStyle name="Millares 6 2 4 2 4 2" xfId="16978" xr:uid="{00000000-0005-0000-0000-0000533A0000}"/>
    <cellStyle name="Millares 6 2 4 2 5" xfId="10541" xr:uid="{00000000-0005-0000-0000-0000543A0000}"/>
    <cellStyle name="Millares 6 2 4 3" xfId="3033" xr:uid="{00000000-0005-0000-0000-0000553A0000}"/>
    <cellStyle name="Millares 6 2 4 3 2" xfId="11627" xr:uid="{00000000-0005-0000-0000-0000563A0000}"/>
    <cellStyle name="Millares 6 2 4 4" xfId="5176" xr:uid="{00000000-0005-0000-0000-0000573A0000}"/>
    <cellStyle name="Millares 6 2 4 4 2" xfId="13769" xr:uid="{00000000-0005-0000-0000-0000583A0000}"/>
    <cellStyle name="Millares 6 2 4 5" xfId="7318" xr:uid="{00000000-0005-0000-0000-0000593A0000}"/>
    <cellStyle name="Millares 6 2 4 5 2" xfId="15911" xr:uid="{00000000-0005-0000-0000-00005A3A0000}"/>
    <cellStyle name="Millares 6 2 4 6" xfId="9474" xr:uid="{00000000-0005-0000-0000-00005B3A0000}"/>
    <cellStyle name="Millares 6 2 5" xfId="1113" xr:uid="{00000000-0005-0000-0000-00005C3A0000}"/>
    <cellStyle name="Millares 6 2 5 2" xfId="2190" xr:uid="{00000000-0005-0000-0000-00005D3A0000}"/>
    <cellStyle name="Millares 6 2 5 2 2" xfId="4343" xr:uid="{00000000-0005-0000-0000-00005E3A0000}"/>
    <cellStyle name="Millares 6 2 5 2 2 2" xfId="12937" xr:uid="{00000000-0005-0000-0000-00005F3A0000}"/>
    <cellStyle name="Millares 6 2 5 2 3" xfId="6486" xr:uid="{00000000-0005-0000-0000-0000603A0000}"/>
    <cellStyle name="Millares 6 2 5 2 3 2" xfId="15079" xr:uid="{00000000-0005-0000-0000-0000613A0000}"/>
    <cellStyle name="Millares 6 2 5 2 4" xfId="8628" xr:uid="{00000000-0005-0000-0000-0000623A0000}"/>
    <cellStyle name="Millares 6 2 5 2 4 2" xfId="17221" xr:uid="{00000000-0005-0000-0000-0000633A0000}"/>
    <cellStyle name="Millares 6 2 5 2 5" xfId="10784" xr:uid="{00000000-0005-0000-0000-0000643A0000}"/>
    <cellStyle name="Millares 6 2 5 3" xfId="3276" xr:uid="{00000000-0005-0000-0000-0000653A0000}"/>
    <cellStyle name="Millares 6 2 5 3 2" xfId="11870" xr:uid="{00000000-0005-0000-0000-0000663A0000}"/>
    <cellStyle name="Millares 6 2 5 4" xfId="5419" xr:uid="{00000000-0005-0000-0000-0000673A0000}"/>
    <cellStyle name="Millares 6 2 5 4 2" xfId="14012" xr:uid="{00000000-0005-0000-0000-0000683A0000}"/>
    <cellStyle name="Millares 6 2 5 5" xfId="7561" xr:uid="{00000000-0005-0000-0000-0000693A0000}"/>
    <cellStyle name="Millares 6 2 5 5 2" xfId="16154" xr:uid="{00000000-0005-0000-0000-00006A3A0000}"/>
    <cellStyle name="Millares 6 2 5 6" xfId="9717" xr:uid="{00000000-0005-0000-0000-00006B3A0000}"/>
    <cellStyle name="Millares 6 2 6" xfId="1182" xr:uid="{00000000-0005-0000-0000-00006C3A0000}"/>
    <cellStyle name="Millares 6 2 6 2" xfId="2256" xr:uid="{00000000-0005-0000-0000-00006D3A0000}"/>
    <cellStyle name="Millares 6 2 6 2 2" xfId="4409" xr:uid="{00000000-0005-0000-0000-00006E3A0000}"/>
    <cellStyle name="Millares 6 2 6 2 2 2" xfId="13003" xr:uid="{00000000-0005-0000-0000-00006F3A0000}"/>
    <cellStyle name="Millares 6 2 6 2 3" xfId="6552" xr:uid="{00000000-0005-0000-0000-0000703A0000}"/>
    <cellStyle name="Millares 6 2 6 2 3 2" xfId="15145" xr:uid="{00000000-0005-0000-0000-0000713A0000}"/>
    <cellStyle name="Millares 6 2 6 2 4" xfId="8694" xr:uid="{00000000-0005-0000-0000-0000723A0000}"/>
    <cellStyle name="Millares 6 2 6 2 4 2" xfId="17287" xr:uid="{00000000-0005-0000-0000-0000733A0000}"/>
    <cellStyle name="Millares 6 2 6 2 5" xfId="10850" xr:uid="{00000000-0005-0000-0000-0000743A0000}"/>
    <cellStyle name="Millares 6 2 6 3" xfId="3342" xr:uid="{00000000-0005-0000-0000-0000753A0000}"/>
    <cellStyle name="Millares 6 2 6 3 2" xfId="11936" xr:uid="{00000000-0005-0000-0000-0000763A0000}"/>
    <cellStyle name="Millares 6 2 6 4" xfId="5485" xr:uid="{00000000-0005-0000-0000-0000773A0000}"/>
    <cellStyle name="Millares 6 2 6 4 2" xfId="14078" xr:uid="{00000000-0005-0000-0000-0000783A0000}"/>
    <cellStyle name="Millares 6 2 6 5" xfId="7627" xr:uid="{00000000-0005-0000-0000-0000793A0000}"/>
    <cellStyle name="Millares 6 2 6 5 2" xfId="16220" xr:uid="{00000000-0005-0000-0000-00007A3A0000}"/>
    <cellStyle name="Millares 6 2 6 6" xfId="9783" xr:uid="{00000000-0005-0000-0000-00007B3A0000}"/>
    <cellStyle name="Millares 6 2 7" xfId="1262" xr:uid="{00000000-0005-0000-0000-00007C3A0000}"/>
    <cellStyle name="Millares 6 2 7 2" xfId="3415" xr:uid="{00000000-0005-0000-0000-00007D3A0000}"/>
    <cellStyle name="Millares 6 2 7 2 2" xfId="12009" xr:uid="{00000000-0005-0000-0000-00007E3A0000}"/>
    <cellStyle name="Millares 6 2 7 3" xfId="5558" xr:uid="{00000000-0005-0000-0000-00007F3A0000}"/>
    <cellStyle name="Millares 6 2 7 3 2" xfId="14151" xr:uid="{00000000-0005-0000-0000-0000803A0000}"/>
    <cellStyle name="Millares 6 2 7 4" xfId="7700" xr:uid="{00000000-0005-0000-0000-0000813A0000}"/>
    <cellStyle name="Millares 6 2 7 4 2" xfId="16293" xr:uid="{00000000-0005-0000-0000-0000823A0000}"/>
    <cellStyle name="Millares 6 2 7 5" xfId="9856" xr:uid="{00000000-0005-0000-0000-0000833A0000}"/>
    <cellStyle name="Millares 6 2 8" xfId="103" xr:uid="{00000000-0005-0000-0000-0000843A0000}"/>
    <cellStyle name="Millares 6 2 8 2" xfId="2350" xr:uid="{00000000-0005-0000-0000-0000853A0000}"/>
    <cellStyle name="Millares 6 2 8 2 2" xfId="10944" xr:uid="{00000000-0005-0000-0000-0000863A0000}"/>
    <cellStyle name="Millares 6 2 8 3" xfId="4493" xr:uid="{00000000-0005-0000-0000-0000873A0000}"/>
    <cellStyle name="Millares 6 2 8 3 2" xfId="13086" xr:uid="{00000000-0005-0000-0000-0000883A0000}"/>
    <cellStyle name="Millares 6 2 8 4" xfId="6635" xr:uid="{00000000-0005-0000-0000-0000893A0000}"/>
    <cellStyle name="Millares 6 2 8 4 2" xfId="15228" xr:uid="{00000000-0005-0000-0000-00008A3A0000}"/>
    <cellStyle name="Millares 6 2 8 5" xfId="8810" xr:uid="{00000000-0005-0000-0000-00008B3A0000}"/>
    <cellStyle name="Millares 6 2 9" xfId="2324" xr:uid="{00000000-0005-0000-0000-00008C3A0000}"/>
    <cellStyle name="Millares 6 2 9 2" xfId="10918" xr:uid="{00000000-0005-0000-0000-00008D3A0000}"/>
    <cellStyle name="Millares 6 20" xfId="8758" xr:uid="{00000000-0005-0000-0000-00008E3A0000}"/>
    <cellStyle name="Millares 6 21" xfId="8772" xr:uid="{00000000-0005-0000-0000-00008F3A0000}"/>
    <cellStyle name="Millares 6 22" xfId="17345" xr:uid="{00000000-0005-0000-0000-0000903A0000}"/>
    <cellStyle name="Millares 6 3" xfId="52" xr:uid="{00000000-0005-0000-0000-0000913A0000}"/>
    <cellStyle name="Millares 6 3 10" xfId="4474" xr:uid="{00000000-0005-0000-0000-0000923A0000}"/>
    <cellStyle name="Millares 6 3 10 2" xfId="13067" xr:uid="{00000000-0005-0000-0000-0000933A0000}"/>
    <cellStyle name="Millares 6 3 11" xfId="6616" xr:uid="{00000000-0005-0000-0000-0000943A0000}"/>
    <cellStyle name="Millares 6 3 11 2" xfId="15209" xr:uid="{00000000-0005-0000-0000-0000953A0000}"/>
    <cellStyle name="Millares 6 3 12" xfId="8770" xr:uid="{00000000-0005-0000-0000-0000963A0000}"/>
    <cellStyle name="Millares 6 3 13" xfId="17357" xr:uid="{00000000-0005-0000-0000-0000973A0000}"/>
    <cellStyle name="Millares 6 3 2" xfId="434" xr:uid="{00000000-0005-0000-0000-0000983A0000}"/>
    <cellStyle name="Millares 6 3 2 2" xfId="786" xr:uid="{00000000-0005-0000-0000-0000993A0000}"/>
    <cellStyle name="Millares 6 3 2 2 2" xfId="1866" xr:uid="{00000000-0005-0000-0000-00009A3A0000}"/>
    <cellStyle name="Millares 6 3 2 2 2 2" xfId="4019" xr:uid="{00000000-0005-0000-0000-00009B3A0000}"/>
    <cellStyle name="Millares 6 3 2 2 2 2 2" xfId="12613" xr:uid="{00000000-0005-0000-0000-00009C3A0000}"/>
    <cellStyle name="Millares 6 3 2 2 2 3" xfId="6162" xr:uid="{00000000-0005-0000-0000-00009D3A0000}"/>
    <cellStyle name="Millares 6 3 2 2 2 3 2" xfId="14755" xr:uid="{00000000-0005-0000-0000-00009E3A0000}"/>
    <cellStyle name="Millares 6 3 2 2 2 4" xfId="8304" xr:uid="{00000000-0005-0000-0000-00009F3A0000}"/>
    <cellStyle name="Millares 6 3 2 2 2 4 2" xfId="16897" xr:uid="{00000000-0005-0000-0000-0000A03A0000}"/>
    <cellStyle name="Millares 6 3 2 2 2 5" xfId="10460" xr:uid="{00000000-0005-0000-0000-0000A13A0000}"/>
    <cellStyle name="Millares 6 3 2 2 3" xfId="2952" xr:uid="{00000000-0005-0000-0000-0000A23A0000}"/>
    <cellStyle name="Millares 6 3 2 2 3 2" xfId="11546" xr:uid="{00000000-0005-0000-0000-0000A33A0000}"/>
    <cellStyle name="Millares 6 3 2 2 4" xfId="5095" xr:uid="{00000000-0005-0000-0000-0000A43A0000}"/>
    <cellStyle name="Millares 6 3 2 2 4 2" xfId="13688" xr:uid="{00000000-0005-0000-0000-0000A53A0000}"/>
    <cellStyle name="Millares 6 3 2 2 5" xfId="7237" xr:uid="{00000000-0005-0000-0000-0000A63A0000}"/>
    <cellStyle name="Millares 6 3 2 2 5 2" xfId="15830" xr:uid="{00000000-0005-0000-0000-0000A73A0000}"/>
    <cellStyle name="Millares 6 3 2 2 6" xfId="9395" xr:uid="{00000000-0005-0000-0000-0000A83A0000}"/>
    <cellStyle name="Millares 6 3 2 3" xfId="1514" xr:uid="{00000000-0005-0000-0000-0000A93A0000}"/>
    <cellStyle name="Millares 6 3 2 3 2" xfId="3667" xr:uid="{00000000-0005-0000-0000-0000AA3A0000}"/>
    <cellStyle name="Millares 6 3 2 3 2 2" xfId="12261" xr:uid="{00000000-0005-0000-0000-0000AB3A0000}"/>
    <cellStyle name="Millares 6 3 2 3 3" xfId="5810" xr:uid="{00000000-0005-0000-0000-0000AC3A0000}"/>
    <cellStyle name="Millares 6 3 2 3 3 2" xfId="14403" xr:uid="{00000000-0005-0000-0000-0000AD3A0000}"/>
    <cellStyle name="Millares 6 3 2 3 4" xfId="7952" xr:uid="{00000000-0005-0000-0000-0000AE3A0000}"/>
    <cellStyle name="Millares 6 3 2 3 4 2" xfId="16545" xr:uid="{00000000-0005-0000-0000-0000AF3A0000}"/>
    <cellStyle name="Millares 6 3 2 3 5" xfId="10108" xr:uid="{00000000-0005-0000-0000-0000B03A0000}"/>
    <cellStyle name="Millares 6 3 2 4" xfId="2600" xr:uid="{00000000-0005-0000-0000-0000B13A0000}"/>
    <cellStyle name="Millares 6 3 2 4 2" xfId="11194" xr:uid="{00000000-0005-0000-0000-0000B23A0000}"/>
    <cellStyle name="Millares 6 3 2 5" xfId="4743" xr:uid="{00000000-0005-0000-0000-0000B33A0000}"/>
    <cellStyle name="Millares 6 3 2 5 2" xfId="13336" xr:uid="{00000000-0005-0000-0000-0000B43A0000}"/>
    <cellStyle name="Millares 6 3 2 6" xfId="6885" xr:uid="{00000000-0005-0000-0000-0000B53A0000}"/>
    <cellStyle name="Millares 6 3 2 6 2" xfId="15478" xr:uid="{00000000-0005-0000-0000-0000B63A0000}"/>
    <cellStyle name="Millares 6 3 2 7" xfId="8795" xr:uid="{00000000-0005-0000-0000-0000B73A0000}"/>
    <cellStyle name="Millares 6 3 2 8" xfId="9045" xr:uid="{00000000-0005-0000-0000-0000B83A0000}"/>
    <cellStyle name="Millares 6 3 2 9" xfId="17381" xr:uid="{00000000-0005-0000-0000-0000B93A0000}"/>
    <cellStyle name="Millares 6 3 3" xfId="636" xr:uid="{00000000-0005-0000-0000-0000BA3A0000}"/>
    <cellStyle name="Millares 6 3 3 2" xfId="1716" xr:uid="{00000000-0005-0000-0000-0000BB3A0000}"/>
    <cellStyle name="Millares 6 3 3 2 2" xfId="3869" xr:uid="{00000000-0005-0000-0000-0000BC3A0000}"/>
    <cellStyle name="Millares 6 3 3 2 2 2" xfId="12463" xr:uid="{00000000-0005-0000-0000-0000BD3A0000}"/>
    <cellStyle name="Millares 6 3 3 2 3" xfId="6012" xr:uid="{00000000-0005-0000-0000-0000BE3A0000}"/>
    <cellStyle name="Millares 6 3 3 2 3 2" xfId="14605" xr:uid="{00000000-0005-0000-0000-0000BF3A0000}"/>
    <cellStyle name="Millares 6 3 3 2 4" xfId="8154" xr:uid="{00000000-0005-0000-0000-0000C03A0000}"/>
    <cellStyle name="Millares 6 3 3 2 4 2" xfId="16747" xr:uid="{00000000-0005-0000-0000-0000C13A0000}"/>
    <cellStyle name="Millares 6 3 3 2 5" xfId="10310" xr:uid="{00000000-0005-0000-0000-0000C23A0000}"/>
    <cellStyle name="Millares 6 3 3 3" xfId="2802" xr:uid="{00000000-0005-0000-0000-0000C33A0000}"/>
    <cellStyle name="Millares 6 3 3 3 2" xfId="11396" xr:uid="{00000000-0005-0000-0000-0000C43A0000}"/>
    <cellStyle name="Millares 6 3 3 4" xfId="4945" xr:uid="{00000000-0005-0000-0000-0000C53A0000}"/>
    <cellStyle name="Millares 6 3 3 4 2" xfId="13538" xr:uid="{00000000-0005-0000-0000-0000C63A0000}"/>
    <cellStyle name="Millares 6 3 3 5" xfId="7087" xr:uid="{00000000-0005-0000-0000-0000C73A0000}"/>
    <cellStyle name="Millares 6 3 3 5 2" xfId="15680" xr:uid="{00000000-0005-0000-0000-0000C83A0000}"/>
    <cellStyle name="Millares 6 3 3 6" xfId="9245" xr:uid="{00000000-0005-0000-0000-0000C93A0000}"/>
    <cellStyle name="Millares 6 3 4" xfId="929" xr:uid="{00000000-0005-0000-0000-0000CA3A0000}"/>
    <cellStyle name="Millares 6 3 4 2" xfId="2006" xr:uid="{00000000-0005-0000-0000-0000CB3A0000}"/>
    <cellStyle name="Millares 6 3 4 2 2" xfId="4159" xr:uid="{00000000-0005-0000-0000-0000CC3A0000}"/>
    <cellStyle name="Millares 6 3 4 2 2 2" xfId="12753" xr:uid="{00000000-0005-0000-0000-0000CD3A0000}"/>
    <cellStyle name="Millares 6 3 4 2 3" xfId="6302" xr:uid="{00000000-0005-0000-0000-0000CE3A0000}"/>
    <cellStyle name="Millares 6 3 4 2 3 2" xfId="14895" xr:uid="{00000000-0005-0000-0000-0000CF3A0000}"/>
    <cellStyle name="Millares 6 3 4 2 4" xfId="8444" xr:uid="{00000000-0005-0000-0000-0000D03A0000}"/>
    <cellStyle name="Millares 6 3 4 2 4 2" xfId="17037" xr:uid="{00000000-0005-0000-0000-0000D13A0000}"/>
    <cellStyle name="Millares 6 3 4 2 5" xfId="10600" xr:uid="{00000000-0005-0000-0000-0000D23A0000}"/>
    <cellStyle name="Millares 6 3 4 3" xfId="3092" xr:uid="{00000000-0005-0000-0000-0000D33A0000}"/>
    <cellStyle name="Millares 6 3 4 3 2" xfId="11686" xr:uid="{00000000-0005-0000-0000-0000D43A0000}"/>
    <cellStyle name="Millares 6 3 4 4" xfId="5235" xr:uid="{00000000-0005-0000-0000-0000D53A0000}"/>
    <cellStyle name="Millares 6 3 4 4 2" xfId="13828" xr:uid="{00000000-0005-0000-0000-0000D63A0000}"/>
    <cellStyle name="Millares 6 3 4 5" xfId="7377" xr:uid="{00000000-0005-0000-0000-0000D73A0000}"/>
    <cellStyle name="Millares 6 3 4 5 2" xfId="15970" xr:uid="{00000000-0005-0000-0000-0000D83A0000}"/>
    <cellStyle name="Millares 6 3 4 6" xfId="9533" xr:uid="{00000000-0005-0000-0000-0000D93A0000}"/>
    <cellStyle name="Millares 6 3 5" xfId="1032" xr:uid="{00000000-0005-0000-0000-0000DA3A0000}"/>
    <cellStyle name="Millares 6 3 5 2" xfId="2109" xr:uid="{00000000-0005-0000-0000-0000DB3A0000}"/>
    <cellStyle name="Millares 6 3 5 2 2" xfId="4262" xr:uid="{00000000-0005-0000-0000-0000DC3A0000}"/>
    <cellStyle name="Millares 6 3 5 2 2 2" xfId="12856" xr:uid="{00000000-0005-0000-0000-0000DD3A0000}"/>
    <cellStyle name="Millares 6 3 5 2 3" xfId="6405" xr:uid="{00000000-0005-0000-0000-0000DE3A0000}"/>
    <cellStyle name="Millares 6 3 5 2 3 2" xfId="14998" xr:uid="{00000000-0005-0000-0000-0000DF3A0000}"/>
    <cellStyle name="Millares 6 3 5 2 4" xfId="8547" xr:uid="{00000000-0005-0000-0000-0000E03A0000}"/>
    <cellStyle name="Millares 6 3 5 2 4 2" xfId="17140" xr:uid="{00000000-0005-0000-0000-0000E13A0000}"/>
    <cellStyle name="Millares 6 3 5 2 5" xfId="10703" xr:uid="{00000000-0005-0000-0000-0000E23A0000}"/>
    <cellStyle name="Millares 6 3 5 3" xfId="3195" xr:uid="{00000000-0005-0000-0000-0000E33A0000}"/>
    <cellStyle name="Millares 6 3 5 3 2" xfId="11789" xr:uid="{00000000-0005-0000-0000-0000E43A0000}"/>
    <cellStyle name="Millares 6 3 5 4" xfId="5338" xr:uid="{00000000-0005-0000-0000-0000E53A0000}"/>
    <cellStyle name="Millares 6 3 5 4 2" xfId="13931" xr:uid="{00000000-0005-0000-0000-0000E63A0000}"/>
    <cellStyle name="Millares 6 3 5 5" xfId="7480" xr:uid="{00000000-0005-0000-0000-0000E73A0000}"/>
    <cellStyle name="Millares 6 3 5 5 2" xfId="16073" xr:uid="{00000000-0005-0000-0000-0000E83A0000}"/>
    <cellStyle name="Millares 6 3 5 6" xfId="9636" xr:uid="{00000000-0005-0000-0000-0000E93A0000}"/>
    <cellStyle name="Millares 6 3 6" xfId="1201" xr:uid="{00000000-0005-0000-0000-0000EA3A0000}"/>
    <cellStyle name="Millares 6 3 6 2" xfId="2275" xr:uid="{00000000-0005-0000-0000-0000EB3A0000}"/>
    <cellStyle name="Millares 6 3 6 2 2" xfId="4428" xr:uid="{00000000-0005-0000-0000-0000EC3A0000}"/>
    <cellStyle name="Millares 6 3 6 2 2 2" xfId="13022" xr:uid="{00000000-0005-0000-0000-0000ED3A0000}"/>
    <cellStyle name="Millares 6 3 6 2 3" xfId="6571" xr:uid="{00000000-0005-0000-0000-0000EE3A0000}"/>
    <cellStyle name="Millares 6 3 6 2 3 2" xfId="15164" xr:uid="{00000000-0005-0000-0000-0000EF3A0000}"/>
    <cellStyle name="Millares 6 3 6 2 4" xfId="8713" xr:uid="{00000000-0005-0000-0000-0000F03A0000}"/>
    <cellStyle name="Millares 6 3 6 2 4 2" xfId="17306" xr:uid="{00000000-0005-0000-0000-0000F13A0000}"/>
    <cellStyle name="Millares 6 3 6 2 5" xfId="10869" xr:uid="{00000000-0005-0000-0000-0000F23A0000}"/>
    <cellStyle name="Millares 6 3 6 3" xfId="3361" xr:uid="{00000000-0005-0000-0000-0000F33A0000}"/>
    <cellStyle name="Millares 6 3 6 3 2" xfId="11955" xr:uid="{00000000-0005-0000-0000-0000F43A0000}"/>
    <cellStyle name="Millares 6 3 6 4" xfId="5504" xr:uid="{00000000-0005-0000-0000-0000F53A0000}"/>
    <cellStyle name="Millares 6 3 6 4 2" xfId="14097" xr:uid="{00000000-0005-0000-0000-0000F63A0000}"/>
    <cellStyle name="Millares 6 3 6 5" xfId="7646" xr:uid="{00000000-0005-0000-0000-0000F73A0000}"/>
    <cellStyle name="Millares 6 3 6 5 2" xfId="16239" xr:uid="{00000000-0005-0000-0000-0000F83A0000}"/>
    <cellStyle name="Millares 6 3 6 6" xfId="9802" xr:uid="{00000000-0005-0000-0000-0000F93A0000}"/>
    <cellStyle name="Millares 6 3 7" xfId="1364" xr:uid="{00000000-0005-0000-0000-0000FA3A0000}"/>
    <cellStyle name="Millares 6 3 7 2" xfId="3517" xr:uid="{00000000-0005-0000-0000-0000FB3A0000}"/>
    <cellStyle name="Millares 6 3 7 2 2" xfId="12111" xr:uid="{00000000-0005-0000-0000-0000FC3A0000}"/>
    <cellStyle name="Millares 6 3 7 3" xfId="5660" xr:uid="{00000000-0005-0000-0000-0000FD3A0000}"/>
    <cellStyle name="Millares 6 3 7 3 2" xfId="14253" xr:uid="{00000000-0005-0000-0000-0000FE3A0000}"/>
    <cellStyle name="Millares 6 3 7 4" xfId="7802" xr:uid="{00000000-0005-0000-0000-0000FF3A0000}"/>
    <cellStyle name="Millares 6 3 7 4 2" xfId="16395" xr:uid="{00000000-0005-0000-0000-0000003B0000}"/>
    <cellStyle name="Millares 6 3 7 5" xfId="9958" xr:uid="{00000000-0005-0000-0000-0000013B0000}"/>
    <cellStyle name="Millares 6 3 8" xfId="283" xr:uid="{00000000-0005-0000-0000-0000023B0000}"/>
    <cellStyle name="Millares 6 3 8 2" xfId="2450" xr:uid="{00000000-0005-0000-0000-0000033B0000}"/>
    <cellStyle name="Millares 6 3 8 2 2" xfId="11044" xr:uid="{00000000-0005-0000-0000-0000043B0000}"/>
    <cellStyle name="Millares 6 3 8 3" xfId="4593" xr:uid="{00000000-0005-0000-0000-0000053B0000}"/>
    <cellStyle name="Millares 6 3 8 3 2" xfId="13186" xr:uid="{00000000-0005-0000-0000-0000063B0000}"/>
    <cellStyle name="Millares 6 3 8 4" xfId="6735" xr:uid="{00000000-0005-0000-0000-0000073B0000}"/>
    <cellStyle name="Millares 6 3 8 4 2" xfId="15328" xr:uid="{00000000-0005-0000-0000-0000083B0000}"/>
    <cellStyle name="Millares 6 3 8 5" xfId="8903" xr:uid="{00000000-0005-0000-0000-0000093B0000}"/>
    <cellStyle name="Millares 6 3 9" xfId="2331" xr:uid="{00000000-0005-0000-0000-00000A3B0000}"/>
    <cellStyle name="Millares 6 3 9 2" xfId="10925" xr:uid="{00000000-0005-0000-0000-00000B3B0000}"/>
    <cellStyle name="Millares 6 4" xfId="228" xr:uid="{00000000-0005-0000-0000-00000C3B0000}"/>
    <cellStyle name="Millares 6 4 2" xfId="581" xr:uid="{00000000-0005-0000-0000-00000D3B0000}"/>
    <cellStyle name="Millares 6 4 2 2" xfId="1661" xr:uid="{00000000-0005-0000-0000-00000E3B0000}"/>
    <cellStyle name="Millares 6 4 2 2 2" xfId="3814" xr:uid="{00000000-0005-0000-0000-00000F3B0000}"/>
    <cellStyle name="Millares 6 4 2 2 2 2" xfId="12408" xr:uid="{00000000-0005-0000-0000-0000103B0000}"/>
    <cellStyle name="Millares 6 4 2 2 3" xfId="5957" xr:uid="{00000000-0005-0000-0000-0000113B0000}"/>
    <cellStyle name="Millares 6 4 2 2 3 2" xfId="14550" xr:uid="{00000000-0005-0000-0000-0000123B0000}"/>
    <cellStyle name="Millares 6 4 2 2 4" xfId="8099" xr:uid="{00000000-0005-0000-0000-0000133B0000}"/>
    <cellStyle name="Millares 6 4 2 2 4 2" xfId="16692" xr:uid="{00000000-0005-0000-0000-0000143B0000}"/>
    <cellStyle name="Millares 6 4 2 2 5" xfId="10255" xr:uid="{00000000-0005-0000-0000-0000153B0000}"/>
    <cellStyle name="Millares 6 4 2 3" xfId="2747" xr:uid="{00000000-0005-0000-0000-0000163B0000}"/>
    <cellStyle name="Millares 6 4 2 3 2" xfId="11341" xr:uid="{00000000-0005-0000-0000-0000173B0000}"/>
    <cellStyle name="Millares 6 4 2 4" xfId="4890" xr:uid="{00000000-0005-0000-0000-0000183B0000}"/>
    <cellStyle name="Millares 6 4 2 4 2" xfId="13483" xr:uid="{00000000-0005-0000-0000-0000193B0000}"/>
    <cellStyle name="Millares 6 4 2 5" xfId="7032" xr:uid="{00000000-0005-0000-0000-00001A3B0000}"/>
    <cellStyle name="Millares 6 4 2 5 2" xfId="15625" xr:uid="{00000000-0005-0000-0000-00001B3B0000}"/>
    <cellStyle name="Millares 6 4 2 6" xfId="9190" xr:uid="{00000000-0005-0000-0000-00001C3B0000}"/>
    <cellStyle name="Millares 6 4 3" xfId="1309" xr:uid="{00000000-0005-0000-0000-00001D3B0000}"/>
    <cellStyle name="Millares 6 4 3 2" xfId="3462" xr:uid="{00000000-0005-0000-0000-00001E3B0000}"/>
    <cellStyle name="Millares 6 4 3 2 2" xfId="12056" xr:uid="{00000000-0005-0000-0000-00001F3B0000}"/>
    <cellStyle name="Millares 6 4 3 3" xfId="5605" xr:uid="{00000000-0005-0000-0000-0000203B0000}"/>
    <cellStyle name="Millares 6 4 3 3 2" xfId="14198" xr:uid="{00000000-0005-0000-0000-0000213B0000}"/>
    <cellStyle name="Millares 6 4 3 4" xfId="7747" xr:uid="{00000000-0005-0000-0000-0000223B0000}"/>
    <cellStyle name="Millares 6 4 3 4 2" xfId="16340" xr:uid="{00000000-0005-0000-0000-0000233B0000}"/>
    <cellStyle name="Millares 6 4 3 5" xfId="9903" xr:uid="{00000000-0005-0000-0000-0000243B0000}"/>
    <cellStyle name="Millares 6 4 4" xfId="2395" xr:uid="{00000000-0005-0000-0000-0000253B0000}"/>
    <cellStyle name="Millares 6 4 4 2" xfId="10989" xr:uid="{00000000-0005-0000-0000-0000263B0000}"/>
    <cellStyle name="Millares 6 4 5" xfId="4538" xr:uid="{00000000-0005-0000-0000-0000273B0000}"/>
    <cellStyle name="Millares 6 4 5 2" xfId="13131" xr:uid="{00000000-0005-0000-0000-0000283B0000}"/>
    <cellStyle name="Millares 6 4 6" xfId="6680" xr:uid="{00000000-0005-0000-0000-0000293B0000}"/>
    <cellStyle name="Millares 6 4 6 2" xfId="15273" xr:uid="{00000000-0005-0000-0000-00002A3B0000}"/>
    <cellStyle name="Millares 6 4 7" xfId="8784" xr:uid="{00000000-0005-0000-0000-00002B3B0000}"/>
    <cellStyle name="Millares 6 4 8" xfId="8852" xr:uid="{00000000-0005-0000-0000-00002C3B0000}"/>
    <cellStyle name="Millares 6 4 9" xfId="17369" xr:uid="{00000000-0005-0000-0000-00002D3B0000}"/>
    <cellStyle name="Millares 6 5" xfId="338" xr:uid="{00000000-0005-0000-0000-00002E3B0000}"/>
    <cellStyle name="Millares 6 5 2" xfId="691" xr:uid="{00000000-0005-0000-0000-00002F3B0000}"/>
    <cellStyle name="Millares 6 5 2 2" xfId="1771" xr:uid="{00000000-0005-0000-0000-0000303B0000}"/>
    <cellStyle name="Millares 6 5 2 2 2" xfId="3924" xr:uid="{00000000-0005-0000-0000-0000313B0000}"/>
    <cellStyle name="Millares 6 5 2 2 2 2" xfId="12518" xr:uid="{00000000-0005-0000-0000-0000323B0000}"/>
    <cellStyle name="Millares 6 5 2 2 3" xfId="6067" xr:uid="{00000000-0005-0000-0000-0000333B0000}"/>
    <cellStyle name="Millares 6 5 2 2 3 2" xfId="14660" xr:uid="{00000000-0005-0000-0000-0000343B0000}"/>
    <cellStyle name="Millares 6 5 2 2 4" xfId="8209" xr:uid="{00000000-0005-0000-0000-0000353B0000}"/>
    <cellStyle name="Millares 6 5 2 2 4 2" xfId="16802" xr:uid="{00000000-0005-0000-0000-0000363B0000}"/>
    <cellStyle name="Millares 6 5 2 2 5" xfId="10365" xr:uid="{00000000-0005-0000-0000-0000373B0000}"/>
    <cellStyle name="Millares 6 5 2 3" xfId="2857" xr:uid="{00000000-0005-0000-0000-0000383B0000}"/>
    <cellStyle name="Millares 6 5 2 3 2" xfId="11451" xr:uid="{00000000-0005-0000-0000-0000393B0000}"/>
    <cellStyle name="Millares 6 5 2 4" xfId="5000" xr:uid="{00000000-0005-0000-0000-00003A3B0000}"/>
    <cellStyle name="Millares 6 5 2 4 2" xfId="13593" xr:uid="{00000000-0005-0000-0000-00003B3B0000}"/>
    <cellStyle name="Millares 6 5 2 5" xfId="7142" xr:uid="{00000000-0005-0000-0000-00003C3B0000}"/>
    <cellStyle name="Millares 6 5 2 5 2" xfId="15735" xr:uid="{00000000-0005-0000-0000-00003D3B0000}"/>
    <cellStyle name="Millares 6 5 2 6" xfId="9300" xr:uid="{00000000-0005-0000-0000-00003E3B0000}"/>
    <cellStyle name="Millares 6 5 3" xfId="1419" xr:uid="{00000000-0005-0000-0000-00003F3B0000}"/>
    <cellStyle name="Millares 6 5 3 2" xfId="3572" xr:uid="{00000000-0005-0000-0000-0000403B0000}"/>
    <cellStyle name="Millares 6 5 3 2 2" xfId="12166" xr:uid="{00000000-0005-0000-0000-0000413B0000}"/>
    <cellStyle name="Millares 6 5 3 3" xfId="5715" xr:uid="{00000000-0005-0000-0000-0000423B0000}"/>
    <cellStyle name="Millares 6 5 3 3 2" xfId="14308" xr:uid="{00000000-0005-0000-0000-0000433B0000}"/>
    <cellStyle name="Millares 6 5 3 4" xfId="7857" xr:uid="{00000000-0005-0000-0000-0000443B0000}"/>
    <cellStyle name="Millares 6 5 3 4 2" xfId="16450" xr:uid="{00000000-0005-0000-0000-0000453B0000}"/>
    <cellStyle name="Millares 6 5 3 5" xfId="10013" xr:uid="{00000000-0005-0000-0000-0000463B0000}"/>
    <cellStyle name="Millares 6 5 4" xfId="2505" xr:uid="{00000000-0005-0000-0000-0000473B0000}"/>
    <cellStyle name="Millares 6 5 4 2" xfId="11099" xr:uid="{00000000-0005-0000-0000-0000483B0000}"/>
    <cellStyle name="Millares 6 5 5" xfId="4648" xr:uid="{00000000-0005-0000-0000-0000493B0000}"/>
    <cellStyle name="Millares 6 5 5 2" xfId="13241" xr:uid="{00000000-0005-0000-0000-00004A3B0000}"/>
    <cellStyle name="Millares 6 5 6" xfId="6790" xr:uid="{00000000-0005-0000-0000-00004B3B0000}"/>
    <cellStyle name="Millares 6 5 6 2" xfId="15383" xr:uid="{00000000-0005-0000-0000-00004C3B0000}"/>
    <cellStyle name="Millares 6 5 7" xfId="8950" xr:uid="{00000000-0005-0000-0000-00004D3B0000}"/>
    <cellStyle name="Millares 6 6" xfId="387" xr:uid="{00000000-0005-0000-0000-00004E3B0000}"/>
    <cellStyle name="Millares 6 6 2" xfId="739" xr:uid="{00000000-0005-0000-0000-00004F3B0000}"/>
    <cellStyle name="Millares 6 6 2 2" xfId="1819" xr:uid="{00000000-0005-0000-0000-0000503B0000}"/>
    <cellStyle name="Millares 6 6 2 2 2" xfId="3972" xr:uid="{00000000-0005-0000-0000-0000513B0000}"/>
    <cellStyle name="Millares 6 6 2 2 2 2" xfId="12566" xr:uid="{00000000-0005-0000-0000-0000523B0000}"/>
    <cellStyle name="Millares 6 6 2 2 3" xfId="6115" xr:uid="{00000000-0005-0000-0000-0000533B0000}"/>
    <cellStyle name="Millares 6 6 2 2 3 2" xfId="14708" xr:uid="{00000000-0005-0000-0000-0000543B0000}"/>
    <cellStyle name="Millares 6 6 2 2 4" xfId="8257" xr:uid="{00000000-0005-0000-0000-0000553B0000}"/>
    <cellStyle name="Millares 6 6 2 2 4 2" xfId="16850" xr:uid="{00000000-0005-0000-0000-0000563B0000}"/>
    <cellStyle name="Millares 6 6 2 2 5" xfId="10413" xr:uid="{00000000-0005-0000-0000-0000573B0000}"/>
    <cellStyle name="Millares 6 6 2 3" xfId="2905" xr:uid="{00000000-0005-0000-0000-0000583B0000}"/>
    <cellStyle name="Millares 6 6 2 3 2" xfId="11499" xr:uid="{00000000-0005-0000-0000-0000593B0000}"/>
    <cellStyle name="Millares 6 6 2 4" xfId="5048" xr:uid="{00000000-0005-0000-0000-00005A3B0000}"/>
    <cellStyle name="Millares 6 6 2 4 2" xfId="13641" xr:uid="{00000000-0005-0000-0000-00005B3B0000}"/>
    <cellStyle name="Millares 6 6 2 5" xfId="7190" xr:uid="{00000000-0005-0000-0000-00005C3B0000}"/>
    <cellStyle name="Millares 6 6 2 5 2" xfId="15783" xr:uid="{00000000-0005-0000-0000-00005D3B0000}"/>
    <cellStyle name="Millares 6 6 2 6" xfId="9348" xr:uid="{00000000-0005-0000-0000-00005E3B0000}"/>
    <cellStyle name="Millares 6 6 3" xfId="1467" xr:uid="{00000000-0005-0000-0000-00005F3B0000}"/>
    <cellStyle name="Millares 6 6 3 2" xfId="3620" xr:uid="{00000000-0005-0000-0000-0000603B0000}"/>
    <cellStyle name="Millares 6 6 3 2 2" xfId="12214" xr:uid="{00000000-0005-0000-0000-0000613B0000}"/>
    <cellStyle name="Millares 6 6 3 3" xfId="5763" xr:uid="{00000000-0005-0000-0000-0000623B0000}"/>
    <cellStyle name="Millares 6 6 3 3 2" xfId="14356" xr:uid="{00000000-0005-0000-0000-0000633B0000}"/>
    <cellStyle name="Millares 6 6 3 4" xfId="7905" xr:uid="{00000000-0005-0000-0000-0000643B0000}"/>
    <cellStyle name="Millares 6 6 3 4 2" xfId="16498" xr:uid="{00000000-0005-0000-0000-0000653B0000}"/>
    <cellStyle name="Millares 6 6 3 5" xfId="10061" xr:uid="{00000000-0005-0000-0000-0000663B0000}"/>
    <cellStyle name="Millares 6 6 4" xfId="2553" xr:uid="{00000000-0005-0000-0000-0000673B0000}"/>
    <cellStyle name="Millares 6 6 4 2" xfId="11147" xr:uid="{00000000-0005-0000-0000-0000683B0000}"/>
    <cellStyle name="Millares 6 6 5" xfId="4696" xr:uid="{00000000-0005-0000-0000-0000693B0000}"/>
    <cellStyle name="Millares 6 6 5 2" xfId="13289" xr:uid="{00000000-0005-0000-0000-00006A3B0000}"/>
    <cellStyle name="Millares 6 6 6" xfId="6838" xr:uid="{00000000-0005-0000-0000-00006B3B0000}"/>
    <cellStyle name="Millares 6 6 6 2" xfId="15431" xr:uid="{00000000-0005-0000-0000-00006C3B0000}"/>
    <cellStyle name="Millares 6 6 7" xfId="8998" xr:uid="{00000000-0005-0000-0000-00006D3B0000}"/>
    <cellStyle name="Millares 6 7" xfId="530" xr:uid="{00000000-0005-0000-0000-00006E3B0000}"/>
    <cellStyle name="Millares 6 7 2" xfId="1610" xr:uid="{00000000-0005-0000-0000-00006F3B0000}"/>
    <cellStyle name="Millares 6 7 2 2" xfId="3763" xr:uid="{00000000-0005-0000-0000-0000703B0000}"/>
    <cellStyle name="Millares 6 7 2 2 2" xfId="12357" xr:uid="{00000000-0005-0000-0000-0000713B0000}"/>
    <cellStyle name="Millares 6 7 2 3" xfId="5906" xr:uid="{00000000-0005-0000-0000-0000723B0000}"/>
    <cellStyle name="Millares 6 7 2 3 2" xfId="14499" xr:uid="{00000000-0005-0000-0000-0000733B0000}"/>
    <cellStyle name="Millares 6 7 2 4" xfId="8048" xr:uid="{00000000-0005-0000-0000-0000743B0000}"/>
    <cellStyle name="Millares 6 7 2 4 2" xfId="16641" xr:uid="{00000000-0005-0000-0000-0000753B0000}"/>
    <cellStyle name="Millares 6 7 2 5" xfId="10204" xr:uid="{00000000-0005-0000-0000-0000763B0000}"/>
    <cellStyle name="Millares 6 7 3" xfId="2696" xr:uid="{00000000-0005-0000-0000-0000773B0000}"/>
    <cellStyle name="Millares 6 7 3 2" xfId="11290" xr:uid="{00000000-0005-0000-0000-0000783B0000}"/>
    <cellStyle name="Millares 6 7 4" xfId="4839" xr:uid="{00000000-0005-0000-0000-0000793B0000}"/>
    <cellStyle name="Millares 6 7 4 2" xfId="13432" xr:uid="{00000000-0005-0000-0000-00007A3B0000}"/>
    <cellStyle name="Millares 6 7 5" xfId="6981" xr:uid="{00000000-0005-0000-0000-00007B3B0000}"/>
    <cellStyle name="Millares 6 7 5 2" xfId="15574" xr:uid="{00000000-0005-0000-0000-00007C3B0000}"/>
    <cellStyle name="Millares 6 7 6" xfId="9139" xr:uid="{00000000-0005-0000-0000-00007D3B0000}"/>
    <cellStyle name="Millares 6 8" xfId="847" xr:uid="{00000000-0005-0000-0000-00007E3B0000}"/>
    <cellStyle name="Millares 6 8 2" xfId="1927" xr:uid="{00000000-0005-0000-0000-00007F3B0000}"/>
    <cellStyle name="Millares 6 8 2 2" xfId="4080" xr:uid="{00000000-0005-0000-0000-0000803B0000}"/>
    <cellStyle name="Millares 6 8 2 2 2" xfId="12674" xr:uid="{00000000-0005-0000-0000-0000813B0000}"/>
    <cellStyle name="Millares 6 8 2 3" xfId="6223" xr:uid="{00000000-0005-0000-0000-0000823B0000}"/>
    <cellStyle name="Millares 6 8 2 3 2" xfId="14816" xr:uid="{00000000-0005-0000-0000-0000833B0000}"/>
    <cellStyle name="Millares 6 8 2 4" xfId="8365" xr:uid="{00000000-0005-0000-0000-0000843B0000}"/>
    <cellStyle name="Millares 6 8 2 4 2" xfId="16958" xr:uid="{00000000-0005-0000-0000-0000853B0000}"/>
    <cellStyle name="Millares 6 8 2 5" xfId="10521" xr:uid="{00000000-0005-0000-0000-0000863B0000}"/>
    <cellStyle name="Millares 6 8 3" xfId="3013" xr:uid="{00000000-0005-0000-0000-0000873B0000}"/>
    <cellStyle name="Millares 6 8 3 2" xfId="11607" xr:uid="{00000000-0005-0000-0000-0000883B0000}"/>
    <cellStyle name="Millares 6 8 4" xfId="5156" xr:uid="{00000000-0005-0000-0000-0000893B0000}"/>
    <cellStyle name="Millares 6 8 4 2" xfId="13749" xr:uid="{00000000-0005-0000-0000-00008A3B0000}"/>
    <cellStyle name="Millares 6 8 5" xfId="7298" xr:uid="{00000000-0005-0000-0000-00008B3B0000}"/>
    <cellStyle name="Millares 6 8 5 2" xfId="15891" xr:uid="{00000000-0005-0000-0000-00008C3B0000}"/>
    <cellStyle name="Millares 6 8 6" xfId="9456" xr:uid="{00000000-0005-0000-0000-00008D3B0000}"/>
    <cellStyle name="Millares 6 9" xfId="882" xr:uid="{00000000-0005-0000-0000-00008E3B0000}"/>
    <cellStyle name="Millares 6 9 2" xfId="1959" xr:uid="{00000000-0005-0000-0000-00008F3B0000}"/>
    <cellStyle name="Millares 6 9 2 2" xfId="4112" xr:uid="{00000000-0005-0000-0000-0000903B0000}"/>
    <cellStyle name="Millares 6 9 2 2 2" xfId="12706" xr:uid="{00000000-0005-0000-0000-0000913B0000}"/>
    <cellStyle name="Millares 6 9 2 3" xfId="6255" xr:uid="{00000000-0005-0000-0000-0000923B0000}"/>
    <cellStyle name="Millares 6 9 2 3 2" xfId="14848" xr:uid="{00000000-0005-0000-0000-0000933B0000}"/>
    <cellStyle name="Millares 6 9 2 4" xfId="8397" xr:uid="{00000000-0005-0000-0000-0000943B0000}"/>
    <cellStyle name="Millares 6 9 2 4 2" xfId="16990" xr:uid="{00000000-0005-0000-0000-0000953B0000}"/>
    <cellStyle name="Millares 6 9 2 5" xfId="10553" xr:uid="{00000000-0005-0000-0000-0000963B0000}"/>
    <cellStyle name="Millares 6 9 3" xfId="3045" xr:uid="{00000000-0005-0000-0000-0000973B0000}"/>
    <cellStyle name="Millares 6 9 3 2" xfId="11639" xr:uid="{00000000-0005-0000-0000-0000983B0000}"/>
    <cellStyle name="Millares 6 9 4" xfId="5188" xr:uid="{00000000-0005-0000-0000-0000993B0000}"/>
    <cellStyle name="Millares 6 9 4 2" xfId="13781" xr:uid="{00000000-0005-0000-0000-00009A3B0000}"/>
    <cellStyle name="Millares 6 9 5" xfId="7330" xr:uid="{00000000-0005-0000-0000-00009B3B0000}"/>
    <cellStyle name="Millares 6 9 5 2" xfId="15923" xr:uid="{00000000-0005-0000-0000-00009C3B0000}"/>
    <cellStyle name="Millares 6 9 6" xfId="9486" xr:uid="{00000000-0005-0000-0000-00009D3B0000}"/>
    <cellStyle name="Millares 7" xfId="45" xr:uid="{00000000-0005-0000-0000-00009E3B0000}"/>
    <cellStyle name="Millares 7 10" xfId="6610" xr:uid="{00000000-0005-0000-0000-00009F3B0000}"/>
    <cellStyle name="Millares 7 10 2" xfId="15203" xr:uid="{00000000-0005-0000-0000-0000A03B0000}"/>
    <cellStyle name="Millares 7 11" xfId="8771" xr:uid="{00000000-0005-0000-0000-0000A13B0000}"/>
    <cellStyle name="Millares 7 12" xfId="17351" xr:uid="{00000000-0005-0000-0000-0000A23B0000}"/>
    <cellStyle name="Millares 7 2" xfId="302" xr:uid="{00000000-0005-0000-0000-0000A33B0000}"/>
    <cellStyle name="Millares 7 2 10" xfId="6754" xr:uid="{00000000-0005-0000-0000-0000A43B0000}"/>
    <cellStyle name="Millares 7 2 10 2" xfId="15347" xr:uid="{00000000-0005-0000-0000-0000A53B0000}"/>
    <cellStyle name="Millares 7 2 11" xfId="8790" xr:uid="{00000000-0005-0000-0000-0000A63B0000}"/>
    <cellStyle name="Millares 7 2 12" xfId="17375" xr:uid="{00000000-0005-0000-0000-0000A73B0000}"/>
    <cellStyle name="Millares 7 2 2" xfId="453" xr:uid="{00000000-0005-0000-0000-0000A83B0000}"/>
    <cellStyle name="Millares 7 2 2 2" xfId="805" xr:uid="{00000000-0005-0000-0000-0000A93B0000}"/>
    <cellStyle name="Millares 7 2 2 2 2" xfId="1885" xr:uid="{00000000-0005-0000-0000-0000AA3B0000}"/>
    <cellStyle name="Millares 7 2 2 2 2 2" xfId="4038" xr:uid="{00000000-0005-0000-0000-0000AB3B0000}"/>
    <cellStyle name="Millares 7 2 2 2 2 2 2" xfId="12632" xr:uid="{00000000-0005-0000-0000-0000AC3B0000}"/>
    <cellStyle name="Millares 7 2 2 2 2 3" xfId="6181" xr:uid="{00000000-0005-0000-0000-0000AD3B0000}"/>
    <cellStyle name="Millares 7 2 2 2 2 3 2" xfId="14774" xr:uid="{00000000-0005-0000-0000-0000AE3B0000}"/>
    <cellStyle name="Millares 7 2 2 2 2 4" xfId="8323" xr:uid="{00000000-0005-0000-0000-0000AF3B0000}"/>
    <cellStyle name="Millares 7 2 2 2 2 4 2" xfId="16916" xr:uid="{00000000-0005-0000-0000-0000B03B0000}"/>
    <cellStyle name="Millares 7 2 2 2 2 5" xfId="10479" xr:uid="{00000000-0005-0000-0000-0000B13B0000}"/>
    <cellStyle name="Millares 7 2 2 2 3" xfId="2971" xr:uid="{00000000-0005-0000-0000-0000B23B0000}"/>
    <cellStyle name="Millares 7 2 2 2 3 2" xfId="11565" xr:uid="{00000000-0005-0000-0000-0000B33B0000}"/>
    <cellStyle name="Millares 7 2 2 2 4" xfId="5114" xr:uid="{00000000-0005-0000-0000-0000B43B0000}"/>
    <cellStyle name="Millares 7 2 2 2 4 2" xfId="13707" xr:uid="{00000000-0005-0000-0000-0000B53B0000}"/>
    <cellStyle name="Millares 7 2 2 2 5" xfId="7256" xr:uid="{00000000-0005-0000-0000-0000B63B0000}"/>
    <cellStyle name="Millares 7 2 2 2 5 2" xfId="15849" xr:uid="{00000000-0005-0000-0000-0000B73B0000}"/>
    <cellStyle name="Millares 7 2 2 2 6" xfId="9414" xr:uid="{00000000-0005-0000-0000-0000B83B0000}"/>
    <cellStyle name="Millares 7 2 2 3" xfId="1533" xr:uid="{00000000-0005-0000-0000-0000B93B0000}"/>
    <cellStyle name="Millares 7 2 2 3 2" xfId="3686" xr:uid="{00000000-0005-0000-0000-0000BA3B0000}"/>
    <cellStyle name="Millares 7 2 2 3 2 2" xfId="12280" xr:uid="{00000000-0005-0000-0000-0000BB3B0000}"/>
    <cellStyle name="Millares 7 2 2 3 3" xfId="5829" xr:uid="{00000000-0005-0000-0000-0000BC3B0000}"/>
    <cellStyle name="Millares 7 2 2 3 3 2" xfId="14422" xr:uid="{00000000-0005-0000-0000-0000BD3B0000}"/>
    <cellStyle name="Millares 7 2 2 3 4" xfId="7971" xr:uid="{00000000-0005-0000-0000-0000BE3B0000}"/>
    <cellStyle name="Millares 7 2 2 3 4 2" xfId="16564" xr:uid="{00000000-0005-0000-0000-0000BF3B0000}"/>
    <cellStyle name="Millares 7 2 2 3 5" xfId="10127" xr:uid="{00000000-0005-0000-0000-0000C03B0000}"/>
    <cellStyle name="Millares 7 2 2 4" xfId="2619" xr:uid="{00000000-0005-0000-0000-0000C13B0000}"/>
    <cellStyle name="Millares 7 2 2 4 2" xfId="11213" xr:uid="{00000000-0005-0000-0000-0000C23B0000}"/>
    <cellStyle name="Millares 7 2 2 5" xfId="4762" xr:uid="{00000000-0005-0000-0000-0000C33B0000}"/>
    <cellStyle name="Millares 7 2 2 5 2" xfId="13355" xr:uid="{00000000-0005-0000-0000-0000C43B0000}"/>
    <cellStyle name="Millares 7 2 2 6" xfId="6904" xr:uid="{00000000-0005-0000-0000-0000C53B0000}"/>
    <cellStyle name="Millares 7 2 2 6 2" xfId="15497" xr:uid="{00000000-0005-0000-0000-0000C63B0000}"/>
    <cellStyle name="Millares 7 2 2 7" xfId="9062" xr:uid="{00000000-0005-0000-0000-0000C73B0000}"/>
    <cellStyle name="Millares 7 2 3" xfId="655" xr:uid="{00000000-0005-0000-0000-0000C83B0000}"/>
    <cellStyle name="Millares 7 2 3 2" xfId="1735" xr:uid="{00000000-0005-0000-0000-0000C93B0000}"/>
    <cellStyle name="Millares 7 2 3 2 2" xfId="3888" xr:uid="{00000000-0005-0000-0000-0000CA3B0000}"/>
    <cellStyle name="Millares 7 2 3 2 2 2" xfId="12482" xr:uid="{00000000-0005-0000-0000-0000CB3B0000}"/>
    <cellStyle name="Millares 7 2 3 2 3" xfId="6031" xr:uid="{00000000-0005-0000-0000-0000CC3B0000}"/>
    <cellStyle name="Millares 7 2 3 2 3 2" xfId="14624" xr:uid="{00000000-0005-0000-0000-0000CD3B0000}"/>
    <cellStyle name="Millares 7 2 3 2 4" xfId="8173" xr:uid="{00000000-0005-0000-0000-0000CE3B0000}"/>
    <cellStyle name="Millares 7 2 3 2 4 2" xfId="16766" xr:uid="{00000000-0005-0000-0000-0000CF3B0000}"/>
    <cellStyle name="Millares 7 2 3 2 5" xfId="10329" xr:uid="{00000000-0005-0000-0000-0000D03B0000}"/>
    <cellStyle name="Millares 7 2 3 3" xfId="2821" xr:uid="{00000000-0005-0000-0000-0000D13B0000}"/>
    <cellStyle name="Millares 7 2 3 3 2" xfId="11415" xr:uid="{00000000-0005-0000-0000-0000D23B0000}"/>
    <cellStyle name="Millares 7 2 3 4" xfId="4964" xr:uid="{00000000-0005-0000-0000-0000D33B0000}"/>
    <cellStyle name="Millares 7 2 3 4 2" xfId="13557" xr:uid="{00000000-0005-0000-0000-0000D43B0000}"/>
    <cellStyle name="Millares 7 2 3 5" xfId="7106" xr:uid="{00000000-0005-0000-0000-0000D53B0000}"/>
    <cellStyle name="Millares 7 2 3 5 2" xfId="15699" xr:uid="{00000000-0005-0000-0000-0000D63B0000}"/>
    <cellStyle name="Millares 7 2 3 6" xfId="9264" xr:uid="{00000000-0005-0000-0000-0000D73B0000}"/>
    <cellStyle name="Millares 7 2 4" xfId="948" xr:uid="{00000000-0005-0000-0000-0000D83B0000}"/>
    <cellStyle name="Millares 7 2 4 2" xfId="2025" xr:uid="{00000000-0005-0000-0000-0000D93B0000}"/>
    <cellStyle name="Millares 7 2 4 2 2" xfId="4178" xr:uid="{00000000-0005-0000-0000-0000DA3B0000}"/>
    <cellStyle name="Millares 7 2 4 2 2 2" xfId="12772" xr:uid="{00000000-0005-0000-0000-0000DB3B0000}"/>
    <cellStyle name="Millares 7 2 4 2 3" xfId="6321" xr:uid="{00000000-0005-0000-0000-0000DC3B0000}"/>
    <cellStyle name="Millares 7 2 4 2 3 2" xfId="14914" xr:uid="{00000000-0005-0000-0000-0000DD3B0000}"/>
    <cellStyle name="Millares 7 2 4 2 4" xfId="8463" xr:uid="{00000000-0005-0000-0000-0000DE3B0000}"/>
    <cellStyle name="Millares 7 2 4 2 4 2" xfId="17056" xr:uid="{00000000-0005-0000-0000-0000DF3B0000}"/>
    <cellStyle name="Millares 7 2 4 2 5" xfId="10619" xr:uid="{00000000-0005-0000-0000-0000E03B0000}"/>
    <cellStyle name="Millares 7 2 4 3" xfId="3111" xr:uid="{00000000-0005-0000-0000-0000E13B0000}"/>
    <cellStyle name="Millares 7 2 4 3 2" xfId="11705" xr:uid="{00000000-0005-0000-0000-0000E23B0000}"/>
    <cellStyle name="Millares 7 2 4 4" xfId="5254" xr:uid="{00000000-0005-0000-0000-0000E33B0000}"/>
    <cellStyle name="Millares 7 2 4 4 2" xfId="13847" xr:uid="{00000000-0005-0000-0000-0000E43B0000}"/>
    <cellStyle name="Millares 7 2 4 5" xfId="7396" xr:uid="{00000000-0005-0000-0000-0000E53B0000}"/>
    <cellStyle name="Millares 7 2 4 5 2" xfId="15989" xr:uid="{00000000-0005-0000-0000-0000E63B0000}"/>
    <cellStyle name="Millares 7 2 4 6" xfId="9552" xr:uid="{00000000-0005-0000-0000-0000E73B0000}"/>
    <cellStyle name="Millares 7 2 5" xfId="1051" xr:uid="{00000000-0005-0000-0000-0000E83B0000}"/>
    <cellStyle name="Millares 7 2 5 2" xfId="2128" xr:uid="{00000000-0005-0000-0000-0000E93B0000}"/>
    <cellStyle name="Millares 7 2 5 2 2" xfId="4281" xr:uid="{00000000-0005-0000-0000-0000EA3B0000}"/>
    <cellStyle name="Millares 7 2 5 2 2 2" xfId="12875" xr:uid="{00000000-0005-0000-0000-0000EB3B0000}"/>
    <cellStyle name="Millares 7 2 5 2 3" xfId="6424" xr:uid="{00000000-0005-0000-0000-0000EC3B0000}"/>
    <cellStyle name="Millares 7 2 5 2 3 2" xfId="15017" xr:uid="{00000000-0005-0000-0000-0000ED3B0000}"/>
    <cellStyle name="Millares 7 2 5 2 4" xfId="8566" xr:uid="{00000000-0005-0000-0000-0000EE3B0000}"/>
    <cellStyle name="Millares 7 2 5 2 4 2" xfId="17159" xr:uid="{00000000-0005-0000-0000-0000EF3B0000}"/>
    <cellStyle name="Millares 7 2 5 2 5" xfId="10722" xr:uid="{00000000-0005-0000-0000-0000F03B0000}"/>
    <cellStyle name="Millares 7 2 5 3" xfId="3214" xr:uid="{00000000-0005-0000-0000-0000F13B0000}"/>
    <cellStyle name="Millares 7 2 5 3 2" xfId="11808" xr:uid="{00000000-0005-0000-0000-0000F23B0000}"/>
    <cellStyle name="Millares 7 2 5 4" xfId="5357" xr:uid="{00000000-0005-0000-0000-0000F33B0000}"/>
    <cellStyle name="Millares 7 2 5 4 2" xfId="13950" xr:uid="{00000000-0005-0000-0000-0000F43B0000}"/>
    <cellStyle name="Millares 7 2 5 5" xfId="7499" xr:uid="{00000000-0005-0000-0000-0000F53B0000}"/>
    <cellStyle name="Millares 7 2 5 5 2" xfId="16092" xr:uid="{00000000-0005-0000-0000-0000F63B0000}"/>
    <cellStyle name="Millares 7 2 5 6" xfId="9655" xr:uid="{00000000-0005-0000-0000-0000F73B0000}"/>
    <cellStyle name="Millares 7 2 6" xfId="1214" xr:uid="{00000000-0005-0000-0000-0000F83B0000}"/>
    <cellStyle name="Millares 7 2 6 2" xfId="2288" xr:uid="{00000000-0005-0000-0000-0000F93B0000}"/>
    <cellStyle name="Millares 7 2 6 2 2" xfId="4441" xr:uid="{00000000-0005-0000-0000-0000FA3B0000}"/>
    <cellStyle name="Millares 7 2 6 2 2 2" xfId="13035" xr:uid="{00000000-0005-0000-0000-0000FB3B0000}"/>
    <cellStyle name="Millares 7 2 6 2 3" xfId="6584" xr:uid="{00000000-0005-0000-0000-0000FC3B0000}"/>
    <cellStyle name="Millares 7 2 6 2 3 2" xfId="15177" xr:uid="{00000000-0005-0000-0000-0000FD3B0000}"/>
    <cellStyle name="Millares 7 2 6 2 4" xfId="8726" xr:uid="{00000000-0005-0000-0000-0000FE3B0000}"/>
    <cellStyle name="Millares 7 2 6 2 4 2" xfId="17319" xr:uid="{00000000-0005-0000-0000-0000FF3B0000}"/>
    <cellStyle name="Millares 7 2 6 2 5" xfId="10882" xr:uid="{00000000-0005-0000-0000-0000003C0000}"/>
    <cellStyle name="Millares 7 2 6 3" xfId="3374" xr:uid="{00000000-0005-0000-0000-0000013C0000}"/>
    <cellStyle name="Millares 7 2 6 3 2" xfId="11968" xr:uid="{00000000-0005-0000-0000-0000023C0000}"/>
    <cellStyle name="Millares 7 2 6 4" xfId="5517" xr:uid="{00000000-0005-0000-0000-0000033C0000}"/>
    <cellStyle name="Millares 7 2 6 4 2" xfId="14110" xr:uid="{00000000-0005-0000-0000-0000043C0000}"/>
    <cellStyle name="Millares 7 2 6 5" xfId="7659" xr:uid="{00000000-0005-0000-0000-0000053C0000}"/>
    <cellStyle name="Millares 7 2 6 5 2" xfId="16252" xr:uid="{00000000-0005-0000-0000-0000063C0000}"/>
    <cellStyle name="Millares 7 2 6 6" xfId="9815" xr:uid="{00000000-0005-0000-0000-0000073C0000}"/>
    <cellStyle name="Millares 7 2 7" xfId="1383" xr:uid="{00000000-0005-0000-0000-0000083C0000}"/>
    <cellStyle name="Millares 7 2 7 2" xfId="3536" xr:uid="{00000000-0005-0000-0000-0000093C0000}"/>
    <cellStyle name="Millares 7 2 7 2 2" xfId="12130" xr:uid="{00000000-0005-0000-0000-00000A3C0000}"/>
    <cellStyle name="Millares 7 2 7 3" xfId="5679" xr:uid="{00000000-0005-0000-0000-00000B3C0000}"/>
    <cellStyle name="Millares 7 2 7 3 2" xfId="14272" xr:uid="{00000000-0005-0000-0000-00000C3C0000}"/>
    <cellStyle name="Millares 7 2 7 4" xfId="7821" xr:uid="{00000000-0005-0000-0000-00000D3C0000}"/>
    <cellStyle name="Millares 7 2 7 4 2" xfId="16414" xr:uid="{00000000-0005-0000-0000-00000E3C0000}"/>
    <cellStyle name="Millares 7 2 7 5" xfId="9977" xr:uid="{00000000-0005-0000-0000-00000F3C0000}"/>
    <cellStyle name="Millares 7 2 8" xfId="2469" xr:uid="{00000000-0005-0000-0000-0000103C0000}"/>
    <cellStyle name="Millares 7 2 8 2" xfId="11063" xr:uid="{00000000-0005-0000-0000-0000113C0000}"/>
    <cellStyle name="Millares 7 2 9" xfId="4612" xr:uid="{00000000-0005-0000-0000-0000123C0000}"/>
    <cellStyle name="Millares 7 2 9 2" xfId="13205" xr:uid="{00000000-0005-0000-0000-0000133C0000}"/>
    <cellStyle name="Millares 7 3" xfId="576" xr:uid="{00000000-0005-0000-0000-0000143C0000}"/>
    <cellStyle name="Millares 7 3 2" xfId="1656" xr:uid="{00000000-0005-0000-0000-0000153C0000}"/>
    <cellStyle name="Millares 7 3 2 2" xfId="3809" xr:uid="{00000000-0005-0000-0000-0000163C0000}"/>
    <cellStyle name="Millares 7 3 2 2 2" xfId="12403" xr:uid="{00000000-0005-0000-0000-0000173C0000}"/>
    <cellStyle name="Millares 7 3 2 3" xfId="5952" xr:uid="{00000000-0005-0000-0000-0000183C0000}"/>
    <cellStyle name="Millares 7 3 2 3 2" xfId="14545" xr:uid="{00000000-0005-0000-0000-0000193C0000}"/>
    <cellStyle name="Millares 7 3 2 4" xfId="8094" xr:uid="{00000000-0005-0000-0000-00001A3C0000}"/>
    <cellStyle name="Millares 7 3 2 4 2" xfId="16687" xr:uid="{00000000-0005-0000-0000-00001B3C0000}"/>
    <cellStyle name="Millares 7 3 2 5" xfId="10250" xr:uid="{00000000-0005-0000-0000-00001C3C0000}"/>
    <cellStyle name="Millares 7 3 3" xfId="2742" xr:uid="{00000000-0005-0000-0000-00001D3C0000}"/>
    <cellStyle name="Millares 7 3 3 2" xfId="11336" xr:uid="{00000000-0005-0000-0000-00001E3C0000}"/>
    <cellStyle name="Millares 7 3 4" xfId="4885" xr:uid="{00000000-0005-0000-0000-00001F3C0000}"/>
    <cellStyle name="Millares 7 3 4 2" xfId="13478" xr:uid="{00000000-0005-0000-0000-0000203C0000}"/>
    <cellStyle name="Millares 7 3 5" xfId="7027" xr:uid="{00000000-0005-0000-0000-0000213C0000}"/>
    <cellStyle name="Millares 7 3 5 2" xfId="15620" xr:uid="{00000000-0005-0000-0000-0000223C0000}"/>
    <cellStyle name="Millares 7 3 6" xfId="9185" xr:uid="{00000000-0005-0000-0000-0000233C0000}"/>
    <cellStyle name="Millares 7 4" xfId="861" xr:uid="{00000000-0005-0000-0000-0000243C0000}"/>
    <cellStyle name="Millares 7 4 2" xfId="1940" xr:uid="{00000000-0005-0000-0000-0000253C0000}"/>
    <cellStyle name="Millares 7 4 2 2" xfId="4093" xr:uid="{00000000-0005-0000-0000-0000263C0000}"/>
    <cellStyle name="Millares 7 4 2 2 2" xfId="12687" xr:uid="{00000000-0005-0000-0000-0000273C0000}"/>
    <cellStyle name="Millares 7 4 2 3" xfId="6236" xr:uid="{00000000-0005-0000-0000-0000283C0000}"/>
    <cellStyle name="Millares 7 4 2 3 2" xfId="14829" xr:uid="{00000000-0005-0000-0000-0000293C0000}"/>
    <cellStyle name="Millares 7 4 2 4" xfId="8378" xr:uid="{00000000-0005-0000-0000-00002A3C0000}"/>
    <cellStyle name="Millares 7 4 2 4 2" xfId="16971" xr:uid="{00000000-0005-0000-0000-00002B3C0000}"/>
    <cellStyle name="Millares 7 4 2 5" xfId="10534" xr:uid="{00000000-0005-0000-0000-00002C3C0000}"/>
    <cellStyle name="Millares 7 4 3" xfId="3026" xr:uid="{00000000-0005-0000-0000-00002D3C0000}"/>
    <cellStyle name="Millares 7 4 3 2" xfId="11620" xr:uid="{00000000-0005-0000-0000-00002E3C0000}"/>
    <cellStyle name="Millares 7 4 4" xfId="5169" xr:uid="{00000000-0005-0000-0000-00002F3C0000}"/>
    <cellStyle name="Millares 7 4 4 2" xfId="13762" xr:uid="{00000000-0005-0000-0000-0000303C0000}"/>
    <cellStyle name="Millares 7 4 5" xfId="7311" xr:uid="{00000000-0005-0000-0000-0000313C0000}"/>
    <cellStyle name="Millares 7 4 5 2" xfId="15904" xr:uid="{00000000-0005-0000-0000-0000323C0000}"/>
    <cellStyle name="Millares 7 4 6" xfId="9467" xr:uid="{00000000-0005-0000-0000-0000333C0000}"/>
    <cellStyle name="Millares 7 5" xfId="1106" xr:uid="{00000000-0005-0000-0000-0000343C0000}"/>
    <cellStyle name="Millares 7 5 2" xfId="2183" xr:uid="{00000000-0005-0000-0000-0000353C0000}"/>
    <cellStyle name="Millares 7 5 2 2" xfId="4336" xr:uid="{00000000-0005-0000-0000-0000363C0000}"/>
    <cellStyle name="Millares 7 5 2 2 2" xfId="12930" xr:uid="{00000000-0005-0000-0000-0000373C0000}"/>
    <cellStyle name="Millares 7 5 2 3" xfId="6479" xr:uid="{00000000-0005-0000-0000-0000383C0000}"/>
    <cellStyle name="Millares 7 5 2 3 2" xfId="15072" xr:uid="{00000000-0005-0000-0000-0000393C0000}"/>
    <cellStyle name="Millares 7 5 2 4" xfId="8621" xr:uid="{00000000-0005-0000-0000-00003A3C0000}"/>
    <cellStyle name="Millares 7 5 2 4 2" xfId="17214" xr:uid="{00000000-0005-0000-0000-00003B3C0000}"/>
    <cellStyle name="Millares 7 5 2 5" xfId="10777" xr:uid="{00000000-0005-0000-0000-00003C3C0000}"/>
    <cellStyle name="Millares 7 5 3" xfId="3269" xr:uid="{00000000-0005-0000-0000-00003D3C0000}"/>
    <cellStyle name="Millares 7 5 3 2" xfId="11863" xr:uid="{00000000-0005-0000-0000-00003E3C0000}"/>
    <cellStyle name="Millares 7 5 4" xfId="5412" xr:uid="{00000000-0005-0000-0000-00003F3C0000}"/>
    <cellStyle name="Millares 7 5 4 2" xfId="14005" xr:uid="{00000000-0005-0000-0000-0000403C0000}"/>
    <cellStyle name="Millares 7 5 5" xfId="7554" xr:uid="{00000000-0005-0000-0000-0000413C0000}"/>
    <cellStyle name="Millares 7 5 5 2" xfId="16147" xr:uid="{00000000-0005-0000-0000-0000423C0000}"/>
    <cellStyle name="Millares 7 5 6" xfId="9710" xr:uid="{00000000-0005-0000-0000-0000433C0000}"/>
    <cellStyle name="Millares 7 6" xfId="1175" xr:uid="{00000000-0005-0000-0000-0000443C0000}"/>
    <cellStyle name="Millares 7 6 2" xfId="2249" xr:uid="{00000000-0005-0000-0000-0000453C0000}"/>
    <cellStyle name="Millares 7 6 2 2" xfId="4402" xr:uid="{00000000-0005-0000-0000-0000463C0000}"/>
    <cellStyle name="Millares 7 6 2 2 2" xfId="12996" xr:uid="{00000000-0005-0000-0000-0000473C0000}"/>
    <cellStyle name="Millares 7 6 2 3" xfId="6545" xr:uid="{00000000-0005-0000-0000-0000483C0000}"/>
    <cellStyle name="Millares 7 6 2 3 2" xfId="15138" xr:uid="{00000000-0005-0000-0000-0000493C0000}"/>
    <cellStyle name="Millares 7 6 2 4" xfId="8687" xr:uid="{00000000-0005-0000-0000-00004A3C0000}"/>
    <cellStyle name="Millares 7 6 2 4 2" xfId="17280" xr:uid="{00000000-0005-0000-0000-00004B3C0000}"/>
    <cellStyle name="Millares 7 6 2 5" xfId="10843" xr:uid="{00000000-0005-0000-0000-00004C3C0000}"/>
    <cellStyle name="Millares 7 6 3" xfId="3335" xr:uid="{00000000-0005-0000-0000-00004D3C0000}"/>
    <cellStyle name="Millares 7 6 3 2" xfId="11929" xr:uid="{00000000-0005-0000-0000-00004E3C0000}"/>
    <cellStyle name="Millares 7 6 4" xfId="5478" xr:uid="{00000000-0005-0000-0000-00004F3C0000}"/>
    <cellStyle name="Millares 7 6 4 2" xfId="14071" xr:uid="{00000000-0005-0000-0000-0000503C0000}"/>
    <cellStyle name="Millares 7 6 5" xfId="7620" xr:uid="{00000000-0005-0000-0000-0000513C0000}"/>
    <cellStyle name="Millares 7 6 5 2" xfId="16213" xr:uid="{00000000-0005-0000-0000-0000523C0000}"/>
    <cellStyle name="Millares 7 6 6" xfId="9776" xr:uid="{00000000-0005-0000-0000-0000533C0000}"/>
    <cellStyle name="Millares 7 7" xfId="1304" xr:uid="{00000000-0005-0000-0000-0000543C0000}"/>
    <cellStyle name="Millares 7 7 2" xfId="3457" xr:uid="{00000000-0005-0000-0000-0000553C0000}"/>
    <cellStyle name="Millares 7 7 2 2" xfId="12051" xr:uid="{00000000-0005-0000-0000-0000563C0000}"/>
    <cellStyle name="Millares 7 7 3" xfId="5600" xr:uid="{00000000-0005-0000-0000-0000573C0000}"/>
    <cellStyle name="Millares 7 7 3 2" xfId="14193" xr:uid="{00000000-0005-0000-0000-0000583C0000}"/>
    <cellStyle name="Millares 7 7 4" xfId="7742" xr:uid="{00000000-0005-0000-0000-0000593C0000}"/>
    <cellStyle name="Millares 7 7 4 2" xfId="16335" xr:uid="{00000000-0005-0000-0000-00005A3C0000}"/>
    <cellStyle name="Millares 7 7 5" xfId="9898" xr:uid="{00000000-0005-0000-0000-00005B3C0000}"/>
    <cellStyle name="Millares 7 8" xfId="2325" xr:uid="{00000000-0005-0000-0000-00005C3C0000}"/>
    <cellStyle name="Millares 7 8 2" xfId="10919" xr:uid="{00000000-0005-0000-0000-00005D3C0000}"/>
    <cellStyle name="Millares 7 9" xfId="4468" xr:uid="{00000000-0005-0000-0000-00005E3C0000}"/>
    <cellStyle name="Millares 7 9 2" xfId="13061" xr:uid="{00000000-0005-0000-0000-00005F3C0000}"/>
    <cellStyle name="Millares 8" xfId="282" xr:uid="{00000000-0005-0000-0000-0000603C0000}"/>
    <cellStyle name="Millares 8 10" xfId="6734" xr:uid="{00000000-0005-0000-0000-0000613C0000}"/>
    <cellStyle name="Millares 8 10 2" xfId="15327" xr:uid="{00000000-0005-0000-0000-0000623C0000}"/>
    <cellStyle name="Millares 8 11" xfId="8779" xr:uid="{00000000-0005-0000-0000-0000633C0000}"/>
    <cellStyle name="Millares 8 12" xfId="17363" xr:uid="{00000000-0005-0000-0000-0000643C0000}"/>
    <cellStyle name="Millares 8 2" xfId="433" xr:uid="{00000000-0005-0000-0000-0000653C0000}"/>
    <cellStyle name="Millares 8 2 2" xfId="785" xr:uid="{00000000-0005-0000-0000-0000663C0000}"/>
    <cellStyle name="Millares 8 2 2 2" xfId="1865" xr:uid="{00000000-0005-0000-0000-0000673C0000}"/>
    <cellStyle name="Millares 8 2 2 2 2" xfId="4018" xr:uid="{00000000-0005-0000-0000-0000683C0000}"/>
    <cellStyle name="Millares 8 2 2 2 2 2" xfId="12612" xr:uid="{00000000-0005-0000-0000-0000693C0000}"/>
    <cellStyle name="Millares 8 2 2 2 3" xfId="6161" xr:uid="{00000000-0005-0000-0000-00006A3C0000}"/>
    <cellStyle name="Millares 8 2 2 2 3 2" xfId="14754" xr:uid="{00000000-0005-0000-0000-00006B3C0000}"/>
    <cellStyle name="Millares 8 2 2 2 4" xfId="8303" xr:uid="{00000000-0005-0000-0000-00006C3C0000}"/>
    <cellStyle name="Millares 8 2 2 2 4 2" xfId="16896" xr:uid="{00000000-0005-0000-0000-00006D3C0000}"/>
    <cellStyle name="Millares 8 2 2 2 5" xfId="10459" xr:uid="{00000000-0005-0000-0000-00006E3C0000}"/>
    <cellStyle name="Millares 8 2 2 3" xfId="2951" xr:uid="{00000000-0005-0000-0000-00006F3C0000}"/>
    <cellStyle name="Millares 8 2 2 3 2" xfId="11545" xr:uid="{00000000-0005-0000-0000-0000703C0000}"/>
    <cellStyle name="Millares 8 2 2 4" xfId="5094" xr:uid="{00000000-0005-0000-0000-0000713C0000}"/>
    <cellStyle name="Millares 8 2 2 4 2" xfId="13687" xr:uid="{00000000-0005-0000-0000-0000723C0000}"/>
    <cellStyle name="Millares 8 2 2 5" xfId="7236" xr:uid="{00000000-0005-0000-0000-0000733C0000}"/>
    <cellStyle name="Millares 8 2 2 5 2" xfId="15829" xr:uid="{00000000-0005-0000-0000-0000743C0000}"/>
    <cellStyle name="Millares 8 2 2 6" xfId="9394" xr:uid="{00000000-0005-0000-0000-0000753C0000}"/>
    <cellStyle name="Millares 8 2 3" xfId="1513" xr:uid="{00000000-0005-0000-0000-0000763C0000}"/>
    <cellStyle name="Millares 8 2 3 2" xfId="3666" xr:uid="{00000000-0005-0000-0000-0000773C0000}"/>
    <cellStyle name="Millares 8 2 3 2 2" xfId="12260" xr:uid="{00000000-0005-0000-0000-0000783C0000}"/>
    <cellStyle name="Millares 8 2 3 3" xfId="5809" xr:uid="{00000000-0005-0000-0000-0000793C0000}"/>
    <cellStyle name="Millares 8 2 3 3 2" xfId="14402" xr:uid="{00000000-0005-0000-0000-00007A3C0000}"/>
    <cellStyle name="Millares 8 2 3 4" xfId="7951" xr:uid="{00000000-0005-0000-0000-00007B3C0000}"/>
    <cellStyle name="Millares 8 2 3 4 2" xfId="16544" xr:uid="{00000000-0005-0000-0000-00007C3C0000}"/>
    <cellStyle name="Millares 8 2 3 5" xfId="10107" xr:uid="{00000000-0005-0000-0000-00007D3C0000}"/>
    <cellStyle name="Millares 8 2 4" xfId="2599" xr:uid="{00000000-0005-0000-0000-00007E3C0000}"/>
    <cellStyle name="Millares 8 2 4 2" xfId="11193" xr:uid="{00000000-0005-0000-0000-00007F3C0000}"/>
    <cellStyle name="Millares 8 2 5" xfId="4742" xr:uid="{00000000-0005-0000-0000-0000803C0000}"/>
    <cellStyle name="Millares 8 2 5 2" xfId="13335" xr:uid="{00000000-0005-0000-0000-0000813C0000}"/>
    <cellStyle name="Millares 8 2 6" xfId="6884" xr:uid="{00000000-0005-0000-0000-0000823C0000}"/>
    <cellStyle name="Millares 8 2 6 2" xfId="15477" xr:uid="{00000000-0005-0000-0000-0000833C0000}"/>
    <cellStyle name="Millares 8 2 7" xfId="9044" xr:uid="{00000000-0005-0000-0000-0000843C0000}"/>
    <cellStyle name="Millares 8 3" xfId="635" xr:uid="{00000000-0005-0000-0000-0000853C0000}"/>
    <cellStyle name="Millares 8 3 2" xfId="1715" xr:uid="{00000000-0005-0000-0000-0000863C0000}"/>
    <cellStyle name="Millares 8 3 2 2" xfId="3868" xr:uid="{00000000-0005-0000-0000-0000873C0000}"/>
    <cellStyle name="Millares 8 3 2 2 2" xfId="12462" xr:uid="{00000000-0005-0000-0000-0000883C0000}"/>
    <cellStyle name="Millares 8 3 2 3" xfId="6011" xr:uid="{00000000-0005-0000-0000-0000893C0000}"/>
    <cellStyle name="Millares 8 3 2 3 2" xfId="14604" xr:uid="{00000000-0005-0000-0000-00008A3C0000}"/>
    <cellStyle name="Millares 8 3 2 4" xfId="8153" xr:uid="{00000000-0005-0000-0000-00008B3C0000}"/>
    <cellStyle name="Millares 8 3 2 4 2" xfId="16746" xr:uid="{00000000-0005-0000-0000-00008C3C0000}"/>
    <cellStyle name="Millares 8 3 2 5" xfId="10309" xr:uid="{00000000-0005-0000-0000-00008D3C0000}"/>
    <cellStyle name="Millares 8 3 3" xfId="2801" xr:uid="{00000000-0005-0000-0000-00008E3C0000}"/>
    <cellStyle name="Millares 8 3 3 2" xfId="11395" xr:uid="{00000000-0005-0000-0000-00008F3C0000}"/>
    <cellStyle name="Millares 8 3 4" xfId="4944" xr:uid="{00000000-0005-0000-0000-0000903C0000}"/>
    <cellStyle name="Millares 8 3 4 2" xfId="13537" xr:uid="{00000000-0005-0000-0000-0000913C0000}"/>
    <cellStyle name="Millares 8 3 5" xfId="7086" xr:uid="{00000000-0005-0000-0000-0000923C0000}"/>
    <cellStyle name="Millares 8 3 5 2" xfId="15679" xr:uid="{00000000-0005-0000-0000-0000933C0000}"/>
    <cellStyle name="Millares 8 3 6" xfId="9244" xr:uid="{00000000-0005-0000-0000-0000943C0000}"/>
    <cellStyle name="Millares 8 4" xfId="928" xr:uid="{00000000-0005-0000-0000-0000953C0000}"/>
    <cellStyle name="Millares 8 4 2" xfId="2005" xr:uid="{00000000-0005-0000-0000-0000963C0000}"/>
    <cellStyle name="Millares 8 4 2 2" xfId="4158" xr:uid="{00000000-0005-0000-0000-0000973C0000}"/>
    <cellStyle name="Millares 8 4 2 2 2" xfId="12752" xr:uid="{00000000-0005-0000-0000-0000983C0000}"/>
    <cellStyle name="Millares 8 4 2 3" xfId="6301" xr:uid="{00000000-0005-0000-0000-0000993C0000}"/>
    <cellStyle name="Millares 8 4 2 3 2" xfId="14894" xr:uid="{00000000-0005-0000-0000-00009A3C0000}"/>
    <cellStyle name="Millares 8 4 2 4" xfId="8443" xr:uid="{00000000-0005-0000-0000-00009B3C0000}"/>
    <cellStyle name="Millares 8 4 2 4 2" xfId="17036" xr:uid="{00000000-0005-0000-0000-00009C3C0000}"/>
    <cellStyle name="Millares 8 4 2 5" xfId="10599" xr:uid="{00000000-0005-0000-0000-00009D3C0000}"/>
    <cellStyle name="Millares 8 4 3" xfId="3091" xr:uid="{00000000-0005-0000-0000-00009E3C0000}"/>
    <cellStyle name="Millares 8 4 3 2" xfId="11685" xr:uid="{00000000-0005-0000-0000-00009F3C0000}"/>
    <cellStyle name="Millares 8 4 4" xfId="5234" xr:uid="{00000000-0005-0000-0000-0000A03C0000}"/>
    <cellStyle name="Millares 8 4 4 2" xfId="13827" xr:uid="{00000000-0005-0000-0000-0000A13C0000}"/>
    <cellStyle name="Millares 8 4 5" xfId="7376" xr:uid="{00000000-0005-0000-0000-0000A23C0000}"/>
    <cellStyle name="Millares 8 4 5 2" xfId="15969" xr:uid="{00000000-0005-0000-0000-0000A33C0000}"/>
    <cellStyle name="Millares 8 4 6" xfId="9532" xr:uid="{00000000-0005-0000-0000-0000A43C0000}"/>
    <cellStyle name="Millares 8 5" xfId="1031" xr:uid="{00000000-0005-0000-0000-0000A53C0000}"/>
    <cellStyle name="Millares 8 5 2" xfId="2108" xr:uid="{00000000-0005-0000-0000-0000A63C0000}"/>
    <cellStyle name="Millares 8 5 2 2" xfId="4261" xr:uid="{00000000-0005-0000-0000-0000A73C0000}"/>
    <cellStyle name="Millares 8 5 2 2 2" xfId="12855" xr:uid="{00000000-0005-0000-0000-0000A83C0000}"/>
    <cellStyle name="Millares 8 5 2 3" xfId="6404" xr:uid="{00000000-0005-0000-0000-0000A93C0000}"/>
    <cellStyle name="Millares 8 5 2 3 2" xfId="14997" xr:uid="{00000000-0005-0000-0000-0000AA3C0000}"/>
    <cellStyle name="Millares 8 5 2 4" xfId="8546" xr:uid="{00000000-0005-0000-0000-0000AB3C0000}"/>
    <cellStyle name="Millares 8 5 2 4 2" xfId="17139" xr:uid="{00000000-0005-0000-0000-0000AC3C0000}"/>
    <cellStyle name="Millares 8 5 2 5" xfId="10702" xr:uid="{00000000-0005-0000-0000-0000AD3C0000}"/>
    <cellStyle name="Millares 8 5 3" xfId="3194" xr:uid="{00000000-0005-0000-0000-0000AE3C0000}"/>
    <cellStyle name="Millares 8 5 3 2" xfId="11788" xr:uid="{00000000-0005-0000-0000-0000AF3C0000}"/>
    <cellStyle name="Millares 8 5 4" xfId="5337" xr:uid="{00000000-0005-0000-0000-0000B03C0000}"/>
    <cellStyle name="Millares 8 5 4 2" xfId="13930" xr:uid="{00000000-0005-0000-0000-0000B13C0000}"/>
    <cellStyle name="Millares 8 5 5" xfId="7479" xr:uid="{00000000-0005-0000-0000-0000B23C0000}"/>
    <cellStyle name="Millares 8 5 5 2" xfId="16072" xr:uid="{00000000-0005-0000-0000-0000B33C0000}"/>
    <cellStyle name="Millares 8 5 6" xfId="9635" xr:uid="{00000000-0005-0000-0000-0000B43C0000}"/>
    <cellStyle name="Millares 8 6" xfId="1195" xr:uid="{00000000-0005-0000-0000-0000B53C0000}"/>
    <cellStyle name="Millares 8 6 2" xfId="2269" xr:uid="{00000000-0005-0000-0000-0000B63C0000}"/>
    <cellStyle name="Millares 8 6 2 2" xfId="4422" xr:uid="{00000000-0005-0000-0000-0000B73C0000}"/>
    <cellStyle name="Millares 8 6 2 2 2" xfId="13016" xr:uid="{00000000-0005-0000-0000-0000B83C0000}"/>
    <cellStyle name="Millares 8 6 2 3" xfId="6565" xr:uid="{00000000-0005-0000-0000-0000B93C0000}"/>
    <cellStyle name="Millares 8 6 2 3 2" xfId="15158" xr:uid="{00000000-0005-0000-0000-0000BA3C0000}"/>
    <cellStyle name="Millares 8 6 2 4" xfId="8707" xr:uid="{00000000-0005-0000-0000-0000BB3C0000}"/>
    <cellStyle name="Millares 8 6 2 4 2" xfId="17300" xr:uid="{00000000-0005-0000-0000-0000BC3C0000}"/>
    <cellStyle name="Millares 8 6 2 5" xfId="10863" xr:uid="{00000000-0005-0000-0000-0000BD3C0000}"/>
    <cellStyle name="Millares 8 6 3" xfId="3355" xr:uid="{00000000-0005-0000-0000-0000BE3C0000}"/>
    <cellStyle name="Millares 8 6 3 2" xfId="11949" xr:uid="{00000000-0005-0000-0000-0000BF3C0000}"/>
    <cellStyle name="Millares 8 6 4" xfId="5498" xr:uid="{00000000-0005-0000-0000-0000C03C0000}"/>
    <cellStyle name="Millares 8 6 4 2" xfId="14091" xr:uid="{00000000-0005-0000-0000-0000C13C0000}"/>
    <cellStyle name="Millares 8 6 5" xfId="7640" xr:uid="{00000000-0005-0000-0000-0000C23C0000}"/>
    <cellStyle name="Millares 8 6 5 2" xfId="16233" xr:uid="{00000000-0005-0000-0000-0000C33C0000}"/>
    <cellStyle name="Millares 8 6 6" xfId="9796" xr:uid="{00000000-0005-0000-0000-0000C43C0000}"/>
    <cellStyle name="Millares 8 7" xfId="1363" xr:uid="{00000000-0005-0000-0000-0000C53C0000}"/>
    <cellStyle name="Millares 8 7 2" xfId="3516" xr:uid="{00000000-0005-0000-0000-0000C63C0000}"/>
    <cellStyle name="Millares 8 7 2 2" xfId="12110" xr:uid="{00000000-0005-0000-0000-0000C73C0000}"/>
    <cellStyle name="Millares 8 7 3" xfId="5659" xr:uid="{00000000-0005-0000-0000-0000C83C0000}"/>
    <cellStyle name="Millares 8 7 3 2" xfId="14252" xr:uid="{00000000-0005-0000-0000-0000C93C0000}"/>
    <cellStyle name="Millares 8 7 4" xfId="7801" xr:uid="{00000000-0005-0000-0000-0000CA3C0000}"/>
    <cellStyle name="Millares 8 7 4 2" xfId="16394" xr:uid="{00000000-0005-0000-0000-0000CB3C0000}"/>
    <cellStyle name="Millares 8 7 5" xfId="9957" xr:uid="{00000000-0005-0000-0000-0000CC3C0000}"/>
    <cellStyle name="Millares 8 8" xfId="2449" xr:uid="{00000000-0005-0000-0000-0000CD3C0000}"/>
    <cellStyle name="Millares 8 8 2" xfId="11043" xr:uid="{00000000-0005-0000-0000-0000CE3C0000}"/>
    <cellStyle name="Millares 8 9" xfId="4592" xr:uid="{00000000-0005-0000-0000-0000CF3C0000}"/>
    <cellStyle name="Millares 8 9 2" xfId="13185" xr:uid="{00000000-0005-0000-0000-0000D03C0000}"/>
    <cellStyle name="Millares 9" xfId="227" xr:uid="{00000000-0005-0000-0000-0000D13C0000}"/>
    <cellStyle name="Millares 9 2" xfId="580" xr:uid="{00000000-0005-0000-0000-0000D23C0000}"/>
    <cellStyle name="Millares 9 2 2" xfId="1660" xr:uid="{00000000-0005-0000-0000-0000D33C0000}"/>
    <cellStyle name="Millares 9 2 2 2" xfId="3813" xr:uid="{00000000-0005-0000-0000-0000D43C0000}"/>
    <cellStyle name="Millares 9 2 2 2 2" xfId="12407" xr:uid="{00000000-0005-0000-0000-0000D53C0000}"/>
    <cellStyle name="Millares 9 2 2 3" xfId="5956" xr:uid="{00000000-0005-0000-0000-0000D63C0000}"/>
    <cellStyle name="Millares 9 2 2 3 2" xfId="14549" xr:uid="{00000000-0005-0000-0000-0000D73C0000}"/>
    <cellStyle name="Millares 9 2 2 4" xfId="8098" xr:uid="{00000000-0005-0000-0000-0000D83C0000}"/>
    <cellStyle name="Millares 9 2 2 4 2" xfId="16691" xr:uid="{00000000-0005-0000-0000-0000D93C0000}"/>
    <cellStyle name="Millares 9 2 2 5" xfId="10254" xr:uid="{00000000-0005-0000-0000-0000DA3C0000}"/>
    <cellStyle name="Millares 9 2 3" xfId="2746" xr:uid="{00000000-0005-0000-0000-0000DB3C0000}"/>
    <cellStyle name="Millares 9 2 3 2" xfId="11340" xr:uid="{00000000-0005-0000-0000-0000DC3C0000}"/>
    <cellStyle name="Millares 9 2 4" xfId="4889" xr:uid="{00000000-0005-0000-0000-0000DD3C0000}"/>
    <cellStyle name="Millares 9 2 4 2" xfId="13482" xr:uid="{00000000-0005-0000-0000-0000DE3C0000}"/>
    <cellStyle name="Millares 9 2 5" xfId="7031" xr:uid="{00000000-0005-0000-0000-0000DF3C0000}"/>
    <cellStyle name="Millares 9 2 5 2" xfId="15624" xr:uid="{00000000-0005-0000-0000-0000E03C0000}"/>
    <cellStyle name="Millares 9 2 6" xfId="9189" xr:uid="{00000000-0005-0000-0000-0000E13C0000}"/>
    <cellStyle name="Millares 9 3" xfId="1194" xr:uid="{00000000-0005-0000-0000-0000E23C0000}"/>
    <cellStyle name="Millares 9 3 2" xfId="2268" xr:uid="{00000000-0005-0000-0000-0000E33C0000}"/>
    <cellStyle name="Millares 9 3 2 2" xfId="4421" xr:uid="{00000000-0005-0000-0000-0000E43C0000}"/>
    <cellStyle name="Millares 9 3 2 2 2" xfId="13015" xr:uid="{00000000-0005-0000-0000-0000E53C0000}"/>
    <cellStyle name="Millares 9 3 2 3" xfId="6564" xr:uid="{00000000-0005-0000-0000-0000E63C0000}"/>
    <cellStyle name="Millares 9 3 2 3 2" xfId="15157" xr:uid="{00000000-0005-0000-0000-0000E73C0000}"/>
    <cellStyle name="Millares 9 3 2 4" xfId="8706" xr:uid="{00000000-0005-0000-0000-0000E83C0000}"/>
    <cellStyle name="Millares 9 3 2 4 2" xfId="17299" xr:uid="{00000000-0005-0000-0000-0000E93C0000}"/>
    <cellStyle name="Millares 9 3 2 5" xfId="10862" xr:uid="{00000000-0005-0000-0000-0000EA3C0000}"/>
    <cellStyle name="Millares 9 3 3" xfId="3354" xr:uid="{00000000-0005-0000-0000-0000EB3C0000}"/>
    <cellStyle name="Millares 9 3 3 2" xfId="11948" xr:uid="{00000000-0005-0000-0000-0000EC3C0000}"/>
    <cellStyle name="Millares 9 3 4" xfId="5497" xr:uid="{00000000-0005-0000-0000-0000ED3C0000}"/>
    <cellStyle name="Millares 9 3 4 2" xfId="14090" xr:uid="{00000000-0005-0000-0000-0000EE3C0000}"/>
    <cellStyle name="Millares 9 3 5" xfId="7639" xr:uid="{00000000-0005-0000-0000-0000EF3C0000}"/>
    <cellStyle name="Millares 9 3 5 2" xfId="16232" xr:uid="{00000000-0005-0000-0000-0000F03C0000}"/>
    <cellStyle name="Millares 9 3 6" xfId="9795" xr:uid="{00000000-0005-0000-0000-0000F13C0000}"/>
    <cellStyle name="Millares 9 4" xfId="1308" xr:uid="{00000000-0005-0000-0000-0000F23C0000}"/>
    <cellStyle name="Millares 9 4 2" xfId="3461" xr:uid="{00000000-0005-0000-0000-0000F33C0000}"/>
    <cellStyle name="Millares 9 4 2 2" xfId="12055" xr:uid="{00000000-0005-0000-0000-0000F43C0000}"/>
    <cellStyle name="Millares 9 4 3" xfId="5604" xr:uid="{00000000-0005-0000-0000-0000F53C0000}"/>
    <cellStyle name="Millares 9 4 3 2" xfId="14197" xr:uid="{00000000-0005-0000-0000-0000F63C0000}"/>
    <cellStyle name="Millares 9 4 4" xfId="7746" xr:uid="{00000000-0005-0000-0000-0000F73C0000}"/>
    <cellStyle name="Millares 9 4 4 2" xfId="16339" xr:uid="{00000000-0005-0000-0000-0000F83C0000}"/>
    <cellStyle name="Millares 9 4 5" xfId="9902" xr:uid="{00000000-0005-0000-0000-0000F93C0000}"/>
    <cellStyle name="Millares 9 5" xfId="2394" xr:uid="{00000000-0005-0000-0000-0000FA3C0000}"/>
    <cellStyle name="Millares 9 5 2" xfId="10988" xr:uid="{00000000-0005-0000-0000-0000FB3C0000}"/>
    <cellStyle name="Millares 9 6" xfId="4537" xr:uid="{00000000-0005-0000-0000-0000FC3C0000}"/>
    <cellStyle name="Millares 9 6 2" xfId="13130" xr:uid="{00000000-0005-0000-0000-0000FD3C0000}"/>
    <cellStyle name="Millares 9 7" xfId="6679" xr:uid="{00000000-0005-0000-0000-0000FE3C0000}"/>
    <cellStyle name="Millares 9 7 2" xfId="15272" xr:uid="{00000000-0005-0000-0000-0000FF3C0000}"/>
    <cellStyle name="Millares 9 8" xfId="8851" xr:uid="{00000000-0005-0000-0000-0000003D0000}"/>
    <cellStyle name="Millares 9 9" xfId="17387" xr:uid="{00000000-0005-0000-0000-0000013D0000}"/>
    <cellStyle name="Moneda 2" xfId="68" xr:uid="{00000000-0005-0000-0000-0000023D0000}"/>
    <cellStyle name="Moneda 2 10" xfId="849" xr:uid="{00000000-0005-0000-0000-0000033D0000}"/>
    <cellStyle name="Moneda 2 10 2" xfId="1929" xr:uid="{00000000-0005-0000-0000-0000043D0000}"/>
    <cellStyle name="Moneda 2 10 2 2" xfId="4082" xr:uid="{00000000-0005-0000-0000-0000053D0000}"/>
    <cellStyle name="Moneda 2 10 2 2 2" xfId="12676" xr:uid="{00000000-0005-0000-0000-0000063D0000}"/>
    <cellStyle name="Moneda 2 10 2 3" xfId="6225" xr:uid="{00000000-0005-0000-0000-0000073D0000}"/>
    <cellStyle name="Moneda 2 10 2 3 2" xfId="14818" xr:uid="{00000000-0005-0000-0000-0000083D0000}"/>
    <cellStyle name="Moneda 2 10 2 4" xfId="8367" xr:uid="{00000000-0005-0000-0000-0000093D0000}"/>
    <cellStyle name="Moneda 2 10 2 4 2" xfId="16960" xr:uid="{00000000-0005-0000-0000-00000A3D0000}"/>
    <cellStyle name="Moneda 2 10 2 5" xfId="10523" xr:uid="{00000000-0005-0000-0000-00000B3D0000}"/>
    <cellStyle name="Moneda 2 10 3" xfId="3015" xr:uid="{00000000-0005-0000-0000-00000C3D0000}"/>
    <cellStyle name="Moneda 2 10 3 2" xfId="11609" xr:uid="{00000000-0005-0000-0000-00000D3D0000}"/>
    <cellStyle name="Moneda 2 10 4" xfId="5158" xr:uid="{00000000-0005-0000-0000-00000E3D0000}"/>
    <cellStyle name="Moneda 2 10 4 2" xfId="13751" xr:uid="{00000000-0005-0000-0000-00000F3D0000}"/>
    <cellStyle name="Moneda 2 10 5" xfId="7300" xr:uid="{00000000-0005-0000-0000-0000103D0000}"/>
    <cellStyle name="Moneda 2 10 5 2" xfId="15893" xr:uid="{00000000-0005-0000-0000-0000113D0000}"/>
    <cellStyle name="Moneda 2 10 6" xfId="9458" xr:uid="{00000000-0005-0000-0000-0000123D0000}"/>
    <cellStyle name="Moneda 2 11" xfId="885" xr:uid="{00000000-0005-0000-0000-0000133D0000}"/>
    <cellStyle name="Moneda 2 11 2" xfId="1962" xr:uid="{00000000-0005-0000-0000-0000143D0000}"/>
    <cellStyle name="Moneda 2 11 2 2" xfId="4115" xr:uid="{00000000-0005-0000-0000-0000153D0000}"/>
    <cellStyle name="Moneda 2 11 2 2 2" xfId="12709" xr:uid="{00000000-0005-0000-0000-0000163D0000}"/>
    <cellStyle name="Moneda 2 11 2 3" xfId="6258" xr:uid="{00000000-0005-0000-0000-0000173D0000}"/>
    <cellStyle name="Moneda 2 11 2 3 2" xfId="14851" xr:uid="{00000000-0005-0000-0000-0000183D0000}"/>
    <cellStyle name="Moneda 2 11 2 4" xfId="8400" xr:uid="{00000000-0005-0000-0000-0000193D0000}"/>
    <cellStyle name="Moneda 2 11 2 4 2" xfId="16993" xr:uid="{00000000-0005-0000-0000-00001A3D0000}"/>
    <cellStyle name="Moneda 2 11 2 5" xfId="10556" xr:uid="{00000000-0005-0000-0000-00001B3D0000}"/>
    <cellStyle name="Moneda 2 11 3" xfId="3048" xr:uid="{00000000-0005-0000-0000-00001C3D0000}"/>
    <cellStyle name="Moneda 2 11 3 2" xfId="11642" xr:uid="{00000000-0005-0000-0000-00001D3D0000}"/>
    <cellStyle name="Moneda 2 11 4" xfId="5191" xr:uid="{00000000-0005-0000-0000-00001E3D0000}"/>
    <cellStyle name="Moneda 2 11 4 2" xfId="13784" xr:uid="{00000000-0005-0000-0000-00001F3D0000}"/>
    <cellStyle name="Moneda 2 11 5" xfId="7333" xr:uid="{00000000-0005-0000-0000-0000203D0000}"/>
    <cellStyle name="Moneda 2 11 5 2" xfId="15926" xr:uid="{00000000-0005-0000-0000-0000213D0000}"/>
    <cellStyle name="Moneda 2 11 6" xfId="9489" xr:uid="{00000000-0005-0000-0000-0000223D0000}"/>
    <cellStyle name="Moneda 2 12" xfId="988" xr:uid="{00000000-0005-0000-0000-0000233D0000}"/>
    <cellStyle name="Moneda 2 12 2" xfId="2065" xr:uid="{00000000-0005-0000-0000-0000243D0000}"/>
    <cellStyle name="Moneda 2 12 2 2" xfId="4218" xr:uid="{00000000-0005-0000-0000-0000253D0000}"/>
    <cellStyle name="Moneda 2 12 2 2 2" xfId="12812" xr:uid="{00000000-0005-0000-0000-0000263D0000}"/>
    <cellStyle name="Moneda 2 12 2 3" xfId="6361" xr:uid="{00000000-0005-0000-0000-0000273D0000}"/>
    <cellStyle name="Moneda 2 12 2 3 2" xfId="14954" xr:uid="{00000000-0005-0000-0000-0000283D0000}"/>
    <cellStyle name="Moneda 2 12 2 4" xfId="8503" xr:uid="{00000000-0005-0000-0000-0000293D0000}"/>
    <cellStyle name="Moneda 2 12 2 4 2" xfId="17096" xr:uid="{00000000-0005-0000-0000-00002A3D0000}"/>
    <cellStyle name="Moneda 2 12 2 5" xfId="10659" xr:uid="{00000000-0005-0000-0000-00002B3D0000}"/>
    <cellStyle name="Moneda 2 12 3" xfId="3151" xr:uid="{00000000-0005-0000-0000-00002C3D0000}"/>
    <cellStyle name="Moneda 2 12 3 2" xfId="11745" xr:uid="{00000000-0005-0000-0000-00002D3D0000}"/>
    <cellStyle name="Moneda 2 12 4" xfId="5294" xr:uid="{00000000-0005-0000-0000-00002E3D0000}"/>
    <cellStyle name="Moneda 2 12 4 2" xfId="13887" xr:uid="{00000000-0005-0000-0000-00002F3D0000}"/>
    <cellStyle name="Moneda 2 12 5" xfId="7436" xr:uid="{00000000-0005-0000-0000-0000303D0000}"/>
    <cellStyle name="Moneda 2 12 5 2" xfId="16029" xr:uid="{00000000-0005-0000-0000-0000313D0000}"/>
    <cellStyle name="Moneda 2 12 6" xfId="9592" xr:uid="{00000000-0005-0000-0000-0000323D0000}"/>
    <cellStyle name="Moneda 2 13" xfId="1095" xr:uid="{00000000-0005-0000-0000-0000333D0000}"/>
    <cellStyle name="Moneda 2 13 2" xfId="2172" xr:uid="{00000000-0005-0000-0000-0000343D0000}"/>
    <cellStyle name="Moneda 2 13 2 2" xfId="4325" xr:uid="{00000000-0005-0000-0000-0000353D0000}"/>
    <cellStyle name="Moneda 2 13 2 2 2" xfId="12919" xr:uid="{00000000-0005-0000-0000-0000363D0000}"/>
    <cellStyle name="Moneda 2 13 2 3" xfId="6468" xr:uid="{00000000-0005-0000-0000-0000373D0000}"/>
    <cellStyle name="Moneda 2 13 2 3 2" xfId="15061" xr:uid="{00000000-0005-0000-0000-0000383D0000}"/>
    <cellStyle name="Moneda 2 13 2 4" xfId="8610" xr:uid="{00000000-0005-0000-0000-0000393D0000}"/>
    <cellStyle name="Moneda 2 13 2 4 2" xfId="17203" xr:uid="{00000000-0005-0000-0000-00003A3D0000}"/>
    <cellStyle name="Moneda 2 13 2 5" xfId="10766" xr:uid="{00000000-0005-0000-0000-00003B3D0000}"/>
    <cellStyle name="Moneda 2 13 3" xfId="3258" xr:uid="{00000000-0005-0000-0000-00003C3D0000}"/>
    <cellStyle name="Moneda 2 13 3 2" xfId="11852" xr:uid="{00000000-0005-0000-0000-00003D3D0000}"/>
    <cellStyle name="Moneda 2 13 4" xfId="5401" xr:uid="{00000000-0005-0000-0000-00003E3D0000}"/>
    <cellStyle name="Moneda 2 13 4 2" xfId="13994" xr:uid="{00000000-0005-0000-0000-00003F3D0000}"/>
    <cellStyle name="Moneda 2 13 5" xfId="7543" xr:uid="{00000000-0005-0000-0000-0000403D0000}"/>
    <cellStyle name="Moneda 2 13 5 2" xfId="16136" xr:uid="{00000000-0005-0000-0000-0000413D0000}"/>
    <cellStyle name="Moneda 2 13 6" xfId="9699" xr:uid="{00000000-0005-0000-0000-0000423D0000}"/>
    <cellStyle name="Moneda 2 14" xfId="1142" xr:uid="{00000000-0005-0000-0000-0000433D0000}"/>
    <cellStyle name="Moneda 2 14 2" xfId="2216" xr:uid="{00000000-0005-0000-0000-0000443D0000}"/>
    <cellStyle name="Moneda 2 14 2 2" xfId="4369" xr:uid="{00000000-0005-0000-0000-0000453D0000}"/>
    <cellStyle name="Moneda 2 14 2 2 2" xfId="12963" xr:uid="{00000000-0005-0000-0000-0000463D0000}"/>
    <cellStyle name="Moneda 2 14 2 3" xfId="6512" xr:uid="{00000000-0005-0000-0000-0000473D0000}"/>
    <cellStyle name="Moneda 2 14 2 3 2" xfId="15105" xr:uid="{00000000-0005-0000-0000-0000483D0000}"/>
    <cellStyle name="Moneda 2 14 2 4" xfId="8654" xr:uid="{00000000-0005-0000-0000-0000493D0000}"/>
    <cellStyle name="Moneda 2 14 2 4 2" xfId="17247" xr:uid="{00000000-0005-0000-0000-00004A3D0000}"/>
    <cellStyle name="Moneda 2 14 2 5" xfId="10810" xr:uid="{00000000-0005-0000-0000-00004B3D0000}"/>
    <cellStyle name="Moneda 2 14 3" xfId="3302" xr:uid="{00000000-0005-0000-0000-00004C3D0000}"/>
    <cellStyle name="Moneda 2 14 3 2" xfId="11896" xr:uid="{00000000-0005-0000-0000-00004D3D0000}"/>
    <cellStyle name="Moneda 2 14 4" xfId="5445" xr:uid="{00000000-0005-0000-0000-00004E3D0000}"/>
    <cellStyle name="Moneda 2 14 4 2" xfId="14038" xr:uid="{00000000-0005-0000-0000-00004F3D0000}"/>
    <cellStyle name="Moneda 2 14 5" xfId="7587" xr:uid="{00000000-0005-0000-0000-0000503D0000}"/>
    <cellStyle name="Moneda 2 14 5 2" xfId="16180" xr:uid="{00000000-0005-0000-0000-0000513D0000}"/>
    <cellStyle name="Moneda 2 14 6" xfId="9743" xr:uid="{00000000-0005-0000-0000-0000523D0000}"/>
    <cellStyle name="Moneda 2 15" xfId="1164" xr:uid="{00000000-0005-0000-0000-0000533D0000}"/>
    <cellStyle name="Moneda 2 15 2" xfId="2238" xr:uid="{00000000-0005-0000-0000-0000543D0000}"/>
    <cellStyle name="Moneda 2 15 2 2" xfId="4391" xr:uid="{00000000-0005-0000-0000-0000553D0000}"/>
    <cellStyle name="Moneda 2 15 2 2 2" xfId="12985" xr:uid="{00000000-0005-0000-0000-0000563D0000}"/>
    <cellStyle name="Moneda 2 15 2 3" xfId="6534" xr:uid="{00000000-0005-0000-0000-0000573D0000}"/>
    <cellStyle name="Moneda 2 15 2 3 2" xfId="15127" xr:uid="{00000000-0005-0000-0000-0000583D0000}"/>
    <cellStyle name="Moneda 2 15 2 4" xfId="8676" xr:uid="{00000000-0005-0000-0000-0000593D0000}"/>
    <cellStyle name="Moneda 2 15 2 4 2" xfId="17269" xr:uid="{00000000-0005-0000-0000-00005A3D0000}"/>
    <cellStyle name="Moneda 2 15 2 5" xfId="10832" xr:uid="{00000000-0005-0000-0000-00005B3D0000}"/>
    <cellStyle name="Moneda 2 15 3" xfId="3324" xr:uid="{00000000-0005-0000-0000-00005C3D0000}"/>
    <cellStyle name="Moneda 2 15 3 2" xfId="11918" xr:uid="{00000000-0005-0000-0000-00005D3D0000}"/>
    <cellStyle name="Moneda 2 15 4" xfId="5467" xr:uid="{00000000-0005-0000-0000-00005E3D0000}"/>
    <cellStyle name="Moneda 2 15 4 2" xfId="14060" xr:uid="{00000000-0005-0000-0000-00005F3D0000}"/>
    <cellStyle name="Moneda 2 15 5" xfId="7609" xr:uid="{00000000-0005-0000-0000-0000603D0000}"/>
    <cellStyle name="Moneda 2 15 5 2" xfId="16202" xr:uid="{00000000-0005-0000-0000-0000613D0000}"/>
    <cellStyle name="Moneda 2 15 6" xfId="9765" xr:uid="{00000000-0005-0000-0000-0000623D0000}"/>
    <cellStyle name="Moneda 2 16" xfId="1246" xr:uid="{00000000-0005-0000-0000-0000633D0000}"/>
    <cellStyle name="Moneda 2 16 2" xfId="3399" xr:uid="{00000000-0005-0000-0000-0000643D0000}"/>
    <cellStyle name="Moneda 2 16 2 2" xfId="11993" xr:uid="{00000000-0005-0000-0000-0000653D0000}"/>
    <cellStyle name="Moneda 2 16 3" xfId="5542" xr:uid="{00000000-0005-0000-0000-0000663D0000}"/>
    <cellStyle name="Moneda 2 16 3 2" xfId="14135" xr:uid="{00000000-0005-0000-0000-0000673D0000}"/>
    <cellStyle name="Moneda 2 16 4" xfId="7684" xr:uid="{00000000-0005-0000-0000-0000683D0000}"/>
    <cellStyle name="Moneda 2 16 4 2" xfId="16277" xr:uid="{00000000-0005-0000-0000-0000693D0000}"/>
    <cellStyle name="Moneda 2 16 5" xfId="9840" xr:uid="{00000000-0005-0000-0000-00006A3D0000}"/>
    <cellStyle name="Moneda 2 17" xfId="2340" xr:uid="{00000000-0005-0000-0000-00006B3D0000}"/>
    <cellStyle name="Moneda 2 17 2" xfId="10934" xr:uid="{00000000-0005-0000-0000-00006C3D0000}"/>
    <cellStyle name="Moneda 2 18" xfId="2310" xr:uid="{00000000-0005-0000-0000-00006D3D0000}"/>
    <cellStyle name="Moneda 2 18 2" xfId="10904" xr:uid="{00000000-0005-0000-0000-00006E3D0000}"/>
    <cellStyle name="Moneda 2 19" xfId="4483" xr:uid="{00000000-0005-0000-0000-00006F3D0000}"/>
    <cellStyle name="Moneda 2 19 2" xfId="13076" xr:uid="{00000000-0005-0000-0000-0000703D0000}"/>
    <cellStyle name="Moneda 2 2" xfId="99" xr:uid="{00000000-0005-0000-0000-0000713D0000}"/>
    <cellStyle name="Moneda 2 2 10" xfId="893" xr:uid="{00000000-0005-0000-0000-0000723D0000}"/>
    <cellStyle name="Moneda 2 2 10 2" xfId="1970" xr:uid="{00000000-0005-0000-0000-0000733D0000}"/>
    <cellStyle name="Moneda 2 2 10 2 2" xfId="4123" xr:uid="{00000000-0005-0000-0000-0000743D0000}"/>
    <cellStyle name="Moneda 2 2 10 2 2 2" xfId="12717" xr:uid="{00000000-0005-0000-0000-0000753D0000}"/>
    <cellStyle name="Moneda 2 2 10 2 3" xfId="6266" xr:uid="{00000000-0005-0000-0000-0000763D0000}"/>
    <cellStyle name="Moneda 2 2 10 2 3 2" xfId="14859" xr:uid="{00000000-0005-0000-0000-0000773D0000}"/>
    <cellStyle name="Moneda 2 2 10 2 4" xfId="8408" xr:uid="{00000000-0005-0000-0000-0000783D0000}"/>
    <cellStyle name="Moneda 2 2 10 2 4 2" xfId="17001" xr:uid="{00000000-0005-0000-0000-0000793D0000}"/>
    <cellStyle name="Moneda 2 2 10 2 5" xfId="10564" xr:uid="{00000000-0005-0000-0000-00007A3D0000}"/>
    <cellStyle name="Moneda 2 2 10 3" xfId="3056" xr:uid="{00000000-0005-0000-0000-00007B3D0000}"/>
    <cellStyle name="Moneda 2 2 10 3 2" xfId="11650" xr:uid="{00000000-0005-0000-0000-00007C3D0000}"/>
    <cellStyle name="Moneda 2 2 10 4" xfId="5199" xr:uid="{00000000-0005-0000-0000-00007D3D0000}"/>
    <cellStyle name="Moneda 2 2 10 4 2" xfId="13792" xr:uid="{00000000-0005-0000-0000-00007E3D0000}"/>
    <cellStyle name="Moneda 2 2 10 5" xfId="7341" xr:uid="{00000000-0005-0000-0000-00007F3D0000}"/>
    <cellStyle name="Moneda 2 2 10 5 2" xfId="15934" xr:uid="{00000000-0005-0000-0000-0000803D0000}"/>
    <cellStyle name="Moneda 2 2 10 6" xfId="9497" xr:uid="{00000000-0005-0000-0000-0000813D0000}"/>
    <cellStyle name="Moneda 2 2 11" xfId="996" xr:uid="{00000000-0005-0000-0000-0000823D0000}"/>
    <cellStyle name="Moneda 2 2 11 2" xfId="2073" xr:uid="{00000000-0005-0000-0000-0000833D0000}"/>
    <cellStyle name="Moneda 2 2 11 2 2" xfId="4226" xr:uid="{00000000-0005-0000-0000-0000843D0000}"/>
    <cellStyle name="Moneda 2 2 11 2 2 2" xfId="12820" xr:uid="{00000000-0005-0000-0000-0000853D0000}"/>
    <cellStyle name="Moneda 2 2 11 2 3" xfId="6369" xr:uid="{00000000-0005-0000-0000-0000863D0000}"/>
    <cellStyle name="Moneda 2 2 11 2 3 2" xfId="14962" xr:uid="{00000000-0005-0000-0000-0000873D0000}"/>
    <cellStyle name="Moneda 2 2 11 2 4" xfId="8511" xr:uid="{00000000-0005-0000-0000-0000883D0000}"/>
    <cellStyle name="Moneda 2 2 11 2 4 2" xfId="17104" xr:uid="{00000000-0005-0000-0000-0000893D0000}"/>
    <cellStyle name="Moneda 2 2 11 2 5" xfId="10667" xr:uid="{00000000-0005-0000-0000-00008A3D0000}"/>
    <cellStyle name="Moneda 2 2 11 3" xfId="3159" xr:uid="{00000000-0005-0000-0000-00008B3D0000}"/>
    <cellStyle name="Moneda 2 2 11 3 2" xfId="11753" xr:uid="{00000000-0005-0000-0000-00008C3D0000}"/>
    <cellStyle name="Moneda 2 2 11 4" xfId="5302" xr:uid="{00000000-0005-0000-0000-00008D3D0000}"/>
    <cellStyle name="Moneda 2 2 11 4 2" xfId="13895" xr:uid="{00000000-0005-0000-0000-00008E3D0000}"/>
    <cellStyle name="Moneda 2 2 11 5" xfId="7444" xr:uid="{00000000-0005-0000-0000-00008F3D0000}"/>
    <cellStyle name="Moneda 2 2 11 5 2" xfId="16037" xr:uid="{00000000-0005-0000-0000-0000903D0000}"/>
    <cellStyle name="Moneda 2 2 11 6" xfId="9600" xr:uid="{00000000-0005-0000-0000-0000913D0000}"/>
    <cellStyle name="Moneda 2 2 12" xfId="1097" xr:uid="{00000000-0005-0000-0000-0000923D0000}"/>
    <cellStyle name="Moneda 2 2 12 2" xfId="2174" xr:uid="{00000000-0005-0000-0000-0000933D0000}"/>
    <cellStyle name="Moneda 2 2 12 2 2" xfId="4327" xr:uid="{00000000-0005-0000-0000-0000943D0000}"/>
    <cellStyle name="Moneda 2 2 12 2 2 2" xfId="12921" xr:uid="{00000000-0005-0000-0000-0000953D0000}"/>
    <cellStyle name="Moneda 2 2 12 2 3" xfId="6470" xr:uid="{00000000-0005-0000-0000-0000963D0000}"/>
    <cellStyle name="Moneda 2 2 12 2 3 2" xfId="15063" xr:uid="{00000000-0005-0000-0000-0000973D0000}"/>
    <cellStyle name="Moneda 2 2 12 2 4" xfId="8612" xr:uid="{00000000-0005-0000-0000-0000983D0000}"/>
    <cellStyle name="Moneda 2 2 12 2 4 2" xfId="17205" xr:uid="{00000000-0005-0000-0000-0000993D0000}"/>
    <cellStyle name="Moneda 2 2 12 2 5" xfId="10768" xr:uid="{00000000-0005-0000-0000-00009A3D0000}"/>
    <cellStyle name="Moneda 2 2 12 3" xfId="3260" xr:uid="{00000000-0005-0000-0000-00009B3D0000}"/>
    <cellStyle name="Moneda 2 2 12 3 2" xfId="11854" xr:uid="{00000000-0005-0000-0000-00009C3D0000}"/>
    <cellStyle name="Moneda 2 2 12 4" xfId="5403" xr:uid="{00000000-0005-0000-0000-00009D3D0000}"/>
    <cellStyle name="Moneda 2 2 12 4 2" xfId="13996" xr:uid="{00000000-0005-0000-0000-00009E3D0000}"/>
    <cellStyle name="Moneda 2 2 12 5" xfId="7545" xr:uid="{00000000-0005-0000-0000-00009F3D0000}"/>
    <cellStyle name="Moneda 2 2 12 5 2" xfId="16138" xr:uid="{00000000-0005-0000-0000-0000A03D0000}"/>
    <cellStyle name="Moneda 2 2 12 6" xfId="9701" xr:uid="{00000000-0005-0000-0000-0000A13D0000}"/>
    <cellStyle name="Moneda 2 2 13" xfId="1144" xr:uid="{00000000-0005-0000-0000-0000A23D0000}"/>
    <cellStyle name="Moneda 2 2 13 2" xfId="2218" xr:uid="{00000000-0005-0000-0000-0000A33D0000}"/>
    <cellStyle name="Moneda 2 2 13 2 2" xfId="4371" xr:uid="{00000000-0005-0000-0000-0000A43D0000}"/>
    <cellStyle name="Moneda 2 2 13 2 2 2" xfId="12965" xr:uid="{00000000-0005-0000-0000-0000A53D0000}"/>
    <cellStyle name="Moneda 2 2 13 2 3" xfId="6514" xr:uid="{00000000-0005-0000-0000-0000A63D0000}"/>
    <cellStyle name="Moneda 2 2 13 2 3 2" xfId="15107" xr:uid="{00000000-0005-0000-0000-0000A73D0000}"/>
    <cellStyle name="Moneda 2 2 13 2 4" xfId="8656" xr:uid="{00000000-0005-0000-0000-0000A83D0000}"/>
    <cellStyle name="Moneda 2 2 13 2 4 2" xfId="17249" xr:uid="{00000000-0005-0000-0000-0000A93D0000}"/>
    <cellStyle name="Moneda 2 2 13 2 5" xfId="10812" xr:uid="{00000000-0005-0000-0000-0000AA3D0000}"/>
    <cellStyle name="Moneda 2 2 13 3" xfId="3304" xr:uid="{00000000-0005-0000-0000-0000AB3D0000}"/>
    <cellStyle name="Moneda 2 2 13 3 2" xfId="11898" xr:uid="{00000000-0005-0000-0000-0000AC3D0000}"/>
    <cellStyle name="Moneda 2 2 13 4" xfId="5447" xr:uid="{00000000-0005-0000-0000-0000AD3D0000}"/>
    <cellStyle name="Moneda 2 2 13 4 2" xfId="14040" xr:uid="{00000000-0005-0000-0000-0000AE3D0000}"/>
    <cellStyle name="Moneda 2 2 13 5" xfId="7589" xr:uid="{00000000-0005-0000-0000-0000AF3D0000}"/>
    <cellStyle name="Moneda 2 2 13 5 2" xfId="16182" xr:uid="{00000000-0005-0000-0000-0000B03D0000}"/>
    <cellStyle name="Moneda 2 2 13 6" xfId="9745" xr:uid="{00000000-0005-0000-0000-0000B13D0000}"/>
    <cellStyle name="Moneda 2 2 14" xfId="1166" xr:uid="{00000000-0005-0000-0000-0000B23D0000}"/>
    <cellStyle name="Moneda 2 2 14 2" xfId="2240" xr:uid="{00000000-0005-0000-0000-0000B33D0000}"/>
    <cellStyle name="Moneda 2 2 14 2 2" xfId="4393" xr:uid="{00000000-0005-0000-0000-0000B43D0000}"/>
    <cellStyle name="Moneda 2 2 14 2 2 2" xfId="12987" xr:uid="{00000000-0005-0000-0000-0000B53D0000}"/>
    <cellStyle name="Moneda 2 2 14 2 3" xfId="6536" xr:uid="{00000000-0005-0000-0000-0000B63D0000}"/>
    <cellStyle name="Moneda 2 2 14 2 3 2" xfId="15129" xr:uid="{00000000-0005-0000-0000-0000B73D0000}"/>
    <cellStyle name="Moneda 2 2 14 2 4" xfId="8678" xr:uid="{00000000-0005-0000-0000-0000B83D0000}"/>
    <cellStyle name="Moneda 2 2 14 2 4 2" xfId="17271" xr:uid="{00000000-0005-0000-0000-0000B93D0000}"/>
    <cellStyle name="Moneda 2 2 14 2 5" xfId="10834" xr:uid="{00000000-0005-0000-0000-0000BA3D0000}"/>
    <cellStyle name="Moneda 2 2 14 3" xfId="3326" xr:uid="{00000000-0005-0000-0000-0000BB3D0000}"/>
    <cellStyle name="Moneda 2 2 14 3 2" xfId="11920" xr:uid="{00000000-0005-0000-0000-0000BC3D0000}"/>
    <cellStyle name="Moneda 2 2 14 4" xfId="5469" xr:uid="{00000000-0005-0000-0000-0000BD3D0000}"/>
    <cellStyle name="Moneda 2 2 14 4 2" xfId="14062" xr:uid="{00000000-0005-0000-0000-0000BE3D0000}"/>
    <cellStyle name="Moneda 2 2 14 5" xfId="7611" xr:uid="{00000000-0005-0000-0000-0000BF3D0000}"/>
    <cellStyle name="Moneda 2 2 14 5 2" xfId="16204" xr:uid="{00000000-0005-0000-0000-0000C03D0000}"/>
    <cellStyle name="Moneda 2 2 14 6" xfId="9767" xr:uid="{00000000-0005-0000-0000-0000C13D0000}"/>
    <cellStyle name="Moneda 2 2 15" xfId="1256" xr:uid="{00000000-0005-0000-0000-0000C23D0000}"/>
    <cellStyle name="Moneda 2 2 15 2" xfId="3409" xr:uid="{00000000-0005-0000-0000-0000C33D0000}"/>
    <cellStyle name="Moneda 2 2 15 2 2" xfId="12003" xr:uid="{00000000-0005-0000-0000-0000C43D0000}"/>
    <cellStyle name="Moneda 2 2 15 3" xfId="5552" xr:uid="{00000000-0005-0000-0000-0000C53D0000}"/>
    <cellStyle name="Moneda 2 2 15 3 2" xfId="14145" xr:uid="{00000000-0005-0000-0000-0000C63D0000}"/>
    <cellStyle name="Moneda 2 2 15 4" xfId="7694" xr:uid="{00000000-0005-0000-0000-0000C73D0000}"/>
    <cellStyle name="Moneda 2 2 15 4 2" xfId="16287" xr:uid="{00000000-0005-0000-0000-0000C83D0000}"/>
    <cellStyle name="Moneda 2 2 15 5" xfId="9850" xr:uid="{00000000-0005-0000-0000-0000C93D0000}"/>
    <cellStyle name="Moneda 2 2 16" xfId="2346" xr:uid="{00000000-0005-0000-0000-0000CA3D0000}"/>
    <cellStyle name="Moneda 2 2 16 2" xfId="10940" xr:uid="{00000000-0005-0000-0000-0000CB3D0000}"/>
    <cellStyle name="Moneda 2 2 17" xfId="4489" xr:uid="{00000000-0005-0000-0000-0000CC3D0000}"/>
    <cellStyle name="Moneda 2 2 17 2" xfId="13082" xr:uid="{00000000-0005-0000-0000-0000CD3D0000}"/>
    <cellStyle name="Moneda 2 2 18" xfId="6631" xr:uid="{00000000-0005-0000-0000-0000CE3D0000}"/>
    <cellStyle name="Moneda 2 2 18 2" xfId="15224" xr:uid="{00000000-0005-0000-0000-0000CF3D0000}"/>
    <cellStyle name="Moneda 2 2 19" xfId="8808" xr:uid="{00000000-0005-0000-0000-0000D03D0000}"/>
    <cellStyle name="Moneda 2 2 2" xfId="222" xr:uid="{00000000-0005-0000-0000-0000D13D0000}"/>
    <cellStyle name="Moneda 2 2 2 10" xfId="1116" xr:uid="{00000000-0005-0000-0000-0000D23D0000}"/>
    <cellStyle name="Moneda 2 2 2 10 2" xfId="2193" xr:uid="{00000000-0005-0000-0000-0000D33D0000}"/>
    <cellStyle name="Moneda 2 2 2 10 2 2" xfId="4346" xr:uid="{00000000-0005-0000-0000-0000D43D0000}"/>
    <cellStyle name="Moneda 2 2 2 10 2 2 2" xfId="12940" xr:uid="{00000000-0005-0000-0000-0000D53D0000}"/>
    <cellStyle name="Moneda 2 2 2 10 2 3" xfId="6489" xr:uid="{00000000-0005-0000-0000-0000D63D0000}"/>
    <cellStyle name="Moneda 2 2 2 10 2 3 2" xfId="15082" xr:uid="{00000000-0005-0000-0000-0000D73D0000}"/>
    <cellStyle name="Moneda 2 2 2 10 2 4" xfId="8631" xr:uid="{00000000-0005-0000-0000-0000D83D0000}"/>
    <cellStyle name="Moneda 2 2 2 10 2 4 2" xfId="17224" xr:uid="{00000000-0005-0000-0000-0000D93D0000}"/>
    <cellStyle name="Moneda 2 2 2 10 2 5" xfId="10787" xr:uid="{00000000-0005-0000-0000-0000DA3D0000}"/>
    <cellStyle name="Moneda 2 2 2 10 3" xfId="3279" xr:uid="{00000000-0005-0000-0000-0000DB3D0000}"/>
    <cellStyle name="Moneda 2 2 2 10 3 2" xfId="11873" xr:uid="{00000000-0005-0000-0000-0000DC3D0000}"/>
    <cellStyle name="Moneda 2 2 2 10 4" xfId="5422" xr:uid="{00000000-0005-0000-0000-0000DD3D0000}"/>
    <cellStyle name="Moneda 2 2 2 10 4 2" xfId="14015" xr:uid="{00000000-0005-0000-0000-0000DE3D0000}"/>
    <cellStyle name="Moneda 2 2 2 10 5" xfId="7564" xr:uid="{00000000-0005-0000-0000-0000DF3D0000}"/>
    <cellStyle name="Moneda 2 2 2 10 5 2" xfId="16157" xr:uid="{00000000-0005-0000-0000-0000E03D0000}"/>
    <cellStyle name="Moneda 2 2 2 10 6" xfId="9720" xr:uid="{00000000-0005-0000-0000-0000E13D0000}"/>
    <cellStyle name="Moneda 2 2 2 11" xfId="1185" xr:uid="{00000000-0005-0000-0000-0000E23D0000}"/>
    <cellStyle name="Moneda 2 2 2 11 2" xfId="2259" xr:uid="{00000000-0005-0000-0000-0000E33D0000}"/>
    <cellStyle name="Moneda 2 2 2 11 2 2" xfId="4412" xr:uid="{00000000-0005-0000-0000-0000E43D0000}"/>
    <cellStyle name="Moneda 2 2 2 11 2 2 2" xfId="13006" xr:uid="{00000000-0005-0000-0000-0000E53D0000}"/>
    <cellStyle name="Moneda 2 2 2 11 2 3" xfId="6555" xr:uid="{00000000-0005-0000-0000-0000E63D0000}"/>
    <cellStyle name="Moneda 2 2 2 11 2 3 2" xfId="15148" xr:uid="{00000000-0005-0000-0000-0000E73D0000}"/>
    <cellStyle name="Moneda 2 2 2 11 2 4" xfId="8697" xr:uid="{00000000-0005-0000-0000-0000E83D0000}"/>
    <cellStyle name="Moneda 2 2 2 11 2 4 2" xfId="17290" xr:uid="{00000000-0005-0000-0000-0000E93D0000}"/>
    <cellStyle name="Moneda 2 2 2 11 2 5" xfId="10853" xr:uid="{00000000-0005-0000-0000-0000EA3D0000}"/>
    <cellStyle name="Moneda 2 2 2 11 3" xfId="3345" xr:uid="{00000000-0005-0000-0000-0000EB3D0000}"/>
    <cellStyle name="Moneda 2 2 2 11 3 2" xfId="11939" xr:uid="{00000000-0005-0000-0000-0000EC3D0000}"/>
    <cellStyle name="Moneda 2 2 2 11 4" xfId="5488" xr:uid="{00000000-0005-0000-0000-0000ED3D0000}"/>
    <cellStyle name="Moneda 2 2 2 11 4 2" xfId="14081" xr:uid="{00000000-0005-0000-0000-0000EE3D0000}"/>
    <cellStyle name="Moneda 2 2 2 11 5" xfId="7630" xr:uid="{00000000-0005-0000-0000-0000EF3D0000}"/>
    <cellStyle name="Moneda 2 2 2 11 5 2" xfId="16223" xr:uid="{00000000-0005-0000-0000-0000F03D0000}"/>
    <cellStyle name="Moneda 2 2 2 11 6" xfId="9786" xr:uid="{00000000-0005-0000-0000-0000F13D0000}"/>
    <cellStyle name="Moneda 2 2 2 12" xfId="1303" xr:uid="{00000000-0005-0000-0000-0000F23D0000}"/>
    <cellStyle name="Moneda 2 2 2 12 2" xfId="3456" xr:uid="{00000000-0005-0000-0000-0000F33D0000}"/>
    <cellStyle name="Moneda 2 2 2 12 2 2" xfId="12050" xr:uid="{00000000-0005-0000-0000-0000F43D0000}"/>
    <cellStyle name="Moneda 2 2 2 12 3" xfId="5599" xr:uid="{00000000-0005-0000-0000-0000F53D0000}"/>
    <cellStyle name="Moneda 2 2 2 12 3 2" xfId="14192" xr:uid="{00000000-0005-0000-0000-0000F63D0000}"/>
    <cellStyle name="Moneda 2 2 2 12 4" xfId="7741" xr:uid="{00000000-0005-0000-0000-0000F73D0000}"/>
    <cellStyle name="Moneda 2 2 2 12 4 2" xfId="16334" xr:uid="{00000000-0005-0000-0000-0000F83D0000}"/>
    <cellStyle name="Moneda 2 2 2 12 5" xfId="9897" xr:uid="{00000000-0005-0000-0000-0000F93D0000}"/>
    <cellStyle name="Moneda 2 2 2 13" xfId="2391" xr:uid="{00000000-0005-0000-0000-0000FA3D0000}"/>
    <cellStyle name="Moneda 2 2 2 13 2" xfId="10985" xr:uid="{00000000-0005-0000-0000-0000FB3D0000}"/>
    <cellStyle name="Moneda 2 2 2 14" xfId="4534" xr:uid="{00000000-0005-0000-0000-0000FC3D0000}"/>
    <cellStyle name="Moneda 2 2 2 14 2" xfId="13127" xr:uid="{00000000-0005-0000-0000-0000FD3D0000}"/>
    <cellStyle name="Moneda 2 2 2 15" xfId="6676" xr:uid="{00000000-0005-0000-0000-0000FE3D0000}"/>
    <cellStyle name="Moneda 2 2 2 15 2" xfId="15269" xr:uid="{00000000-0005-0000-0000-0000FF3D0000}"/>
    <cellStyle name="Moneda 2 2 2 16" xfId="8848" xr:uid="{00000000-0005-0000-0000-0000003E0000}"/>
    <cellStyle name="Moneda 2 2 2 2" xfId="337" xr:uid="{00000000-0005-0000-0000-0000013E0000}"/>
    <cellStyle name="Moneda 2 2 2 2 10" xfId="6789" xr:uid="{00000000-0005-0000-0000-0000023E0000}"/>
    <cellStyle name="Moneda 2 2 2 2 10 2" xfId="15382" xr:uid="{00000000-0005-0000-0000-0000033E0000}"/>
    <cellStyle name="Moneda 2 2 2 2 11" xfId="8949" xr:uid="{00000000-0005-0000-0000-0000043E0000}"/>
    <cellStyle name="Moneda 2 2 2 2 2" xfId="488" xr:uid="{00000000-0005-0000-0000-0000053E0000}"/>
    <cellStyle name="Moneda 2 2 2 2 2 2" xfId="840" xr:uid="{00000000-0005-0000-0000-0000063E0000}"/>
    <cellStyle name="Moneda 2 2 2 2 2 2 2" xfId="1920" xr:uid="{00000000-0005-0000-0000-0000073E0000}"/>
    <cellStyle name="Moneda 2 2 2 2 2 2 2 2" xfId="4073" xr:uid="{00000000-0005-0000-0000-0000083E0000}"/>
    <cellStyle name="Moneda 2 2 2 2 2 2 2 2 2" xfId="12667" xr:uid="{00000000-0005-0000-0000-0000093E0000}"/>
    <cellStyle name="Moneda 2 2 2 2 2 2 2 3" xfId="6216" xr:uid="{00000000-0005-0000-0000-00000A3E0000}"/>
    <cellStyle name="Moneda 2 2 2 2 2 2 2 3 2" xfId="14809" xr:uid="{00000000-0005-0000-0000-00000B3E0000}"/>
    <cellStyle name="Moneda 2 2 2 2 2 2 2 4" xfId="8358" xr:uid="{00000000-0005-0000-0000-00000C3E0000}"/>
    <cellStyle name="Moneda 2 2 2 2 2 2 2 4 2" xfId="16951" xr:uid="{00000000-0005-0000-0000-00000D3E0000}"/>
    <cellStyle name="Moneda 2 2 2 2 2 2 2 5" xfId="10514" xr:uid="{00000000-0005-0000-0000-00000E3E0000}"/>
    <cellStyle name="Moneda 2 2 2 2 2 2 3" xfId="3006" xr:uid="{00000000-0005-0000-0000-00000F3E0000}"/>
    <cellStyle name="Moneda 2 2 2 2 2 2 3 2" xfId="11600" xr:uid="{00000000-0005-0000-0000-0000103E0000}"/>
    <cellStyle name="Moneda 2 2 2 2 2 2 4" xfId="5149" xr:uid="{00000000-0005-0000-0000-0000113E0000}"/>
    <cellStyle name="Moneda 2 2 2 2 2 2 4 2" xfId="13742" xr:uid="{00000000-0005-0000-0000-0000123E0000}"/>
    <cellStyle name="Moneda 2 2 2 2 2 2 5" xfId="7291" xr:uid="{00000000-0005-0000-0000-0000133E0000}"/>
    <cellStyle name="Moneda 2 2 2 2 2 2 5 2" xfId="15884" xr:uid="{00000000-0005-0000-0000-0000143E0000}"/>
    <cellStyle name="Moneda 2 2 2 2 2 2 6" xfId="9449" xr:uid="{00000000-0005-0000-0000-0000153E0000}"/>
    <cellStyle name="Moneda 2 2 2 2 2 3" xfId="1568" xr:uid="{00000000-0005-0000-0000-0000163E0000}"/>
    <cellStyle name="Moneda 2 2 2 2 2 3 2" xfId="3721" xr:uid="{00000000-0005-0000-0000-0000173E0000}"/>
    <cellStyle name="Moneda 2 2 2 2 2 3 2 2" xfId="12315" xr:uid="{00000000-0005-0000-0000-0000183E0000}"/>
    <cellStyle name="Moneda 2 2 2 2 2 3 3" xfId="5864" xr:uid="{00000000-0005-0000-0000-0000193E0000}"/>
    <cellStyle name="Moneda 2 2 2 2 2 3 3 2" xfId="14457" xr:uid="{00000000-0005-0000-0000-00001A3E0000}"/>
    <cellStyle name="Moneda 2 2 2 2 2 3 4" xfId="8006" xr:uid="{00000000-0005-0000-0000-00001B3E0000}"/>
    <cellStyle name="Moneda 2 2 2 2 2 3 4 2" xfId="16599" xr:uid="{00000000-0005-0000-0000-00001C3E0000}"/>
    <cellStyle name="Moneda 2 2 2 2 2 3 5" xfId="10162" xr:uid="{00000000-0005-0000-0000-00001D3E0000}"/>
    <cellStyle name="Moneda 2 2 2 2 2 4" xfId="2654" xr:uid="{00000000-0005-0000-0000-00001E3E0000}"/>
    <cellStyle name="Moneda 2 2 2 2 2 4 2" xfId="11248" xr:uid="{00000000-0005-0000-0000-00001F3E0000}"/>
    <cellStyle name="Moneda 2 2 2 2 2 5" xfId="4797" xr:uid="{00000000-0005-0000-0000-0000203E0000}"/>
    <cellStyle name="Moneda 2 2 2 2 2 5 2" xfId="13390" xr:uid="{00000000-0005-0000-0000-0000213E0000}"/>
    <cellStyle name="Moneda 2 2 2 2 2 6" xfId="6939" xr:uid="{00000000-0005-0000-0000-0000223E0000}"/>
    <cellStyle name="Moneda 2 2 2 2 2 6 2" xfId="15532" xr:uid="{00000000-0005-0000-0000-0000233E0000}"/>
    <cellStyle name="Moneda 2 2 2 2 2 7" xfId="9097" xr:uid="{00000000-0005-0000-0000-0000243E0000}"/>
    <cellStyle name="Moneda 2 2 2 2 3" xfId="690" xr:uid="{00000000-0005-0000-0000-0000253E0000}"/>
    <cellStyle name="Moneda 2 2 2 2 3 2" xfId="1770" xr:uid="{00000000-0005-0000-0000-0000263E0000}"/>
    <cellStyle name="Moneda 2 2 2 2 3 2 2" xfId="3923" xr:uid="{00000000-0005-0000-0000-0000273E0000}"/>
    <cellStyle name="Moneda 2 2 2 2 3 2 2 2" xfId="12517" xr:uid="{00000000-0005-0000-0000-0000283E0000}"/>
    <cellStyle name="Moneda 2 2 2 2 3 2 3" xfId="6066" xr:uid="{00000000-0005-0000-0000-0000293E0000}"/>
    <cellStyle name="Moneda 2 2 2 2 3 2 3 2" xfId="14659" xr:uid="{00000000-0005-0000-0000-00002A3E0000}"/>
    <cellStyle name="Moneda 2 2 2 2 3 2 4" xfId="8208" xr:uid="{00000000-0005-0000-0000-00002B3E0000}"/>
    <cellStyle name="Moneda 2 2 2 2 3 2 4 2" xfId="16801" xr:uid="{00000000-0005-0000-0000-00002C3E0000}"/>
    <cellStyle name="Moneda 2 2 2 2 3 2 5" xfId="10364" xr:uid="{00000000-0005-0000-0000-00002D3E0000}"/>
    <cellStyle name="Moneda 2 2 2 2 3 3" xfId="2856" xr:uid="{00000000-0005-0000-0000-00002E3E0000}"/>
    <cellStyle name="Moneda 2 2 2 2 3 3 2" xfId="11450" xr:uid="{00000000-0005-0000-0000-00002F3E0000}"/>
    <cellStyle name="Moneda 2 2 2 2 3 4" xfId="4999" xr:uid="{00000000-0005-0000-0000-0000303E0000}"/>
    <cellStyle name="Moneda 2 2 2 2 3 4 2" xfId="13592" xr:uid="{00000000-0005-0000-0000-0000313E0000}"/>
    <cellStyle name="Moneda 2 2 2 2 3 5" xfId="7141" xr:uid="{00000000-0005-0000-0000-0000323E0000}"/>
    <cellStyle name="Moneda 2 2 2 2 3 5 2" xfId="15734" xr:uid="{00000000-0005-0000-0000-0000333E0000}"/>
    <cellStyle name="Moneda 2 2 2 2 3 6" xfId="9299" xr:uid="{00000000-0005-0000-0000-0000343E0000}"/>
    <cellStyle name="Moneda 2 2 2 2 4" xfId="983" xr:uid="{00000000-0005-0000-0000-0000353E0000}"/>
    <cellStyle name="Moneda 2 2 2 2 4 2" xfId="2060" xr:uid="{00000000-0005-0000-0000-0000363E0000}"/>
    <cellStyle name="Moneda 2 2 2 2 4 2 2" xfId="4213" xr:uid="{00000000-0005-0000-0000-0000373E0000}"/>
    <cellStyle name="Moneda 2 2 2 2 4 2 2 2" xfId="12807" xr:uid="{00000000-0005-0000-0000-0000383E0000}"/>
    <cellStyle name="Moneda 2 2 2 2 4 2 3" xfId="6356" xr:uid="{00000000-0005-0000-0000-0000393E0000}"/>
    <cellStyle name="Moneda 2 2 2 2 4 2 3 2" xfId="14949" xr:uid="{00000000-0005-0000-0000-00003A3E0000}"/>
    <cellStyle name="Moneda 2 2 2 2 4 2 4" xfId="8498" xr:uid="{00000000-0005-0000-0000-00003B3E0000}"/>
    <cellStyle name="Moneda 2 2 2 2 4 2 4 2" xfId="17091" xr:uid="{00000000-0005-0000-0000-00003C3E0000}"/>
    <cellStyle name="Moneda 2 2 2 2 4 2 5" xfId="10654" xr:uid="{00000000-0005-0000-0000-00003D3E0000}"/>
    <cellStyle name="Moneda 2 2 2 2 4 3" xfId="3146" xr:uid="{00000000-0005-0000-0000-00003E3E0000}"/>
    <cellStyle name="Moneda 2 2 2 2 4 3 2" xfId="11740" xr:uid="{00000000-0005-0000-0000-00003F3E0000}"/>
    <cellStyle name="Moneda 2 2 2 2 4 4" xfId="5289" xr:uid="{00000000-0005-0000-0000-0000403E0000}"/>
    <cellStyle name="Moneda 2 2 2 2 4 4 2" xfId="13882" xr:uid="{00000000-0005-0000-0000-0000413E0000}"/>
    <cellStyle name="Moneda 2 2 2 2 4 5" xfId="7431" xr:uid="{00000000-0005-0000-0000-0000423E0000}"/>
    <cellStyle name="Moneda 2 2 2 2 4 5 2" xfId="16024" xr:uid="{00000000-0005-0000-0000-0000433E0000}"/>
    <cellStyle name="Moneda 2 2 2 2 4 6" xfId="9587" xr:uid="{00000000-0005-0000-0000-0000443E0000}"/>
    <cellStyle name="Moneda 2 2 2 2 5" xfId="1086" xr:uid="{00000000-0005-0000-0000-0000453E0000}"/>
    <cellStyle name="Moneda 2 2 2 2 5 2" xfId="2163" xr:uid="{00000000-0005-0000-0000-0000463E0000}"/>
    <cellStyle name="Moneda 2 2 2 2 5 2 2" xfId="4316" xr:uid="{00000000-0005-0000-0000-0000473E0000}"/>
    <cellStyle name="Moneda 2 2 2 2 5 2 2 2" xfId="12910" xr:uid="{00000000-0005-0000-0000-0000483E0000}"/>
    <cellStyle name="Moneda 2 2 2 2 5 2 3" xfId="6459" xr:uid="{00000000-0005-0000-0000-0000493E0000}"/>
    <cellStyle name="Moneda 2 2 2 2 5 2 3 2" xfId="15052" xr:uid="{00000000-0005-0000-0000-00004A3E0000}"/>
    <cellStyle name="Moneda 2 2 2 2 5 2 4" xfId="8601" xr:uid="{00000000-0005-0000-0000-00004B3E0000}"/>
    <cellStyle name="Moneda 2 2 2 2 5 2 4 2" xfId="17194" xr:uid="{00000000-0005-0000-0000-00004C3E0000}"/>
    <cellStyle name="Moneda 2 2 2 2 5 2 5" xfId="10757" xr:uid="{00000000-0005-0000-0000-00004D3E0000}"/>
    <cellStyle name="Moneda 2 2 2 2 5 3" xfId="3249" xr:uid="{00000000-0005-0000-0000-00004E3E0000}"/>
    <cellStyle name="Moneda 2 2 2 2 5 3 2" xfId="11843" xr:uid="{00000000-0005-0000-0000-00004F3E0000}"/>
    <cellStyle name="Moneda 2 2 2 2 5 4" xfId="5392" xr:uid="{00000000-0005-0000-0000-0000503E0000}"/>
    <cellStyle name="Moneda 2 2 2 2 5 4 2" xfId="13985" xr:uid="{00000000-0005-0000-0000-0000513E0000}"/>
    <cellStyle name="Moneda 2 2 2 2 5 5" xfId="7534" xr:uid="{00000000-0005-0000-0000-0000523E0000}"/>
    <cellStyle name="Moneda 2 2 2 2 5 5 2" xfId="16127" xr:uid="{00000000-0005-0000-0000-0000533E0000}"/>
    <cellStyle name="Moneda 2 2 2 2 5 6" xfId="9690" xr:uid="{00000000-0005-0000-0000-0000543E0000}"/>
    <cellStyle name="Moneda 2 2 2 2 6" xfId="1224" xr:uid="{00000000-0005-0000-0000-0000553E0000}"/>
    <cellStyle name="Moneda 2 2 2 2 6 2" xfId="2298" xr:uid="{00000000-0005-0000-0000-0000563E0000}"/>
    <cellStyle name="Moneda 2 2 2 2 6 2 2" xfId="4451" xr:uid="{00000000-0005-0000-0000-0000573E0000}"/>
    <cellStyle name="Moneda 2 2 2 2 6 2 2 2" xfId="13045" xr:uid="{00000000-0005-0000-0000-0000583E0000}"/>
    <cellStyle name="Moneda 2 2 2 2 6 2 3" xfId="6594" xr:uid="{00000000-0005-0000-0000-0000593E0000}"/>
    <cellStyle name="Moneda 2 2 2 2 6 2 3 2" xfId="15187" xr:uid="{00000000-0005-0000-0000-00005A3E0000}"/>
    <cellStyle name="Moneda 2 2 2 2 6 2 4" xfId="8736" xr:uid="{00000000-0005-0000-0000-00005B3E0000}"/>
    <cellStyle name="Moneda 2 2 2 2 6 2 4 2" xfId="17329" xr:uid="{00000000-0005-0000-0000-00005C3E0000}"/>
    <cellStyle name="Moneda 2 2 2 2 6 2 5" xfId="10892" xr:uid="{00000000-0005-0000-0000-00005D3E0000}"/>
    <cellStyle name="Moneda 2 2 2 2 6 3" xfId="3384" xr:uid="{00000000-0005-0000-0000-00005E3E0000}"/>
    <cellStyle name="Moneda 2 2 2 2 6 3 2" xfId="11978" xr:uid="{00000000-0005-0000-0000-00005F3E0000}"/>
    <cellStyle name="Moneda 2 2 2 2 6 4" xfId="5527" xr:uid="{00000000-0005-0000-0000-0000603E0000}"/>
    <cellStyle name="Moneda 2 2 2 2 6 4 2" xfId="14120" xr:uid="{00000000-0005-0000-0000-0000613E0000}"/>
    <cellStyle name="Moneda 2 2 2 2 6 5" xfId="7669" xr:uid="{00000000-0005-0000-0000-0000623E0000}"/>
    <cellStyle name="Moneda 2 2 2 2 6 5 2" xfId="16262" xr:uid="{00000000-0005-0000-0000-0000633E0000}"/>
    <cellStyle name="Moneda 2 2 2 2 6 6" xfId="9825" xr:uid="{00000000-0005-0000-0000-0000643E0000}"/>
    <cellStyle name="Moneda 2 2 2 2 7" xfId="1418" xr:uid="{00000000-0005-0000-0000-0000653E0000}"/>
    <cellStyle name="Moneda 2 2 2 2 7 2" xfId="3571" xr:uid="{00000000-0005-0000-0000-0000663E0000}"/>
    <cellStyle name="Moneda 2 2 2 2 7 2 2" xfId="12165" xr:uid="{00000000-0005-0000-0000-0000673E0000}"/>
    <cellStyle name="Moneda 2 2 2 2 7 3" xfId="5714" xr:uid="{00000000-0005-0000-0000-0000683E0000}"/>
    <cellStyle name="Moneda 2 2 2 2 7 3 2" xfId="14307" xr:uid="{00000000-0005-0000-0000-0000693E0000}"/>
    <cellStyle name="Moneda 2 2 2 2 7 4" xfId="7856" xr:uid="{00000000-0005-0000-0000-00006A3E0000}"/>
    <cellStyle name="Moneda 2 2 2 2 7 4 2" xfId="16449" xr:uid="{00000000-0005-0000-0000-00006B3E0000}"/>
    <cellStyle name="Moneda 2 2 2 2 7 5" xfId="10012" xr:uid="{00000000-0005-0000-0000-00006C3E0000}"/>
    <cellStyle name="Moneda 2 2 2 2 8" xfId="2504" xr:uid="{00000000-0005-0000-0000-00006D3E0000}"/>
    <cellStyle name="Moneda 2 2 2 2 8 2" xfId="11098" xr:uid="{00000000-0005-0000-0000-00006E3E0000}"/>
    <cellStyle name="Moneda 2 2 2 2 9" xfId="4647" xr:uid="{00000000-0005-0000-0000-00006F3E0000}"/>
    <cellStyle name="Moneda 2 2 2 2 9 2" xfId="13240" xr:uid="{00000000-0005-0000-0000-0000703E0000}"/>
    <cellStyle name="Moneda 2 2 2 3" xfId="281" xr:uid="{00000000-0005-0000-0000-0000713E0000}"/>
    <cellStyle name="Moneda 2 2 2 3 2" xfId="634" xr:uid="{00000000-0005-0000-0000-0000723E0000}"/>
    <cellStyle name="Moneda 2 2 2 3 2 2" xfId="1714" xr:uid="{00000000-0005-0000-0000-0000733E0000}"/>
    <cellStyle name="Moneda 2 2 2 3 2 2 2" xfId="3867" xr:uid="{00000000-0005-0000-0000-0000743E0000}"/>
    <cellStyle name="Moneda 2 2 2 3 2 2 2 2" xfId="12461" xr:uid="{00000000-0005-0000-0000-0000753E0000}"/>
    <cellStyle name="Moneda 2 2 2 3 2 2 3" xfId="6010" xr:uid="{00000000-0005-0000-0000-0000763E0000}"/>
    <cellStyle name="Moneda 2 2 2 3 2 2 3 2" xfId="14603" xr:uid="{00000000-0005-0000-0000-0000773E0000}"/>
    <cellStyle name="Moneda 2 2 2 3 2 2 4" xfId="8152" xr:uid="{00000000-0005-0000-0000-0000783E0000}"/>
    <cellStyle name="Moneda 2 2 2 3 2 2 4 2" xfId="16745" xr:uid="{00000000-0005-0000-0000-0000793E0000}"/>
    <cellStyle name="Moneda 2 2 2 3 2 2 5" xfId="10308" xr:uid="{00000000-0005-0000-0000-00007A3E0000}"/>
    <cellStyle name="Moneda 2 2 2 3 2 3" xfId="2800" xr:uid="{00000000-0005-0000-0000-00007B3E0000}"/>
    <cellStyle name="Moneda 2 2 2 3 2 3 2" xfId="11394" xr:uid="{00000000-0005-0000-0000-00007C3E0000}"/>
    <cellStyle name="Moneda 2 2 2 3 2 4" xfId="4943" xr:uid="{00000000-0005-0000-0000-00007D3E0000}"/>
    <cellStyle name="Moneda 2 2 2 3 2 4 2" xfId="13536" xr:uid="{00000000-0005-0000-0000-00007E3E0000}"/>
    <cellStyle name="Moneda 2 2 2 3 2 5" xfId="7085" xr:uid="{00000000-0005-0000-0000-00007F3E0000}"/>
    <cellStyle name="Moneda 2 2 2 3 2 5 2" xfId="15678" xr:uid="{00000000-0005-0000-0000-0000803E0000}"/>
    <cellStyle name="Moneda 2 2 2 3 2 6" xfId="9243" xr:uid="{00000000-0005-0000-0000-0000813E0000}"/>
    <cellStyle name="Moneda 2 2 2 3 3" xfId="1362" xr:uid="{00000000-0005-0000-0000-0000823E0000}"/>
    <cellStyle name="Moneda 2 2 2 3 3 2" xfId="3515" xr:uid="{00000000-0005-0000-0000-0000833E0000}"/>
    <cellStyle name="Moneda 2 2 2 3 3 2 2" xfId="12109" xr:uid="{00000000-0005-0000-0000-0000843E0000}"/>
    <cellStyle name="Moneda 2 2 2 3 3 3" xfId="5658" xr:uid="{00000000-0005-0000-0000-0000853E0000}"/>
    <cellStyle name="Moneda 2 2 2 3 3 3 2" xfId="14251" xr:uid="{00000000-0005-0000-0000-0000863E0000}"/>
    <cellStyle name="Moneda 2 2 2 3 3 4" xfId="7800" xr:uid="{00000000-0005-0000-0000-0000873E0000}"/>
    <cellStyle name="Moneda 2 2 2 3 3 4 2" xfId="16393" xr:uid="{00000000-0005-0000-0000-0000883E0000}"/>
    <cellStyle name="Moneda 2 2 2 3 3 5" xfId="9956" xr:uid="{00000000-0005-0000-0000-0000893E0000}"/>
    <cellStyle name="Moneda 2 2 2 3 4" xfId="2448" xr:uid="{00000000-0005-0000-0000-00008A3E0000}"/>
    <cellStyle name="Moneda 2 2 2 3 4 2" xfId="11042" xr:uid="{00000000-0005-0000-0000-00008B3E0000}"/>
    <cellStyle name="Moneda 2 2 2 3 5" xfId="4591" xr:uid="{00000000-0005-0000-0000-00008C3E0000}"/>
    <cellStyle name="Moneda 2 2 2 3 5 2" xfId="13184" xr:uid="{00000000-0005-0000-0000-00008D3E0000}"/>
    <cellStyle name="Moneda 2 2 2 3 6" xfId="6733" xr:uid="{00000000-0005-0000-0000-00008E3E0000}"/>
    <cellStyle name="Moneda 2 2 2 3 6 2" xfId="15326" xr:uid="{00000000-0005-0000-0000-00008F3E0000}"/>
    <cellStyle name="Moneda 2 2 2 3 7" xfId="8902" xr:uid="{00000000-0005-0000-0000-0000903E0000}"/>
    <cellStyle name="Moneda 2 2 2 4" xfId="383" xr:uid="{00000000-0005-0000-0000-0000913E0000}"/>
    <cellStyle name="Moneda 2 2 2 4 2" xfId="736" xr:uid="{00000000-0005-0000-0000-0000923E0000}"/>
    <cellStyle name="Moneda 2 2 2 4 2 2" xfId="1816" xr:uid="{00000000-0005-0000-0000-0000933E0000}"/>
    <cellStyle name="Moneda 2 2 2 4 2 2 2" xfId="3969" xr:uid="{00000000-0005-0000-0000-0000943E0000}"/>
    <cellStyle name="Moneda 2 2 2 4 2 2 2 2" xfId="12563" xr:uid="{00000000-0005-0000-0000-0000953E0000}"/>
    <cellStyle name="Moneda 2 2 2 4 2 2 3" xfId="6112" xr:uid="{00000000-0005-0000-0000-0000963E0000}"/>
    <cellStyle name="Moneda 2 2 2 4 2 2 3 2" xfId="14705" xr:uid="{00000000-0005-0000-0000-0000973E0000}"/>
    <cellStyle name="Moneda 2 2 2 4 2 2 4" xfId="8254" xr:uid="{00000000-0005-0000-0000-0000983E0000}"/>
    <cellStyle name="Moneda 2 2 2 4 2 2 4 2" xfId="16847" xr:uid="{00000000-0005-0000-0000-0000993E0000}"/>
    <cellStyle name="Moneda 2 2 2 4 2 2 5" xfId="10410" xr:uid="{00000000-0005-0000-0000-00009A3E0000}"/>
    <cellStyle name="Moneda 2 2 2 4 2 3" xfId="2902" xr:uid="{00000000-0005-0000-0000-00009B3E0000}"/>
    <cellStyle name="Moneda 2 2 2 4 2 3 2" xfId="11496" xr:uid="{00000000-0005-0000-0000-00009C3E0000}"/>
    <cellStyle name="Moneda 2 2 2 4 2 4" xfId="5045" xr:uid="{00000000-0005-0000-0000-00009D3E0000}"/>
    <cellStyle name="Moneda 2 2 2 4 2 4 2" xfId="13638" xr:uid="{00000000-0005-0000-0000-00009E3E0000}"/>
    <cellStyle name="Moneda 2 2 2 4 2 5" xfId="7187" xr:uid="{00000000-0005-0000-0000-00009F3E0000}"/>
    <cellStyle name="Moneda 2 2 2 4 2 5 2" xfId="15780" xr:uid="{00000000-0005-0000-0000-0000A03E0000}"/>
    <cellStyle name="Moneda 2 2 2 4 2 6" xfId="9345" xr:uid="{00000000-0005-0000-0000-0000A13E0000}"/>
    <cellStyle name="Moneda 2 2 2 4 3" xfId="1464" xr:uid="{00000000-0005-0000-0000-0000A23E0000}"/>
    <cellStyle name="Moneda 2 2 2 4 3 2" xfId="3617" xr:uid="{00000000-0005-0000-0000-0000A33E0000}"/>
    <cellStyle name="Moneda 2 2 2 4 3 2 2" xfId="12211" xr:uid="{00000000-0005-0000-0000-0000A43E0000}"/>
    <cellStyle name="Moneda 2 2 2 4 3 3" xfId="5760" xr:uid="{00000000-0005-0000-0000-0000A53E0000}"/>
    <cellStyle name="Moneda 2 2 2 4 3 3 2" xfId="14353" xr:uid="{00000000-0005-0000-0000-0000A63E0000}"/>
    <cellStyle name="Moneda 2 2 2 4 3 4" xfId="7902" xr:uid="{00000000-0005-0000-0000-0000A73E0000}"/>
    <cellStyle name="Moneda 2 2 2 4 3 4 2" xfId="16495" xr:uid="{00000000-0005-0000-0000-0000A83E0000}"/>
    <cellStyle name="Moneda 2 2 2 4 3 5" xfId="10058" xr:uid="{00000000-0005-0000-0000-0000A93E0000}"/>
    <cellStyle name="Moneda 2 2 2 4 4" xfId="2550" xr:uid="{00000000-0005-0000-0000-0000AA3E0000}"/>
    <cellStyle name="Moneda 2 2 2 4 4 2" xfId="11144" xr:uid="{00000000-0005-0000-0000-0000AB3E0000}"/>
    <cellStyle name="Moneda 2 2 2 4 5" xfId="4693" xr:uid="{00000000-0005-0000-0000-0000AC3E0000}"/>
    <cellStyle name="Moneda 2 2 2 4 5 2" xfId="13286" xr:uid="{00000000-0005-0000-0000-0000AD3E0000}"/>
    <cellStyle name="Moneda 2 2 2 4 6" xfId="6835" xr:uid="{00000000-0005-0000-0000-0000AE3E0000}"/>
    <cellStyle name="Moneda 2 2 2 4 6 2" xfId="15428" xr:uid="{00000000-0005-0000-0000-0000AF3E0000}"/>
    <cellStyle name="Moneda 2 2 2 4 7" xfId="8995" xr:uid="{00000000-0005-0000-0000-0000B03E0000}"/>
    <cellStyle name="Moneda 2 2 2 5" xfId="432" xr:uid="{00000000-0005-0000-0000-0000B13E0000}"/>
    <cellStyle name="Moneda 2 2 2 5 2" xfId="784" xr:uid="{00000000-0005-0000-0000-0000B23E0000}"/>
    <cellStyle name="Moneda 2 2 2 5 2 2" xfId="1864" xr:uid="{00000000-0005-0000-0000-0000B33E0000}"/>
    <cellStyle name="Moneda 2 2 2 5 2 2 2" xfId="4017" xr:uid="{00000000-0005-0000-0000-0000B43E0000}"/>
    <cellStyle name="Moneda 2 2 2 5 2 2 2 2" xfId="12611" xr:uid="{00000000-0005-0000-0000-0000B53E0000}"/>
    <cellStyle name="Moneda 2 2 2 5 2 2 3" xfId="6160" xr:uid="{00000000-0005-0000-0000-0000B63E0000}"/>
    <cellStyle name="Moneda 2 2 2 5 2 2 3 2" xfId="14753" xr:uid="{00000000-0005-0000-0000-0000B73E0000}"/>
    <cellStyle name="Moneda 2 2 2 5 2 2 4" xfId="8302" xr:uid="{00000000-0005-0000-0000-0000B83E0000}"/>
    <cellStyle name="Moneda 2 2 2 5 2 2 4 2" xfId="16895" xr:uid="{00000000-0005-0000-0000-0000B93E0000}"/>
    <cellStyle name="Moneda 2 2 2 5 2 2 5" xfId="10458" xr:uid="{00000000-0005-0000-0000-0000BA3E0000}"/>
    <cellStyle name="Moneda 2 2 2 5 2 3" xfId="2950" xr:uid="{00000000-0005-0000-0000-0000BB3E0000}"/>
    <cellStyle name="Moneda 2 2 2 5 2 3 2" xfId="11544" xr:uid="{00000000-0005-0000-0000-0000BC3E0000}"/>
    <cellStyle name="Moneda 2 2 2 5 2 4" xfId="5093" xr:uid="{00000000-0005-0000-0000-0000BD3E0000}"/>
    <cellStyle name="Moneda 2 2 2 5 2 4 2" xfId="13686" xr:uid="{00000000-0005-0000-0000-0000BE3E0000}"/>
    <cellStyle name="Moneda 2 2 2 5 2 5" xfId="7235" xr:uid="{00000000-0005-0000-0000-0000BF3E0000}"/>
    <cellStyle name="Moneda 2 2 2 5 2 5 2" xfId="15828" xr:uid="{00000000-0005-0000-0000-0000C03E0000}"/>
    <cellStyle name="Moneda 2 2 2 5 2 6" xfId="9393" xr:uid="{00000000-0005-0000-0000-0000C13E0000}"/>
    <cellStyle name="Moneda 2 2 2 5 3" xfId="1512" xr:uid="{00000000-0005-0000-0000-0000C23E0000}"/>
    <cellStyle name="Moneda 2 2 2 5 3 2" xfId="3665" xr:uid="{00000000-0005-0000-0000-0000C33E0000}"/>
    <cellStyle name="Moneda 2 2 2 5 3 2 2" xfId="12259" xr:uid="{00000000-0005-0000-0000-0000C43E0000}"/>
    <cellStyle name="Moneda 2 2 2 5 3 3" xfId="5808" xr:uid="{00000000-0005-0000-0000-0000C53E0000}"/>
    <cellStyle name="Moneda 2 2 2 5 3 3 2" xfId="14401" xr:uid="{00000000-0005-0000-0000-0000C63E0000}"/>
    <cellStyle name="Moneda 2 2 2 5 3 4" xfId="7950" xr:uid="{00000000-0005-0000-0000-0000C73E0000}"/>
    <cellStyle name="Moneda 2 2 2 5 3 4 2" xfId="16543" xr:uid="{00000000-0005-0000-0000-0000C83E0000}"/>
    <cellStyle name="Moneda 2 2 2 5 3 5" xfId="10106" xr:uid="{00000000-0005-0000-0000-0000C93E0000}"/>
    <cellStyle name="Moneda 2 2 2 5 4" xfId="2598" xr:uid="{00000000-0005-0000-0000-0000CA3E0000}"/>
    <cellStyle name="Moneda 2 2 2 5 4 2" xfId="11192" xr:uid="{00000000-0005-0000-0000-0000CB3E0000}"/>
    <cellStyle name="Moneda 2 2 2 5 5" xfId="4741" xr:uid="{00000000-0005-0000-0000-0000CC3E0000}"/>
    <cellStyle name="Moneda 2 2 2 5 5 2" xfId="13334" xr:uid="{00000000-0005-0000-0000-0000CD3E0000}"/>
    <cellStyle name="Moneda 2 2 2 5 6" xfId="6883" xr:uid="{00000000-0005-0000-0000-0000CE3E0000}"/>
    <cellStyle name="Moneda 2 2 2 5 6 2" xfId="15476" xr:uid="{00000000-0005-0000-0000-0000CF3E0000}"/>
    <cellStyle name="Moneda 2 2 2 5 7" xfId="9043" xr:uid="{00000000-0005-0000-0000-0000D03E0000}"/>
    <cellStyle name="Moneda 2 2 2 6" xfId="575" xr:uid="{00000000-0005-0000-0000-0000D13E0000}"/>
    <cellStyle name="Moneda 2 2 2 6 2" xfId="1655" xr:uid="{00000000-0005-0000-0000-0000D23E0000}"/>
    <cellStyle name="Moneda 2 2 2 6 2 2" xfId="3808" xr:uid="{00000000-0005-0000-0000-0000D33E0000}"/>
    <cellStyle name="Moneda 2 2 2 6 2 2 2" xfId="12402" xr:uid="{00000000-0005-0000-0000-0000D43E0000}"/>
    <cellStyle name="Moneda 2 2 2 6 2 3" xfId="5951" xr:uid="{00000000-0005-0000-0000-0000D53E0000}"/>
    <cellStyle name="Moneda 2 2 2 6 2 3 2" xfId="14544" xr:uid="{00000000-0005-0000-0000-0000D63E0000}"/>
    <cellStyle name="Moneda 2 2 2 6 2 4" xfId="8093" xr:uid="{00000000-0005-0000-0000-0000D73E0000}"/>
    <cellStyle name="Moneda 2 2 2 6 2 4 2" xfId="16686" xr:uid="{00000000-0005-0000-0000-0000D83E0000}"/>
    <cellStyle name="Moneda 2 2 2 6 2 5" xfId="10249" xr:uid="{00000000-0005-0000-0000-0000D93E0000}"/>
    <cellStyle name="Moneda 2 2 2 6 3" xfId="2741" xr:uid="{00000000-0005-0000-0000-0000DA3E0000}"/>
    <cellStyle name="Moneda 2 2 2 6 3 2" xfId="11335" xr:uid="{00000000-0005-0000-0000-0000DB3E0000}"/>
    <cellStyle name="Moneda 2 2 2 6 4" xfId="4884" xr:uid="{00000000-0005-0000-0000-0000DC3E0000}"/>
    <cellStyle name="Moneda 2 2 2 6 4 2" xfId="13477" xr:uid="{00000000-0005-0000-0000-0000DD3E0000}"/>
    <cellStyle name="Moneda 2 2 2 6 5" xfId="7026" xr:uid="{00000000-0005-0000-0000-0000DE3E0000}"/>
    <cellStyle name="Moneda 2 2 2 6 5 2" xfId="15619" xr:uid="{00000000-0005-0000-0000-0000DF3E0000}"/>
    <cellStyle name="Moneda 2 2 2 6 6" xfId="9184" xr:uid="{00000000-0005-0000-0000-0000E03E0000}"/>
    <cellStyle name="Moneda 2 2 2 7" xfId="873" xr:uid="{00000000-0005-0000-0000-0000E13E0000}"/>
    <cellStyle name="Moneda 2 2 2 7 2" xfId="1950" xr:uid="{00000000-0005-0000-0000-0000E23E0000}"/>
    <cellStyle name="Moneda 2 2 2 7 2 2" xfId="4103" xr:uid="{00000000-0005-0000-0000-0000E33E0000}"/>
    <cellStyle name="Moneda 2 2 2 7 2 2 2" xfId="12697" xr:uid="{00000000-0005-0000-0000-0000E43E0000}"/>
    <cellStyle name="Moneda 2 2 2 7 2 3" xfId="6246" xr:uid="{00000000-0005-0000-0000-0000E53E0000}"/>
    <cellStyle name="Moneda 2 2 2 7 2 3 2" xfId="14839" xr:uid="{00000000-0005-0000-0000-0000E63E0000}"/>
    <cellStyle name="Moneda 2 2 2 7 2 4" xfId="8388" xr:uid="{00000000-0005-0000-0000-0000E73E0000}"/>
    <cellStyle name="Moneda 2 2 2 7 2 4 2" xfId="16981" xr:uid="{00000000-0005-0000-0000-0000E83E0000}"/>
    <cellStyle name="Moneda 2 2 2 7 2 5" xfId="10544" xr:uid="{00000000-0005-0000-0000-0000E93E0000}"/>
    <cellStyle name="Moneda 2 2 2 7 3" xfId="3036" xr:uid="{00000000-0005-0000-0000-0000EA3E0000}"/>
    <cellStyle name="Moneda 2 2 2 7 3 2" xfId="11630" xr:uid="{00000000-0005-0000-0000-0000EB3E0000}"/>
    <cellStyle name="Moneda 2 2 2 7 4" xfId="5179" xr:uid="{00000000-0005-0000-0000-0000EC3E0000}"/>
    <cellStyle name="Moneda 2 2 2 7 4 2" xfId="13772" xr:uid="{00000000-0005-0000-0000-0000ED3E0000}"/>
    <cellStyle name="Moneda 2 2 2 7 5" xfId="7321" xr:uid="{00000000-0005-0000-0000-0000EE3E0000}"/>
    <cellStyle name="Moneda 2 2 2 7 5 2" xfId="15914" xr:uid="{00000000-0005-0000-0000-0000EF3E0000}"/>
    <cellStyle name="Moneda 2 2 2 7 6" xfId="9477" xr:uid="{00000000-0005-0000-0000-0000F03E0000}"/>
    <cellStyle name="Moneda 2 2 2 8" xfId="927" xr:uid="{00000000-0005-0000-0000-0000F13E0000}"/>
    <cellStyle name="Moneda 2 2 2 8 2" xfId="2004" xr:uid="{00000000-0005-0000-0000-0000F23E0000}"/>
    <cellStyle name="Moneda 2 2 2 8 2 2" xfId="4157" xr:uid="{00000000-0005-0000-0000-0000F33E0000}"/>
    <cellStyle name="Moneda 2 2 2 8 2 2 2" xfId="12751" xr:uid="{00000000-0005-0000-0000-0000F43E0000}"/>
    <cellStyle name="Moneda 2 2 2 8 2 3" xfId="6300" xr:uid="{00000000-0005-0000-0000-0000F53E0000}"/>
    <cellStyle name="Moneda 2 2 2 8 2 3 2" xfId="14893" xr:uid="{00000000-0005-0000-0000-0000F63E0000}"/>
    <cellStyle name="Moneda 2 2 2 8 2 4" xfId="8442" xr:uid="{00000000-0005-0000-0000-0000F73E0000}"/>
    <cellStyle name="Moneda 2 2 2 8 2 4 2" xfId="17035" xr:uid="{00000000-0005-0000-0000-0000F83E0000}"/>
    <cellStyle name="Moneda 2 2 2 8 2 5" xfId="10598" xr:uid="{00000000-0005-0000-0000-0000F93E0000}"/>
    <cellStyle name="Moneda 2 2 2 8 3" xfId="3090" xr:uid="{00000000-0005-0000-0000-0000FA3E0000}"/>
    <cellStyle name="Moneda 2 2 2 8 3 2" xfId="11684" xr:uid="{00000000-0005-0000-0000-0000FB3E0000}"/>
    <cellStyle name="Moneda 2 2 2 8 4" xfId="5233" xr:uid="{00000000-0005-0000-0000-0000FC3E0000}"/>
    <cellStyle name="Moneda 2 2 2 8 4 2" xfId="13826" xr:uid="{00000000-0005-0000-0000-0000FD3E0000}"/>
    <cellStyle name="Moneda 2 2 2 8 5" xfId="7375" xr:uid="{00000000-0005-0000-0000-0000FE3E0000}"/>
    <cellStyle name="Moneda 2 2 2 8 5 2" xfId="15968" xr:uid="{00000000-0005-0000-0000-0000FF3E0000}"/>
    <cellStyle name="Moneda 2 2 2 8 6" xfId="9531" xr:uid="{00000000-0005-0000-0000-0000003F0000}"/>
    <cellStyle name="Moneda 2 2 2 9" xfId="1030" xr:uid="{00000000-0005-0000-0000-0000013F0000}"/>
    <cellStyle name="Moneda 2 2 2 9 2" xfId="2107" xr:uid="{00000000-0005-0000-0000-0000023F0000}"/>
    <cellStyle name="Moneda 2 2 2 9 2 2" xfId="4260" xr:uid="{00000000-0005-0000-0000-0000033F0000}"/>
    <cellStyle name="Moneda 2 2 2 9 2 2 2" xfId="12854" xr:uid="{00000000-0005-0000-0000-0000043F0000}"/>
    <cellStyle name="Moneda 2 2 2 9 2 3" xfId="6403" xr:uid="{00000000-0005-0000-0000-0000053F0000}"/>
    <cellStyle name="Moneda 2 2 2 9 2 3 2" xfId="14996" xr:uid="{00000000-0005-0000-0000-0000063F0000}"/>
    <cellStyle name="Moneda 2 2 2 9 2 4" xfId="8545" xr:uid="{00000000-0005-0000-0000-0000073F0000}"/>
    <cellStyle name="Moneda 2 2 2 9 2 4 2" xfId="17138" xr:uid="{00000000-0005-0000-0000-0000083F0000}"/>
    <cellStyle name="Moneda 2 2 2 9 2 5" xfId="10701" xr:uid="{00000000-0005-0000-0000-0000093F0000}"/>
    <cellStyle name="Moneda 2 2 2 9 3" xfId="3193" xr:uid="{00000000-0005-0000-0000-00000A3F0000}"/>
    <cellStyle name="Moneda 2 2 2 9 3 2" xfId="11787" xr:uid="{00000000-0005-0000-0000-00000B3F0000}"/>
    <cellStyle name="Moneda 2 2 2 9 4" xfId="5336" xr:uid="{00000000-0005-0000-0000-00000C3F0000}"/>
    <cellStyle name="Moneda 2 2 2 9 4 2" xfId="13929" xr:uid="{00000000-0005-0000-0000-00000D3F0000}"/>
    <cellStyle name="Moneda 2 2 2 9 5" xfId="7478" xr:uid="{00000000-0005-0000-0000-00000E3F0000}"/>
    <cellStyle name="Moneda 2 2 2 9 5 2" xfId="16071" xr:uid="{00000000-0005-0000-0000-00000F3F0000}"/>
    <cellStyle name="Moneda 2 2 2 9 6" xfId="9634" xr:uid="{00000000-0005-0000-0000-0000103F0000}"/>
    <cellStyle name="Moneda 2 2 3" xfId="296" xr:uid="{00000000-0005-0000-0000-0000113F0000}"/>
    <cellStyle name="Moneda 2 2 3 10" xfId="6748" xr:uid="{00000000-0005-0000-0000-0000123F0000}"/>
    <cellStyle name="Moneda 2 2 3 10 2" xfId="15341" xr:uid="{00000000-0005-0000-0000-0000133F0000}"/>
    <cellStyle name="Moneda 2 2 3 11" xfId="8913" xr:uid="{00000000-0005-0000-0000-0000143F0000}"/>
    <cellStyle name="Moneda 2 2 3 2" xfId="447" xr:uid="{00000000-0005-0000-0000-0000153F0000}"/>
    <cellStyle name="Moneda 2 2 3 2 2" xfId="799" xr:uid="{00000000-0005-0000-0000-0000163F0000}"/>
    <cellStyle name="Moneda 2 2 3 2 2 2" xfId="1879" xr:uid="{00000000-0005-0000-0000-0000173F0000}"/>
    <cellStyle name="Moneda 2 2 3 2 2 2 2" xfId="4032" xr:uid="{00000000-0005-0000-0000-0000183F0000}"/>
    <cellStyle name="Moneda 2 2 3 2 2 2 2 2" xfId="12626" xr:uid="{00000000-0005-0000-0000-0000193F0000}"/>
    <cellStyle name="Moneda 2 2 3 2 2 2 3" xfId="6175" xr:uid="{00000000-0005-0000-0000-00001A3F0000}"/>
    <cellStyle name="Moneda 2 2 3 2 2 2 3 2" xfId="14768" xr:uid="{00000000-0005-0000-0000-00001B3F0000}"/>
    <cellStyle name="Moneda 2 2 3 2 2 2 4" xfId="8317" xr:uid="{00000000-0005-0000-0000-00001C3F0000}"/>
    <cellStyle name="Moneda 2 2 3 2 2 2 4 2" xfId="16910" xr:uid="{00000000-0005-0000-0000-00001D3F0000}"/>
    <cellStyle name="Moneda 2 2 3 2 2 2 5" xfId="10473" xr:uid="{00000000-0005-0000-0000-00001E3F0000}"/>
    <cellStyle name="Moneda 2 2 3 2 2 3" xfId="2965" xr:uid="{00000000-0005-0000-0000-00001F3F0000}"/>
    <cellStyle name="Moneda 2 2 3 2 2 3 2" xfId="11559" xr:uid="{00000000-0005-0000-0000-0000203F0000}"/>
    <cellStyle name="Moneda 2 2 3 2 2 4" xfId="5108" xr:uid="{00000000-0005-0000-0000-0000213F0000}"/>
    <cellStyle name="Moneda 2 2 3 2 2 4 2" xfId="13701" xr:uid="{00000000-0005-0000-0000-0000223F0000}"/>
    <cellStyle name="Moneda 2 2 3 2 2 5" xfId="7250" xr:uid="{00000000-0005-0000-0000-0000233F0000}"/>
    <cellStyle name="Moneda 2 2 3 2 2 5 2" xfId="15843" xr:uid="{00000000-0005-0000-0000-0000243F0000}"/>
    <cellStyle name="Moneda 2 2 3 2 2 6" xfId="9408" xr:uid="{00000000-0005-0000-0000-0000253F0000}"/>
    <cellStyle name="Moneda 2 2 3 2 3" xfId="1527" xr:uid="{00000000-0005-0000-0000-0000263F0000}"/>
    <cellStyle name="Moneda 2 2 3 2 3 2" xfId="3680" xr:uid="{00000000-0005-0000-0000-0000273F0000}"/>
    <cellStyle name="Moneda 2 2 3 2 3 2 2" xfId="12274" xr:uid="{00000000-0005-0000-0000-0000283F0000}"/>
    <cellStyle name="Moneda 2 2 3 2 3 3" xfId="5823" xr:uid="{00000000-0005-0000-0000-0000293F0000}"/>
    <cellStyle name="Moneda 2 2 3 2 3 3 2" xfId="14416" xr:uid="{00000000-0005-0000-0000-00002A3F0000}"/>
    <cellStyle name="Moneda 2 2 3 2 3 4" xfId="7965" xr:uid="{00000000-0005-0000-0000-00002B3F0000}"/>
    <cellStyle name="Moneda 2 2 3 2 3 4 2" xfId="16558" xr:uid="{00000000-0005-0000-0000-00002C3F0000}"/>
    <cellStyle name="Moneda 2 2 3 2 3 5" xfId="10121" xr:uid="{00000000-0005-0000-0000-00002D3F0000}"/>
    <cellStyle name="Moneda 2 2 3 2 4" xfId="2613" xr:uid="{00000000-0005-0000-0000-00002E3F0000}"/>
    <cellStyle name="Moneda 2 2 3 2 4 2" xfId="11207" xr:uid="{00000000-0005-0000-0000-00002F3F0000}"/>
    <cellStyle name="Moneda 2 2 3 2 5" xfId="4756" xr:uid="{00000000-0005-0000-0000-0000303F0000}"/>
    <cellStyle name="Moneda 2 2 3 2 5 2" xfId="13349" xr:uid="{00000000-0005-0000-0000-0000313F0000}"/>
    <cellStyle name="Moneda 2 2 3 2 6" xfId="6898" xr:uid="{00000000-0005-0000-0000-0000323F0000}"/>
    <cellStyle name="Moneda 2 2 3 2 6 2" xfId="15491" xr:uid="{00000000-0005-0000-0000-0000333F0000}"/>
    <cellStyle name="Moneda 2 2 3 2 7" xfId="9057" xr:uid="{00000000-0005-0000-0000-0000343F0000}"/>
    <cellStyle name="Moneda 2 2 3 3" xfId="649" xr:uid="{00000000-0005-0000-0000-0000353F0000}"/>
    <cellStyle name="Moneda 2 2 3 3 2" xfId="1729" xr:uid="{00000000-0005-0000-0000-0000363F0000}"/>
    <cellStyle name="Moneda 2 2 3 3 2 2" xfId="3882" xr:uid="{00000000-0005-0000-0000-0000373F0000}"/>
    <cellStyle name="Moneda 2 2 3 3 2 2 2" xfId="12476" xr:uid="{00000000-0005-0000-0000-0000383F0000}"/>
    <cellStyle name="Moneda 2 2 3 3 2 3" xfId="6025" xr:uid="{00000000-0005-0000-0000-0000393F0000}"/>
    <cellStyle name="Moneda 2 2 3 3 2 3 2" xfId="14618" xr:uid="{00000000-0005-0000-0000-00003A3F0000}"/>
    <cellStyle name="Moneda 2 2 3 3 2 4" xfId="8167" xr:uid="{00000000-0005-0000-0000-00003B3F0000}"/>
    <cellStyle name="Moneda 2 2 3 3 2 4 2" xfId="16760" xr:uid="{00000000-0005-0000-0000-00003C3F0000}"/>
    <cellStyle name="Moneda 2 2 3 3 2 5" xfId="10323" xr:uid="{00000000-0005-0000-0000-00003D3F0000}"/>
    <cellStyle name="Moneda 2 2 3 3 3" xfId="2815" xr:uid="{00000000-0005-0000-0000-00003E3F0000}"/>
    <cellStyle name="Moneda 2 2 3 3 3 2" xfId="11409" xr:uid="{00000000-0005-0000-0000-00003F3F0000}"/>
    <cellStyle name="Moneda 2 2 3 3 4" xfId="4958" xr:uid="{00000000-0005-0000-0000-0000403F0000}"/>
    <cellStyle name="Moneda 2 2 3 3 4 2" xfId="13551" xr:uid="{00000000-0005-0000-0000-0000413F0000}"/>
    <cellStyle name="Moneda 2 2 3 3 5" xfId="7100" xr:uid="{00000000-0005-0000-0000-0000423F0000}"/>
    <cellStyle name="Moneda 2 2 3 3 5 2" xfId="15693" xr:uid="{00000000-0005-0000-0000-0000433F0000}"/>
    <cellStyle name="Moneda 2 2 3 3 6" xfId="9258" xr:uid="{00000000-0005-0000-0000-0000443F0000}"/>
    <cellStyle name="Moneda 2 2 3 4" xfId="942" xr:uid="{00000000-0005-0000-0000-0000453F0000}"/>
    <cellStyle name="Moneda 2 2 3 4 2" xfId="2019" xr:uid="{00000000-0005-0000-0000-0000463F0000}"/>
    <cellStyle name="Moneda 2 2 3 4 2 2" xfId="4172" xr:uid="{00000000-0005-0000-0000-0000473F0000}"/>
    <cellStyle name="Moneda 2 2 3 4 2 2 2" xfId="12766" xr:uid="{00000000-0005-0000-0000-0000483F0000}"/>
    <cellStyle name="Moneda 2 2 3 4 2 3" xfId="6315" xr:uid="{00000000-0005-0000-0000-0000493F0000}"/>
    <cellStyle name="Moneda 2 2 3 4 2 3 2" xfId="14908" xr:uid="{00000000-0005-0000-0000-00004A3F0000}"/>
    <cellStyle name="Moneda 2 2 3 4 2 4" xfId="8457" xr:uid="{00000000-0005-0000-0000-00004B3F0000}"/>
    <cellStyle name="Moneda 2 2 3 4 2 4 2" xfId="17050" xr:uid="{00000000-0005-0000-0000-00004C3F0000}"/>
    <cellStyle name="Moneda 2 2 3 4 2 5" xfId="10613" xr:uid="{00000000-0005-0000-0000-00004D3F0000}"/>
    <cellStyle name="Moneda 2 2 3 4 3" xfId="3105" xr:uid="{00000000-0005-0000-0000-00004E3F0000}"/>
    <cellStyle name="Moneda 2 2 3 4 3 2" xfId="11699" xr:uid="{00000000-0005-0000-0000-00004F3F0000}"/>
    <cellStyle name="Moneda 2 2 3 4 4" xfId="5248" xr:uid="{00000000-0005-0000-0000-0000503F0000}"/>
    <cellStyle name="Moneda 2 2 3 4 4 2" xfId="13841" xr:uid="{00000000-0005-0000-0000-0000513F0000}"/>
    <cellStyle name="Moneda 2 2 3 4 5" xfId="7390" xr:uid="{00000000-0005-0000-0000-0000523F0000}"/>
    <cellStyle name="Moneda 2 2 3 4 5 2" xfId="15983" xr:uid="{00000000-0005-0000-0000-0000533F0000}"/>
    <cellStyle name="Moneda 2 2 3 4 6" xfId="9546" xr:uid="{00000000-0005-0000-0000-0000543F0000}"/>
    <cellStyle name="Moneda 2 2 3 5" xfId="1045" xr:uid="{00000000-0005-0000-0000-0000553F0000}"/>
    <cellStyle name="Moneda 2 2 3 5 2" xfId="2122" xr:uid="{00000000-0005-0000-0000-0000563F0000}"/>
    <cellStyle name="Moneda 2 2 3 5 2 2" xfId="4275" xr:uid="{00000000-0005-0000-0000-0000573F0000}"/>
    <cellStyle name="Moneda 2 2 3 5 2 2 2" xfId="12869" xr:uid="{00000000-0005-0000-0000-0000583F0000}"/>
    <cellStyle name="Moneda 2 2 3 5 2 3" xfId="6418" xr:uid="{00000000-0005-0000-0000-0000593F0000}"/>
    <cellStyle name="Moneda 2 2 3 5 2 3 2" xfId="15011" xr:uid="{00000000-0005-0000-0000-00005A3F0000}"/>
    <cellStyle name="Moneda 2 2 3 5 2 4" xfId="8560" xr:uid="{00000000-0005-0000-0000-00005B3F0000}"/>
    <cellStyle name="Moneda 2 2 3 5 2 4 2" xfId="17153" xr:uid="{00000000-0005-0000-0000-00005C3F0000}"/>
    <cellStyle name="Moneda 2 2 3 5 2 5" xfId="10716" xr:uid="{00000000-0005-0000-0000-00005D3F0000}"/>
    <cellStyle name="Moneda 2 2 3 5 3" xfId="3208" xr:uid="{00000000-0005-0000-0000-00005E3F0000}"/>
    <cellStyle name="Moneda 2 2 3 5 3 2" xfId="11802" xr:uid="{00000000-0005-0000-0000-00005F3F0000}"/>
    <cellStyle name="Moneda 2 2 3 5 4" xfId="5351" xr:uid="{00000000-0005-0000-0000-0000603F0000}"/>
    <cellStyle name="Moneda 2 2 3 5 4 2" xfId="13944" xr:uid="{00000000-0005-0000-0000-0000613F0000}"/>
    <cellStyle name="Moneda 2 2 3 5 5" xfId="7493" xr:uid="{00000000-0005-0000-0000-0000623F0000}"/>
    <cellStyle name="Moneda 2 2 3 5 5 2" xfId="16086" xr:uid="{00000000-0005-0000-0000-0000633F0000}"/>
    <cellStyle name="Moneda 2 2 3 5 6" xfId="9649" xr:uid="{00000000-0005-0000-0000-0000643F0000}"/>
    <cellStyle name="Moneda 2 2 3 6" xfId="1205" xr:uid="{00000000-0005-0000-0000-0000653F0000}"/>
    <cellStyle name="Moneda 2 2 3 6 2" xfId="2279" xr:uid="{00000000-0005-0000-0000-0000663F0000}"/>
    <cellStyle name="Moneda 2 2 3 6 2 2" xfId="4432" xr:uid="{00000000-0005-0000-0000-0000673F0000}"/>
    <cellStyle name="Moneda 2 2 3 6 2 2 2" xfId="13026" xr:uid="{00000000-0005-0000-0000-0000683F0000}"/>
    <cellStyle name="Moneda 2 2 3 6 2 3" xfId="6575" xr:uid="{00000000-0005-0000-0000-0000693F0000}"/>
    <cellStyle name="Moneda 2 2 3 6 2 3 2" xfId="15168" xr:uid="{00000000-0005-0000-0000-00006A3F0000}"/>
    <cellStyle name="Moneda 2 2 3 6 2 4" xfId="8717" xr:uid="{00000000-0005-0000-0000-00006B3F0000}"/>
    <cellStyle name="Moneda 2 2 3 6 2 4 2" xfId="17310" xr:uid="{00000000-0005-0000-0000-00006C3F0000}"/>
    <cellStyle name="Moneda 2 2 3 6 2 5" xfId="10873" xr:uid="{00000000-0005-0000-0000-00006D3F0000}"/>
    <cellStyle name="Moneda 2 2 3 6 3" xfId="3365" xr:uid="{00000000-0005-0000-0000-00006E3F0000}"/>
    <cellStyle name="Moneda 2 2 3 6 3 2" xfId="11959" xr:uid="{00000000-0005-0000-0000-00006F3F0000}"/>
    <cellStyle name="Moneda 2 2 3 6 4" xfId="5508" xr:uid="{00000000-0005-0000-0000-0000703F0000}"/>
    <cellStyle name="Moneda 2 2 3 6 4 2" xfId="14101" xr:uid="{00000000-0005-0000-0000-0000713F0000}"/>
    <cellStyle name="Moneda 2 2 3 6 5" xfId="7650" xr:uid="{00000000-0005-0000-0000-0000723F0000}"/>
    <cellStyle name="Moneda 2 2 3 6 5 2" xfId="16243" xr:uid="{00000000-0005-0000-0000-0000733F0000}"/>
    <cellStyle name="Moneda 2 2 3 6 6" xfId="9806" xr:uid="{00000000-0005-0000-0000-0000743F0000}"/>
    <cellStyle name="Moneda 2 2 3 7" xfId="1377" xr:uid="{00000000-0005-0000-0000-0000753F0000}"/>
    <cellStyle name="Moneda 2 2 3 7 2" xfId="3530" xr:uid="{00000000-0005-0000-0000-0000763F0000}"/>
    <cellStyle name="Moneda 2 2 3 7 2 2" xfId="12124" xr:uid="{00000000-0005-0000-0000-0000773F0000}"/>
    <cellStyle name="Moneda 2 2 3 7 3" xfId="5673" xr:uid="{00000000-0005-0000-0000-0000783F0000}"/>
    <cellStyle name="Moneda 2 2 3 7 3 2" xfId="14266" xr:uid="{00000000-0005-0000-0000-0000793F0000}"/>
    <cellStyle name="Moneda 2 2 3 7 4" xfId="7815" xr:uid="{00000000-0005-0000-0000-00007A3F0000}"/>
    <cellStyle name="Moneda 2 2 3 7 4 2" xfId="16408" xr:uid="{00000000-0005-0000-0000-00007B3F0000}"/>
    <cellStyle name="Moneda 2 2 3 7 5" xfId="9971" xr:uid="{00000000-0005-0000-0000-00007C3F0000}"/>
    <cellStyle name="Moneda 2 2 3 8" xfId="2463" xr:uid="{00000000-0005-0000-0000-00007D3F0000}"/>
    <cellStyle name="Moneda 2 2 3 8 2" xfId="11057" xr:uid="{00000000-0005-0000-0000-00007E3F0000}"/>
    <cellStyle name="Moneda 2 2 3 9" xfId="4606" xr:uid="{00000000-0005-0000-0000-00007F3F0000}"/>
    <cellStyle name="Moneda 2 2 3 9 2" xfId="13199" xr:uid="{00000000-0005-0000-0000-0000803F0000}"/>
    <cellStyle name="Moneda 2 2 4" xfId="241" xr:uid="{00000000-0005-0000-0000-0000813F0000}"/>
    <cellStyle name="Moneda 2 2 4 2" xfId="594" xr:uid="{00000000-0005-0000-0000-0000823F0000}"/>
    <cellStyle name="Moneda 2 2 4 2 2" xfId="1674" xr:uid="{00000000-0005-0000-0000-0000833F0000}"/>
    <cellStyle name="Moneda 2 2 4 2 2 2" xfId="3827" xr:uid="{00000000-0005-0000-0000-0000843F0000}"/>
    <cellStyle name="Moneda 2 2 4 2 2 2 2" xfId="12421" xr:uid="{00000000-0005-0000-0000-0000853F0000}"/>
    <cellStyle name="Moneda 2 2 4 2 2 3" xfId="5970" xr:uid="{00000000-0005-0000-0000-0000863F0000}"/>
    <cellStyle name="Moneda 2 2 4 2 2 3 2" xfId="14563" xr:uid="{00000000-0005-0000-0000-0000873F0000}"/>
    <cellStyle name="Moneda 2 2 4 2 2 4" xfId="8112" xr:uid="{00000000-0005-0000-0000-0000883F0000}"/>
    <cellStyle name="Moneda 2 2 4 2 2 4 2" xfId="16705" xr:uid="{00000000-0005-0000-0000-0000893F0000}"/>
    <cellStyle name="Moneda 2 2 4 2 2 5" xfId="10268" xr:uid="{00000000-0005-0000-0000-00008A3F0000}"/>
    <cellStyle name="Moneda 2 2 4 2 3" xfId="2760" xr:uid="{00000000-0005-0000-0000-00008B3F0000}"/>
    <cellStyle name="Moneda 2 2 4 2 3 2" xfId="11354" xr:uid="{00000000-0005-0000-0000-00008C3F0000}"/>
    <cellStyle name="Moneda 2 2 4 2 4" xfId="4903" xr:uid="{00000000-0005-0000-0000-00008D3F0000}"/>
    <cellStyle name="Moneda 2 2 4 2 4 2" xfId="13496" xr:uid="{00000000-0005-0000-0000-00008E3F0000}"/>
    <cellStyle name="Moneda 2 2 4 2 5" xfId="7045" xr:uid="{00000000-0005-0000-0000-00008F3F0000}"/>
    <cellStyle name="Moneda 2 2 4 2 5 2" xfId="15638" xr:uid="{00000000-0005-0000-0000-0000903F0000}"/>
    <cellStyle name="Moneda 2 2 4 2 6" xfId="9203" xr:uid="{00000000-0005-0000-0000-0000913F0000}"/>
    <cellStyle name="Moneda 2 2 4 3" xfId="1322" xr:uid="{00000000-0005-0000-0000-0000923F0000}"/>
    <cellStyle name="Moneda 2 2 4 3 2" xfId="3475" xr:uid="{00000000-0005-0000-0000-0000933F0000}"/>
    <cellStyle name="Moneda 2 2 4 3 2 2" xfId="12069" xr:uid="{00000000-0005-0000-0000-0000943F0000}"/>
    <cellStyle name="Moneda 2 2 4 3 3" xfId="5618" xr:uid="{00000000-0005-0000-0000-0000953F0000}"/>
    <cellStyle name="Moneda 2 2 4 3 3 2" xfId="14211" xr:uid="{00000000-0005-0000-0000-0000963F0000}"/>
    <cellStyle name="Moneda 2 2 4 3 4" xfId="7760" xr:uid="{00000000-0005-0000-0000-0000973F0000}"/>
    <cellStyle name="Moneda 2 2 4 3 4 2" xfId="16353" xr:uid="{00000000-0005-0000-0000-0000983F0000}"/>
    <cellStyle name="Moneda 2 2 4 3 5" xfId="9916" xr:uid="{00000000-0005-0000-0000-0000993F0000}"/>
    <cellStyle name="Moneda 2 2 4 4" xfId="2408" xr:uid="{00000000-0005-0000-0000-00009A3F0000}"/>
    <cellStyle name="Moneda 2 2 4 4 2" xfId="11002" xr:uid="{00000000-0005-0000-0000-00009B3F0000}"/>
    <cellStyle name="Moneda 2 2 4 5" xfId="4551" xr:uid="{00000000-0005-0000-0000-00009C3F0000}"/>
    <cellStyle name="Moneda 2 2 4 5 2" xfId="13144" xr:uid="{00000000-0005-0000-0000-00009D3F0000}"/>
    <cellStyle name="Moneda 2 2 4 6" xfId="6693" xr:uid="{00000000-0005-0000-0000-00009E3F0000}"/>
    <cellStyle name="Moneda 2 2 4 6 2" xfId="15286" xr:uid="{00000000-0005-0000-0000-00009F3F0000}"/>
    <cellStyle name="Moneda 2 2 4 7" xfId="8863" xr:uid="{00000000-0005-0000-0000-0000A03F0000}"/>
    <cellStyle name="Moneda 2 2 5" xfId="349" xr:uid="{00000000-0005-0000-0000-0000A13F0000}"/>
    <cellStyle name="Moneda 2 2 5 2" xfId="702" xr:uid="{00000000-0005-0000-0000-0000A23F0000}"/>
    <cellStyle name="Moneda 2 2 5 2 2" xfId="1782" xr:uid="{00000000-0005-0000-0000-0000A33F0000}"/>
    <cellStyle name="Moneda 2 2 5 2 2 2" xfId="3935" xr:uid="{00000000-0005-0000-0000-0000A43F0000}"/>
    <cellStyle name="Moneda 2 2 5 2 2 2 2" xfId="12529" xr:uid="{00000000-0005-0000-0000-0000A53F0000}"/>
    <cellStyle name="Moneda 2 2 5 2 2 3" xfId="6078" xr:uid="{00000000-0005-0000-0000-0000A63F0000}"/>
    <cellStyle name="Moneda 2 2 5 2 2 3 2" xfId="14671" xr:uid="{00000000-0005-0000-0000-0000A73F0000}"/>
    <cellStyle name="Moneda 2 2 5 2 2 4" xfId="8220" xr:uid="{00000000-0005-0000-0000-0000A83F0000}"/>
    <cellStyle name="Moneda 2 2 5 2 2 4 2" xfId="16813" xr:uid="{00000000-0005-0000-0000-0000A93F0000}"/>
    <cellStyle name="Moneda 2 2 5 2 2 5" xfId="10376" xr:uid="{00000000-0005-0000-0000-0000AA3F0000}"/>
    <cellStyle name="Moneda 2 2 5 2 3" xfId="2868" xr:uid="{00000000-0005-0000-0000-0000AB3F0000}"/>
    <cellStyle name="Moneda 2 2 5 2 3 2" xfId="11462" xr:uid="{00000000-0005-0000-0000-0000AC3F0000}"/>
    <cellStyle name="Moneda 2 2 5 2 4" xfId="5011" xr:uid="{00000000-0005-0000-0000-0000AD3F0000}"/>
    <cellStyle name="Moneda 2 2 5 2 4 2" xfId="13604" xr:uid="{00000000-0005-0000-0000-0000AE3F0000}"/>
    <cellStyle name="Moneda 2 2 5 2 5" xfId="7153" xr:uid="{00000000-0005-0000-0000-0000AF3F0000}"/>
    <cellStyle name="Moneda 2 2 5 2 5 2" xfId="15746" xr:uid="{00000000-0005-0000-0000-0000B03F0000}"/>
    <cellStyle name="Moneda 2 2 5 2 6" xfId="9311" xr:uid="{00000000-0005-0000-0000-0000B13F0000}"/>
    <cellStyle name="Moneda 2 2 5 3" xfId="1430" xr:uid="{00000000-0005-0000-0000-0000B23F0000}"/>
    <cellStyle name="Moneda 2 2 5 3 2" xfId="3583" xr:uid="{00000000-0005-0000-0000-0000B33F0000}"/>
    <cellStyle name="Moneda 2 2 5 3 2 2" xfId="12177" xr:uid="{00000000-0005-0000-0000-0000B43F0000}"/>
    <cellStyle name="Moneda 2 2 5 3 3" xfId="5726" xr:uid="{00000000-0005-0000-0000-0000B53F0000}"/>
    <cellStyle name="Moneda 2 2 5 3 3 2" xfId="14319" xr:uid="{00000000-0005-0000-0000-0000B63F0000}"/>
    <cellStyle name="Moneda 2 2 5 3 4" xfId="7868" xr:uid="{00000000-0005-0000-0000-0000B73F0000}"/>
    <cellStyle name="Moneda 2 2 5 3 4 2" xfId="16461" xr:uid="{00000000-0005-0000-0000-0000B83F0000}"/>
    <cellStyle name="Moneda 2 2 5 3 5" xfId="10024" xr:uid="{00000000-0005-0000-0000-0000B93F0000}"/>
    <cellStyle name="Moneda 2 2 5 4" xfId="2516" xr:uid="{00000000-0005-0000-0000-0000BA3F0000}"/>
    <cellStyle name="Moneda 2 2 5 4 2" xfId="11110" xr:uid="{00000000-0005-0000-0000-0000BB3F0000}"/>
    <cellStyle name="Moneda 2 2 5 5" xfId="4659" xr:uid="{00000000-0005-0000-0000-0000BC3F0000}"/>
    <cellStyle name="Moneda 2 2 5 5 2" xfId="13252" xr:uid="{00000000-0005-0000-0000-0000BD3F0000}"/>
    <cellStyle name="Moneda 2 2 5 6" xfId="6801" xr:uid="{00000000-0005-0000-0000-0000BE3F0000}"/>
    <cellStyle name="Moneda 2 2 5 6 2" xfId="15394" xr:uid="{00000000-0005-0000-0000-0000BF3F0000}"/>
    <cellStyle name="Moneda 2 2 5 7" xfId="8961" xr:uid="{00000000-0005-0000-0000-0000C03F0000}"/>
    <cellStyle name="Moneda 2 2 6" xfId="398" xr:uid="{00000000-0005-0000-0000-0000C13F0000}"/>
    <cellStyle name="Moneda 2 2 6 2" xfId="750" xr:uid="{00000000-0005-0000-0000-0000C23F0000}"/>
    <cellStyle name="Moneda 2 2 6 2 2" xfId="1830" xr:uid="{00000000-0005-0000-0000-0000C33F0000}"/>
    <cellStyle name="Moneda 2 2 6 2 2 2" xfId="3983" xr:uid="{00000000-0005-0000-0000-0000C43F0000}"/>
    <cellStyle name="Moneda 2 2 6 2 2 2 2" xfId="12577" xr:uid="{00000000-0005-0000-0000-0000C53F0000}"/>
    <cellStyle name="Moneda 2 2 6 2 2 3" xfId="6126" xr:uid="{00000000-0005-0000-0000-0000C63F0000}"/>
    <cellStyle name="Moneda 2 2 6 2 2 3 2" xfId="14719" xr:uid="{00000000-0005-0000-0000-0000C73F0000}"/>
    <cellStyle name="Moneda 2 2 6 2 2 4" xfId="8268" xr:uid="{00000000-0005-0000-0000-0000C83F0000}"/>
    <cellStyle name="Moneda 2 2 6 2 2 4 2" xfId="16861" xr:uid="{00000000-0005-0000-0000-0000C93F0000}"/>
    <cellStyle name="Moneda 2 2 6 2 2 5" xfId="10424" xr:uid="{00000000-0005-0000-0000-0000CA3F0000}"/>
    <cellStyle name="Moneda 2 2 6 2 3" xfId="2916" xr:uid="{00000000-0005-0000-0000-0000CB3F0000}"/>
    <cellStyle name="Moneda 2 2 6 2 3 2" xfId="11510" xr:uid="{00000000-0005-0000-0000-0000CC3F0000}"/>
    <cellStyle name="Moneda 2 2 6 2 4" xfId="5059" xr:uid="{00000000-0005-0000-0000-0000CD3F0000}"/>
    <cellStyle name="Moneda 2 2 6 2 4 2" xfId="13652" xr:uid="{00000000-0005-0000-0000-0000CE3F0000}"/>
    <cellStyle name="Moneda 2 2 6 2 5" xfId="7201" xr:uid="{00000000-0005-0000-0000-0000CF3F0000}"/>
    <cellStyle name="Moneda 2 2 6 2 5 2" xfId="15794" xr:uid="{00000000-0005-0000-0000-0000D03F0000}"/>
    <cellStyle name="Moneda 2 2 6 2 6" xfId="9359" xr:uid="{00000000-0005-0000-0000-0000D13F0000}"/>
    <cellStyle name="Moneda 2 2 6 3" xfId="1478" xr:uid="{00000000-0005-0000-0000-0000D23F0000}"/>
    <cellStyle name="Moneda 2 2 6 3 2" xfId="3631" xr:uid="{00000000-0005-0000-0000-0000D33F0000}"/>
    <cellStyle name="Moneda 2 2 6 3 2 2" xfId="12225" xr:uid="{00000000-0005-0000-0000-0000D43F0000}"/>
    <cellStyle name="Moneda 2 2 6 3 3" xfId="5774" xr:uid="{00000000-0005-0000-0000-0000D53F0000}"/>
    <cellStyle name="Moneda 2 2 6 3 3 2" xfId="14367" xr:uid="{00000000-0005-0000-0000-0000D63F0000}"/>
    <cellStyle name="Moneda 2 2 6 3 4" xfId="7916" xr:uid="{00000000-0005-0000-0000-0000D73F0000}"/>
    <cellStyle name="Moneda 2 2 6 3 4 2" xfId="16509" xr:uid="{00000000-0005-0000-0000-0000D83F0000}"/>
    <cellStyle name="Moneda 2 2 6 3 5" xfId="10072" xr:uid="{00000000-0005-0000-0000-0000D93F0000}"/>
    <cellStyle name="Moneda 2 2 6 4" xfId="2564" xr:uid="{00000000-0005-0000-0000-0000DA3F0000}"/>
    <cellStyle name="Moneda 2 2 6 4 2" xfId="11158" xr:uid="{00000000-0005-0000-0000-0000DB3F0000}"/>
    <cellStyle name="Moneda 2 2 6 5" xfId="4707" xr:uid="{00000000-0005-0000-0000-0000DC3F0000}"/>
    <cellStyle name="Moneda 2 2 6 5 2" xfId="13300" xr:uid="{00000000-0005-0000-0000-0000DD3F0000}"/>
    <cellStyle name="Moneda 2 2 6 6" xfId="6849" xr:uid="{00000000-0005-0000-0000-0000DE3F0000}"/>
    <cellStyle name="Moneda 2 2 6 6 2" xfId="15442" xr:uid="{00000000-0005-0000-0000-0000DF3F0000}"/>
    <cellStyle name="Moneda 2 2 6 7" xfId="9009" xr:uid="{00000000-0005-0000-0000-0000E03F0000}"/>
    <cellStyle name="Moneda 2 2 7" xfId="500" xr:uid="{00000000-0005-0000-0000-0000E13F0000}"/>
    <cellStyle name="Moneda 2 2 7 2" xfId="1580" xr:uid="{00000000-0005-0000-0000-0000E23F0000}"/>
    <cellStyle name="Moneda 2 2 7 2 2" xfId="3733" xr:uid="{00000000-0005-0000-0000-0000E33F0000}"/>
    <cellStyle name="Moneda 2 2 7 2 2 2" xfId="12327" xr:uid="{00000000-0005-0000-0000-0000E43F0000}"/>
    <cellStyle name="Moneda 2 2 7 2 3" xfId="5876" xr:uid="{00000000-0005-0000-0000-0000E53F0000}"/>
    <cellStyle name="Moneda 2 2 7 2 3 2" xfId="14469" xr:uid="{00000000-0005-0000-0000-0000E63F0000}"/>
    <cellStyle name="Moneda 2 2 7 2 4" xfId="8018" xr:uid="{00000000-0005-0000-0000-0000E73F0000}"/>
    <cellStyle name="Moneda 2 2 7 2 4 2" xfId="16611" xr:uid="{00000000-0005-0000-0000-0000E83F0000}"/>
    <cellStyle name="Moneda 2 2 7 2 5" xfId="10174" xr:uid="{00000000-0005-0000-0000-0000E93F0000}"/>
    <cellStyle name="Moneda 2 2 7 3" xfId="2666" xr:uid="{00000000-0005-0000-0000-0000EA3F0000}"/>
    <cellStyle name="Moneda 2 2 7 3 2" xfId="11260" xr:uid="{00000000-0005-0000-0000-0000EB3F0000}"/>
    <cellStyle name="Moneda 2 2 7 4" xfId="4809" xr:uid="{00000000-0005-0000-0000-0000EC3F0000}"/>
    <cellStyle name="Moneda 2 2 7 4 2" xfId="13402" xr:uid="{00000000-0005-0000-0000-0000ED3F0000}"/>
    <cellStyle name="Moneda 2 2 7 5" xfId="6951" xr:uid="{00000000-0005-0000-0000-0000EE3F0000}"/>
    <cellStyle name="Moneda 2 2 7 5 2" xfId="15544" xr:uid="{00000000-0005-0000-0000-0000EF3F0000}"/>
    <cellStyle name="Moneda 2 2 7 6" xfId="9109" xr:uid="{00000000-0005-0000-0000-0000F03F0000}"/>
    <cellStyle name="Moneda 2 2 8" xfId="541" xr:uid="{00000000-0005-0000-0000-0000F13F0000}"/>
    <cellStyle name="Moneda 2 2 8 2" xfId="1621" xr:uid="{00000000-0005-0000-0000-0000F23F0000}"/>
    <cellStyle name="Moneda 2 2 8 2 2" xfId="3774" xr:uid="{00000000-0005-0000-0000-0000F33F0000}"/>
    <cellStyle name="Moneda 2 2 8 2 2 2" xfId="12368" xr:uid="{00000000-0005-0000-0000-0000F43F0000}"/>
    <cellStyle name="Moneda 2 2 8 2 3" xfId="5917" xr:uid="{00000000-0005-0000-0000-0000F53F0000}"/>
    <cellStyle name="Moneda 2 2 8 2 3 2" xfId="14510" xr:uid="{00000000-0005-0000-0000-0000F63F0000}"/>
    <cellStyle name="Moneda 2 2 8 2 4" xfId="8059" xr:uid="{00000000-0005-0000-0000-0000F73F0000}"/>
    <cellStyle name="Moneda 2 2 8 2 4 2" xfId="16652" xr:uid="{00000000-0005-0000-0000-0000F83F0000}"/>
    <cellStyle name="Moneda 2 2 8 2 5" xfId="10215" xr:uid="{00000000-0005-0000-0000-0000F93F0000}"/>
    <cellStyle name="Moneda 2 2 8 3" xfId="2707" xr:uid="{00000000-0005-0000-0000-0000FA3F0000}"/>
    <cellStyle name="Moneda 2 2 8 3 2" xfId="11301" xr:uid="{00000000-0005-0000-0000-0000FB3F0000}"/>
    <cellStyle name="Moneda 2 2 8 4" xfId="4850" xr:uid="{00000000-0005-0000-0000-0000FC3F0000}"/>
    <cellStyle name="Moneda 2 2 8 4 2" xfId="13443" xr:uid="{00000000-0005-0000-0000-0000FD3F0000}"/>
    <cellStyle name="Moneda 2 2 8 5" xfId="6992" xr:uid="{00000000-0005-0000-0000-0000FE3F0000}"/>
    <cellStyle name="Moneda 2 2 8 5 2" xfId="15585" xr:uid="{00000000-0005-0000-0000-0000FF3F0000}"/>
    <cellStyle name="Moneda 2 2 8 6" xfId="9150" xr:uid="{00000000-0005-0000-0000-000000400000}"/>
    <cellStyle name="Moneda 2 2 9" xfId="852" xr:uid="{00000000-0005-0000-0000-000001400000}"/>
    <cellStyle name="Moneda 2 2 9 2" xfId="1931" xr:uid="{00000000-0005-0000-0000-000002400000}"/>
    <cellStyle name="Moneda 2 2 9 2 2" xfId="4084" xr:uid="{00000000-0005-0000-0000-000003400000}"/>
    <cellStyle name="Moneda 2 2 9 2 2 2" xfId="12678" xr:uid="{00000000-0005-0000-0000-000004400000}"/>
    <cellStyle name="Moneda 2 2 9 2 3" xfId="6227" xr:uid="{00000000-0005-0000-0000-000005400000}"/>
    <cellStyle name="Moneda 2 2 9 2 3 2" xfId="14820" xr:uid="{00000000-0005-0000-0000-000006400000}"/>
    <cellStyle name="Moneda 2 2 9 2 4" xfId="8369" xr:uid="{00000000-0005-0000-0000-000007400000}"/>
    <cellStyle name="Moneda 2 2 9 2 4 2" xfId="16962" xr:uid="{00000000-0005-0000-0000-000008400000}"/>
    <cellStyle name="Moneda 2 2 9 2 5" xfId="10525" xr:uid="{00000000-0005-0000-0000-000009400000}"/>
    <cellStyle name="Moneda 2 2 9 3" xfId="3017" xr:uid="{00000000-0005-0000-0000-00000A400000}"/>
    <cellStyle name="Moneda 2 2 9 3 2" xfId="11611" xr:uid="{00000000-0005-0000-0000-00000B400000}"/>
    <cellStyle name="Moneda 2 2 9 4" xfId="5160" xr:uid="{00000000-0005-0000-0000-00000C400000}"/>
    <cellStyle name="Moneda 2 2 9 4 2" xfId="13753" xr:uid="{00000000-0005-0000-0000-00000D400000}"/>
    <cellStyle name="Moneda 2 2 9 5" xfId="7302" xr:uid="{00000000-0005-0000-0000-00000E400000}"/>
    <cellStyle name="Moneda 2 2 9 5 2" xfId="15895" xr:uid="{00000000-0005-0000-0000-00000F400000}"/>
    <cellStyle name="Moneda 2 2 9 6" xfId="9460" xr:uid="{00000000-0005-0000-0000-000010400000}"/>
    <cellStyle name="Moneda 2 20" xfId="6625" xr:uid="{00000000-0005-0000-0000-000011400000}"/>
    <cellStyle name="Moneda 2 20 2" xfId="15218" xr:uid="{00000000-0005-0000-0000-000012400000}"/>
    <cellStyle name="Moneda 2 21" xfId="8804" xr:uid="{00000000-0005-0000-0000-000013400000}"/>
    <cellStyle name="Moneda 2 3" xfId="110" xr:uid="{00000000-0005-0000-0000-000014400000}"/>
    <cellStyle name="Moneda 2 3 10" xfId="1003" xr:uid="{00000000-0005-0000-0000-000015400000}"/>
    <cellStyle name="Moneda 2 3 10 2" xfId="2080" xr:uid="{00000000-0005-0000-0000-000016400000}"/>
    <cellStyle name="Moneda 2 3 10 2 2" xfId="4233" xr:uid="{00000000-0005-0000-0000-000017400000}"/>
    <cellStyle name="Moneda 2 3 10 2 2 2" xfId="12827" xr:uid="{00000000-0005-0000-0000-000018400000}"/>
    <cellStyle name="Moneda 2 3 10 2 3" xfId="6376" xr:uid="{00000000-0005-0000-0000-000019400000}"/>
    <cellStyle name="Moneda 2 3 10 2 3 2" xfId="14969" xr:uid="{00000000-0005-0000-0000-00001A400000}"/>
    <cellStyle name="Moneda 2 3 10 2 4" xfId="8518" xr:uid="{00000000-0005-0000-0000-00001B400000}"/>
    <cellStyle name="Moneda 2 3 10 2 4 2" xfId="17111" xr:uid="{00000000-0005-0000-0000-00001C400000}"/>
    <cellStyle name="Moneda 2 3 10 2 5" xfId="10674" xr:uid="{00000000-0005-0000-0000-00001D400000}"/>
    <cellStyle name="Moneda 2 3 10 3" xfId="3166" xr:uid="{00000000-0005-0000-0000-00001E400000}"/>
    <cellStyle name="Moneda 2 3 10 3 2" xfId="11760" xr:uid="{00000000-0005-0000-0000-00001F400000}"/>
    <cellStyle name="Moneda 2 3 10 4" xfId="5309" xr:uid="{00000000-0005-0000-0000-000020400000}"/>
    <cellStyle name="Moneda 2 3 10 4 2" xfId="13902" xr:uid="{00000000-0005-0000-0000-000021400000}"/>
    <cellStyle name="Moneda 2 3 10 5" xfId="7451" xr:uid="{00000000-0005-0000-0000-000022400000}"/>
    <cellStyle name="Moneda 2 3 10 5 2" xfId="16044" xr:uid="{00000000-0005-0000-0000-000023400000}"/>
    <cellStyle name="Moneda 2 3 10 6" xfId="9607" xr:uid="{00000000-0005-0000-0000-000024400000}"/>
    <cellStyle name="Moneda 2 3 11" xfId="1108" xr:uid="{00000000-0005-0000-0000-000025400000}"/>
    <cellStyle name="Moneda 2 3 11 2" xfId="2185" xr:uid="{00000000-0005-0000-0000-000026400000}"/>
    <cellStyle name="Moneda 2 3 11 2 2" xfId="4338" xr:uid="{00000000-0005-0000-0000-000027400000}"/>
    <cellStyle name="Moneda 2 3 11 2 2 2" xfId="12932" xr:uid="{00000000-0005-0000-0000-000028400000}"/>
    <cellStyle name="Moneda 2 3 11 2 3" xfId="6481" xr:uid="{00000000-0005-0000-0000-000029400000}"/>
    <cellStyle name="Moneda 2 3 11 2 3 2" xfId="15074" xr:uid="{00000000-0005-0000-0000-00002A400000}"/>
    <cellStyle name="Moneda 2 3 11 2 4" xfId="8623" xr:uid="{00000000-0005-0000-0000-00002B400000}"/>
    <cellStyle name="Moneda 2 3 11 2 4 2" xfId="17216" xr:uid="{00000000-0005-0000-0000-00002C400000}"/>
    <cellStyle name="Moneda 2 3 11 2 5" xfId="10779" xr:uid="{00000000-0005-0000-0000-00002D400000}"/>
    <cellStyle name="Moneda 2 3 11 3" xfId="3271" xr:uid="{00000000-0005-0000-0000-00002E400000}"/>
    <cellStyle name="Moneda 2 3 11 3 2" xfId="11865" xr:uid="{00000000-0005-0000-0000-00002F400000}"/>
    <cellStyle name="Moneda 2 3 11 4" xfId="5414" xr:uid="{00000000-0005-0000-0000-000030400000}"/>
    <cellStyle name="Moneda 2 3 11 4 2" xfId="14007" xr:uid="{00000000-0005-0000-0000-000031400000}"/>
    <cellStyle name="Moneda 2 3 11 5" xfId="7556" xr:uid="{00000000-0005-0000-0000-000032400000}"/>
    <cellStyle name="Moneda 2 3 11 5 2" xfId="16149" xr:uid="{00000000-0005-0000-0000-000033400000}"/>
    <cellStyle name="Moneda 2 3 11 6" xfId="9712" xr:uid="{00000000-0005-0000-0000-000034400000}"/>
    <cellStyle name="Moneda 2 3 12" xfId="1177" xr:uid="{00000000-0005-0000-0000-000035400000}"/>
    <cellStyle name="Moneda 2 3 12 2" xfId="2251" xr:uid="{00000000-0005-0000-0000-000036400000}"/>
    <cellStyle name="Moneda 2 3 12 2 2" xfId="4404" xr:uid="{00000000-0005-0000-0000-000037400000}"/>
    <cellStyle name="Moneda 2 3 12 2 2 2" xfId="12998" xr:uid="{00000000-0005-0000-0000-000038400000}"/>
    <cellStyle name="Moneda 2 3 12 2 3" xfId="6547" xr:uid="{00000000-0005-0000-0000-000039400000}"/>
    <cellStyle name="Moneda 2 3 12 2 3 2" xfId="15140" xr:uid="{00000000-0005-0000-0000-00003A400000}"/>
    <cellStyle name="Moneda 2 3 12 2 4" xfId="8689" xr:uid="{00000000-0005-0000-0000-00003B400000}"/>
    <cellStyle name="Moneda 2 3 12 2 4 2" xfId="17282" xr:uid="{00000000-0005-0000-0000-00003C400000}"/>
    <cellStyle name="Moneda 2 3 12 2 5" xfId="10845" xr:uid="{00000000-0005-0000-0000-00003D400000}"/>
    <cellStyle name="Moneda 2 3 12 3" xfId="3337" xr:uid="{00000000-0005-0000-0000-00003E400000}"/>
    <cellStyle name="Moneda 2 3 12 3 2" xfId="11931" xr:uid="{00000000-0005-0000-0000-00003F400000}"/>
    <cellStyle name="Moneda 2 3 12 4" xfId="5480" xr:uid="{00000000-0005-0000-0000-000040400000}"/>
    <cellStyle name="Moneda 2 3 12 4 2" xfId="14073" xr:uid="{00000000-0005-0000-0000-000041400000}"/>
    <cellStyle name="Moneda 2 3 12 5" xfId="7622" xr:uid="{00000000-0005-0000-0000-000042400000}"/>
    <cellStyle name="Moneda 2 3 12 5 2" xfId="16215" xr:uid="{00000000-0005-0000-0000-000043400000}"/>
    <cellStyle name="Moneda 2 3 12 6" xfId="9778" xr:uid="{00000000-0005-0000-0000-000044400000}"/>
    <cellStyle name="Moneda 2 3 13" xfId="1265" xr:uid="{00000000-0005-0000-0000-000045400000}"/>
    <cellStyle name="Moneda 2 3 13 2" xfId="3418" xr:uid="{00000000-0005-0000-0000-000046400000}"/>
    <cellStyle name="Moneda 2 3 13 2 2" xfId="12012" xr:uid="{00000000-0005-0000-0000-000047400000}"/>
    <cellStyle name="Moneda 2 3 13 3" xfId="5561" xr:uid="{00000000-0005-0000-0000-000048400000}"/>
    <cellStyle name="Moneda 2 3 13 3 2" xfId="14154" xr:uid="{00000000-0005-0000-0000-000049400000}"/>
    <cellStyle name="Moneda 2 3 13 4" xfId="7703" xr:uid="{00000000-0005-0000-0000-00004A400000}"/>
    <cellStyle name="Moneda 2 3 13 4 2" xfId="16296" xr:uid="{00000000-0005-0000-0000-00004B400000}"/>
    <cellStyle name="Moneda 2 3 13 5" xfId="9859" xr:uid="{00000000-0005-0000-0000-00004C400000}"/>
    <cellStyle name="Moneda 2 3 14" xfId="2353" xr:uid="{00000000-0005-0000-0000-00004D400000}"/>
    <cellStyle name="Moneda 2 3 14 2" xfId="10947" xr:uid="{00000000-0005-0000-0000-00004E400000}"/>
    <cellStyle name="Moneda 2 3 15" xfId="4496" xr:uid="{00000000-0005-0000-0000-00004F400000}"/>
    <cellStyle name="Moneda 2 3 15 2" xfId="13089" xr:uid="{00000000-0005-0000-0000-000050400000}"/>
    <cellStyle name="Moneda 2 3 16" xfId="6638" xr:uid="{00000000-0005-0000-0000-000051400000}"/>
    <cellStyle name="Moneda 2 3 16 2" xfId="15231" xr:uid="{00000000-0005-0000-0000-000052400000}"/>
    <cellStyle name="Moneda 2 3 17" xfId="8812" xr:uid="{00000000-0005-0000-0000-000053400000}"/>
    <cellStyle name="Moneda 2 3 2" xfId="305" xr:uid="{00000000-0005-0000-0000-000054400000}"/>
    <cellStyle name="Moneda 2 3 2 10" xfId="6757" xr:uid="{00000000-0005-0000-0000-000055400000}"/>
    <cellStyle name="Moneda 2 3 2 10 2" xfId="15350" xr:uid="{00000000-0005-0000-0000-000056400000}"/>
    <cellStyle name="Moneda 2 3 2 11" xfId="8918" xr:uid="{00000000-0005-0000-0000-000057400000}"/>
    <cellStyle name="Moneda 2 3 2 2" xfId="456" xr:uid="{00000000-0005-0000-0000-000058400000}"/>
    <cellStyle name="Moneda 2 3 2 2 2" xfId="808" xr:uid="{00000000-0005-0000-0000-000059400000}"/>
    <cellStyle name="Moneda 2 3 2 2 2 2" xfId="1888" xr:uid="{00000000-0005-0000-0000-00005A400000}"/>
    <cellStyle name="Moneda 2 3 2 2 2 2 2" xfId="4041" xr:uid="{00000000-0005-0000-0000-00005B400000}"/>
    <cellStyle name="Moneda 2 3 2 2 2 2 2 2" xfId="12635" xr:uid="{00000000-0005-0000-0000-00005C400000}"/>
    <cellStyle name="Moneda 2 3 2 2 2 2 3" xfId="6184" xr:uid="{00000000-0005-0000-0000-00005D400000}"/>
    <cellStyle name="Moneda 2 3 2 2 2 2 3 2" xfId="14777" xr:uid="{00000000-0005-0000-0000-00005E400000}"/>
    <cellStyle name="Moneda 2 3 2 2 2 2 4" xfId="8326" xr:uid="{00000000-0005-0000-0000-00005F400000}"/>
    <cellStyle name="Moneda 2 3 2 2 2 2 4 2" xfId="16919" xr:uid="{00000000-0005-0000-0000-000060400000}"/>
    <cellStyle name="Moneda 2 3 2 2 2 2 5" xfId="10482" xr:uid="{00000000-0005-0000-0000-000061400000}"/>
    <cellStyle name="Moneda 2 3 2 2 2 3" xfId="2974" xr:uid="{00000000-0005-0000-0000-000062400000}"/>
    <cellStyle name="Moneda 2 3 2 2 2 3 2" xfId="11568" xr:uid="{00000000-0005-0000-0000-000063400000}"/>
    <cellStyle name="Moneda 2 3 2 2 2 4" xfId="5117" xr:uid="{00000000-0005-0000-0000-000064400000}"/>
    <cellStyle name="Moneda 2 3 2 2 2 4 2" xfId="13710" xr:uid="{00000000-0005-0000-0000-000065400000}"/>
    <cellStyle name="Moneda 2 3 2 2 2 5" xfId="7259" xr:uid="{00000000-0005-0000-0000-000066400000}"/>
    <cellStyle name="Moneda 2 3 2 2 2 5 2" xfId="15852" xr:uid="{00000000-0005-0000-0000-000067400000}"/>
    <cellStyle name="Moneda 2 3 2 2 2 6" xfId="9417" xr:uid="{00000000-0005-0000-0000-000068400000}"/>
    <cellStyle name="Moneda 2 3 2 2 3" xfId="1536" xr:uid="{00000000-0005-0000-0000-000069400000}"/>
    <cellStyle name="Moneda 2 3 2 2 3 2" xfId="3689" xr:uid="{00000000-0005-0000-0000-00006A400000}"/>
    <cellStyle name="Moneda 2 3 2 2 3 2 2" xfId="12283" xr:uid="{00000000-0005-0000-0000-00006B400000}"/>
    <cellStyle name="Moneda 2 3 2 2 3 3" xfId="5832" xr:uid="{00000000-0005-0000-0000-00006C400000}"/>
    <cellStyle name="Moneda 2 3 2 2 3 3 2" xfId="14425" xr:uid="{00000000-0005-0000-0000-00006D400000}"/>
    <cellStyle name="Moneda 2 3 2 2 3 4" xfId="7974" xr:uid="{00000000-0005-0000-0000-00006E400000}"/>
    <cellStyle name="Moneda 2 3 2 2 3 4 2" xfId="16567" xr:uid="{00000000-0005-0000-0000-00006F400000}"/>
    <cellStyle name="Moneda 2 3 2 2 3 5" xfId="10130" xr:uid="{00000000-0005-0000-0000-000070400000}"/>
    <cellStyle name="Moneda 2 3 2 2 4" xfId="2622" xr:uid="{00000000-0005-0000-0000-000071400000}"/>
    <cellStyle name="Moneda 2 3 2 2 4 2" xfId="11216" xr:uid="{00000000-0005-0000-0000-000072400000}"/>
    <cellStyle name="Moneda 2 3 2 2 5" xfId="4765" xr:uid="{00000000-0005-0000-0000-000073400000}"/>
    <cellStyle name="Moneda 2 3 2 2 5 2" xfId="13358" xr:uid="{00000000-0005-0000-0000-000074400000}"/>
    <cellStyle name="Moneda 2 3 2 2 6" xfId="6907" xr:uid="{00000000-0005-0000-0000-000075400000}"/>
    <cellStyle name="Moneda 2 3 2 2 6 2" xfId="15500" xr:uid="{00000000-0005-0000-0000-000076400000}"/>
    <cellStyle name="Moneda 2 3 2 2 7" xfId="9065" xr:uid="{00000000-0005-0000-0000-000077400000}"/>
    <cellStyle name="Moneda 2 3 2 3" xfId="658" xr:uid="{00000000-0005-0000-0000-000078400000}"/>
    <cellStyle name="Moneda 2 3 2 3 2" xfId="1738" xr:uid="{00000000-0005-0000-0000-000079400000}"/>
    <cellStyle name="Moneda 2 3 2 3 2 2" xfId="3891" xr:uid="{00000000-0005-0000-0000-00007A400000}"/>
    <cellStyle name="Moneda 2 3 2 3 2 2 2" xfId="12485" xr:uid="{00000000-0005-0000-0000-00007B400000}"/>
    <cellStyle name="Moneda 2 3 2 3 2 3" xfId="6034" xr:uid="{00000000-0005-0000-0000-00007C400000}"/>
    <cellStyle name="Moneda 2 3 2 3 2 3 2" xfId="14627" xr:uid="{00000000-0005-0000-0000-00007D400000}"/>
    <cellStyle name="Moneda 2 3 2 3 2 4" xfId="8176" xr:uid="{00000000-0005-0000-0000-00007E400000}"/>
    <cellStyle name="Moneda 2 3 2 3 2 4 2" xfId="16769" xr:uid="{00000000-0005-0000-0000-00007F400000}"/>
    <cellStyle name="Moneda 2 3 2 3 2 5" xfId="10332" xr:uid="{00000000-0005-0000-0000-000080400000}"/>
    <cellStyle name="Moneda 2 3 2 3 3" xfId="2824" xr:uid="{00000000-0005-0000-0000-000081400000}"/>
    <cellStyle name="Moneda 2 3 2 3 3 2" xfId="11418" xr:uid="{00000000-0005-0000-0000-000082400000}"/>
    <cellStyle name="Moneda 2 3 2 3 4" xfId="4967" xr:uid="{00000000-0005-0000-0000-000083400000}"/>
    <cellStyle name="Moneda 2 3 2 3 4 2" xfId="13560" xr:uid="{00000000-0005-0000-0000-000084400000}"/>
    <cellStyle name="Moneda 2 3 2 3 5" xfId="7109" xr:uid="{00000000-0005-0000-0000-000085400000}"/>
    <cellStyle name="Moneda 2 3 2 3 5 2" xfId="15702" xr:uid="{00000000-0005-0000-0000-000086400000}"/>
    <cellStyle name="Moneda 2 3 2 3 6" xfId="9267" xr:uid="{00000000-0005-0000-0000-000087400000}"/>
    <cellStyle name="Moneda 2 3 2 4" xfId="951" xr:uid="{00000000-0005-0000-0000-000088400000}"/>
    <cellStyle name="Moneda 2 3 2 4 2" xfId="2028" xr:uid="{00000000-0005-0000-0000-000089400000}"/>
    <cellStyle name="Moneda 2 3 2 4 2 2" xfId="4181" xr:uid="{00000000-0005-0000-0000-00008A400000}"/>
    <cellStyle name="Moneda 2 3 2 4 2 2 2" xfId="12775" xr:uid="{00000000-0005-0000-0000-00008B400000}"/>
    <cellStyle name="Moneda 2 3 2 4 2 3" xfId="6324" xr:uid="{00000000-0005-0000-0000-00008C400000}"/>
    <cellStyle name="Moneda 2 3 2 4 2 3 2" xfId="14917" xr:uid="{00000000-0005-0000-0000-00008D400000}"/>
    <cellStyle name="Moneda 2 3 2 4 2 4" xfId="8466" xr:uid="{00000000-0005-0000-0000-00008E400000}"/>
    <cellStyle name="Moneda 2 3 2 4 2 4 2" xfId="17059" xr:uid="{00000000-0005-0000-0000-00008F400000}"/>
    <cellStyle name="Moneda 2 3 2 4 2 5" xfId="10622" xr:uid="{00000000-0005-0000-0000-000090400000}"/>
    <cellStyle name="Moneda 2 3 2 4 3" xfId="3114" xr:uid="{00000000-0005-0000-0000-000091400000}"/>
    <cellStyle name="Moneda 2 3 2 4 3 2" xfId="11708" xr:uid="{00000000-0005-0000-0000-000092400000}"/>
    <cellStyle name="Moneda 2 3 2 4 4" xfId="5257" xr:uid="{00000000-0005-0000-0000-000093400000}"/>
    <cellStyle name="Moneda 2 3 2 4 4 2" xfId="13850" xr:uid="{00000000-0005-0000-0000-000094400000}"/>
    <cellStyle name="Moneda 2 3 2 4 5" xfId="7399" xr:uid="{00000000-0005-0000-0000-000095400000}"/>
    <cellStyle name="Moneda 2 3 2 4 5 2" xfId="15992" xr:uid="{00000000-0005-0000-0000-000096400000}"/>
    <cellStyle name="Moneda 2 3 2 4 6" xfId="9555" xr:uid="{00000000-0005-0000-0000-000097400000}"/>
    <cellStyle name="Moneda 2 3 2 5" xfId="1054" xr:uid="{00000000-0005-0000-0000-000098400000}"/>
    <cellStyle name="Moneda 2 3 2 5 2" xfId="2131" xr:uid="{00000000-0005-0000-0000-000099400000}"/>
    <cellStyle name="Moneda 2 3 2 5 2 2" xfId="4284" xr:uid="{00000000-0005-0000-0000-00009A400000}"/>
    <cellStyle name="Moneda 2 3 2 5 2 2 2" xfId="12878" xr:uid="{00000000-0005-0000-0000-00009B400000}"/>
    <cellStyle name="Moneda 2 3 2 5 2 3" xfId="6427" xr:uid="{00000000-0005-0000-0000-00009C400000}"/>
    <cellStyle name="Moneda 2 3 2 5 2 3 2" xfId="15020" xr:uid="{00000000-0005-0000-0000-00009D400000}"/>
    <cellStyle name="Moneda 2 3 2 5 2 4" xfId="8569" xr:uid="{00000000-0005-0000-0000-00009E400000}"/>
    <cellStyle name="Moneda 2 3 2 5 2 4 2" xfId="17162" xr:uid="{00000000-0005-0000-0000-00009F400000}"/>
    <cellStyle name="Moneda 2 3 2 5 2 5" xfId="10725" xr:uid="{00000000-0005-0000-0000-0000A0400000}"/>
    <cellStyle name="Moneda 2 3 2 5 3" xfId="3217" xr:uid="{00000000-0005-0000-0000-0000A1400000}"/>
    <cellStyle name="Moneda 2 3 2 5 3 2" xfId="11811" xr:uid="{00000000-0005-0000-0000-0000A2400000}"/>
    <cellStyle name="Moneda 2 3 2 5 4" xfId="5360" xr:uid="{00000000-0005-0000-0000-0000A3400000}"/>
    <cellStyle name="Moneda 2 3 2 5 4 2" xfId="13953" xr:uid="{00000000-0005-0000-0000-0000A4400000}"/>
    <cellStyle name="Moneda 2 3 2 5 5" xfId="7502" xr:uid="{00000000-0005-0000-0000-0000A5400000}"/>
    <cellStyle name="Moneda 2 3 2 5 5 2" xfId="16095" xr:uid="{00000000-0005-0000-0000-0000A6400000}"/>
    <cellStyle name="Moneda 2 3 2 5 6" xfId="9658" xr:uid="{00000000-0005-0000-0000-0000A7400000}"/>
    <cellStyle name="Moneda 2 3 2 6" xfId="1216" xr:uid="{00000000-0005-0000-0000-0000A8400000}"/>
    <cellStyle name="Moneda 2 3 2 6 2" xfId="2290" xr:uid="{00000000-0005-0000-0000-0000A9400000}"/>
    <cellStyle name="Moneda 2 3 2 6 2 2" xfId="4443" xr:uid="{00000000-0005-0000-0000-0000AA400000}"/>
    <cellStyle name="Moneda 2 3 2 6 2 2 2" xfId="13037" xr:uid="{00000000-0005-0000-0000-0000AB400000}"/>
    <cellStyle name="Moneda 2 3 2 6 2 3" xfId="6586" xr:uid="{00000000-0005-0000-0000-0000AC400000}"/>
    <cellStyle name="Moneda 2 3 2 6 2 3 2" xfId="15179" xr:uid="{00000000-0005-0000-0000-0000AD400000}"/>
    <cellStyle name="Moneda 2 3 2 6 2 4" xfId="8728" xr:uid="{00000000-0005-0000-0000-0000AE400000}"/>
    <cellStyle name="Moneda 2 3 2 6 2 4 2" xfId="17321" xr:uid="{00000000-0005-0000-0000-0000AF400000}"/>
    <cellStyle name="Moneda 2 3 2 6 2 5" xfId="10884" xr:uid="{00000000-0005-0000-0000-0000B0400000}"/>
    <cellStyle name="Moneda 2 3 2 6 3" xfId="3376" xr:uid="{00000000-0005-0000-0000-0000B1400000}"/>
    <cellStyle name="Moneda 2 3 2 6 3 2" xfId="11970" xr:uid="{00000000-0005-0000-0000-0000B2400000}"/>
    <cellStyle name="Moneda 2 3 2 6 4" xfId="5519" xr:uid="{00000000-0005-0000-0000-0000B3400000}"/>
    <cellStyle name="Moneda 2 3 2 6 4 2" xfId="14112" xr:uid="{00000000-0005-0000-0000-0000B4400000}"/>
    <cellStyle name="Moneda 2 3 2 6 5" xfId="7661" xr:uid="{00000000-0005-0000-0000-0000B5400000}"/>
    <cellStyle name="Moneda 2 3 2 6 5 2" xfId="16254" xr:uid="{00000000-0005-0000-0000-0000B6400000}"/>
    <cellStyle name="Moneda 2 3 2 6 6" xfId="9817" xr:uid="{00000000-0005-0000-0000-0000B7400000}"/>
    <cellStyle name="Moneda 2 3 2 7" xfId="1386" xr:uid="{00000000-0005-0000-0000-0000B8400000}"/>
    <cellStyle name="Moneda 2 3 2 7 2" xfId="3539" xr:uid="{00000000-0005-0000-0000-0000B9400000}"/>
    <cellStyle name="Moneda 2 3 2 7 2 2" xfId="12133" xr:uid="{00000000-0005-0000-0000-0000BA400000}"/>
    <cellStyle name="Moneda 2 3 2 7 3" xfId="5682" xr:uid="{00000000-0005-0000-0000-0000BB400000}"/>
    <cellStyle name="Moneda 2 3 2 7 3 2" xfId="14275" xr:uid="{00000000-0005-0000-0000-0000BC400000}"/>
    <cellStyle name="Moneda 2 3 2 7 4" xfId="7824" xr:uid="{00000000-0005-0000-0000-0000BD400000}"/>
    <cellStyle name="Moneda 2 3 2 7 4 2" xfId="16417" xr:uid="{00000000-0005-0000-0000-0000BE400000}"/>
    <cellStyle name="Moneda 2 3 2 7 5" xfId="9980" xr:uid="{00000000-0005-0000-0000-0000BF400000}"/>
    <cellStyle name="Moneda 2 3 2 8" xfId="2472" xr:uid="{00000000-0005-0000-0000-0000C0400000}"/>
    <cellStyle name="Moneda 2 3 2 8 2" xfId="11066" xr:uid="{00000000-0005-0000-0000-0000C1400000}"/>
    <cellStyle name="Moneda 2 3 2 9" xfId="4615" xr:uid="{00000000-0005-0000-0000-0000C2400000}"/>
    <cellStyle name="Moneda 2 3 2 9 2" xfId="13208" xr:uid="{00000000-0005-0000-0000-0000C3400000}"/>
    <cellStyle name="Moneda 2 3 3" xfId="249" xr:uid="{00000000-0005-0000-0000-0000C4400000}"/>
    <cellStyle name="Moneda 2 3 3 2" xfId="602" xr:uid="{00000000-0005-0000-0000-0000C5400000}"/>
    <cellStyle name="Moneda 2 3 3 2 2" xfId="1682" xr:uid="{00000000-0005-0000-0000-0000C6400000}"/>
    <cellStyle name="Moneda 2 3 3 2 2 2" xfId="3835" xr:uid="{00000000-0005-0000-0000-0000C7400000}"/>
    <cellStyle name="Moneda 2 3 3 2 2 2 2" xfId="12429" xr:uid="{00000000-0005-0000-0000-0000C8400000}"/>
    <cellStyle name="Moneda 2 3 3 2 2 3" xfId="5978" xr:uid="{00000000-0005-0000-0000-0000C9400000}"/>
    <cellStyle name="Moneda 2 3 3 2 2 3 2" xfId="14571" xr:uid="{00000000-0005-0000-0000-0000CA400000}"/>
    <cellStyle name="Moneda 2 3 3 2 2 4" xfId="8120" xr:uid="{00000000-0005-0000-0000-0000CB400000}"/>
    <cellStyle name="Moneda 2 3 3 2 2 4 2" xfId="16713" xr:uid="{00000000-0005-0000-0000-0000CC400000}"/>
    <cellStyle name="Moneda 2 3 3 2 2 5" xfId="10276" xr:uid="{00000000-0005-0000-0000-0000CD400000}"/>
    <cellStyle name="Moneda 2 3 3 2 3" xfId="2768" xr:uid="{00000000-0005-0000-0000-0000CE400000}"/>
    <cellStyle name="Moneda 2 3 3 2 3 2" xfId="11362" xr:uid="{00000000-0005-0000-0000-0000CF400000}"/>
    <cellStyle name="Moneda 2 3 3 2 4" xfId="4911" xr:uid="{00000000-0005-0000-0000-0000D0400000}"/>
    <cellStyle name="Moneda 2 3 3 2 4 2" xfId="13504" xr:uid="{00000000-0005-0000-0000-0000D1400000}"/>
    <cellStyle name="Moneda 2 3 3 2 5" xfId="7053" xr:uid="{00000000-0005-0000-0000-0000D2400000}"/>
    <cellStyle name="Moneda 2 3 3 2 5 2" xfId="15646" xr:uid="{00000000-0005-0000-0000-0000D3400000}"/>
    <cellStyle name="Moneda 2 3 3 2 6" xfId="9211" xr:uid="{00000000-0005-0000-0000-0000D4400000}"/>
    <cellStyle name="Moneda 2 3 3 3" xfId="1330" xr:uid="{00000000-0005-0000-0000-0000D5400000}"/>
    <cellStyle name="Moneda 2 3 3 3 2" xfId="3483" xr:uid="{00000000-0005-0000-0000-0000D6400000}"/>
    <cellStyle name="Moneda 2 3 3 3 2 2" xfId="12077" xr:uid="{00000000-0005-0000-0000-0000D7400000}"/>
    <cellStyle name="Moneda 2 3 3 3 3" xfId="5626" xr:uid="{00000000-0005-0000-0000-0000D8400000}"/>
    <cellStyle name="Moneda 2 3 3 3 3 2" xfId="14219" xr:uid="{00000000-0005-0000-0000-0000D9400000}"/>
    <cellStyle name="Moneda 2 3 3 3 4" xfId="7768" xr:uid="{00000000-0005-0000-0000-0000DA400000}"/>
    <cellStyle name="Moneda 2 3 3 3 4 2" xfId="16361" xr:uid="{00000000-0005-0000-0000-0000DB400000}"/>
    <cellStyle name="Moneda 2 3 3 3 5" xfId="9924" xr:uid="{00000000-0005-0000-0000-0000DC400000}"/>
    <cellStyle name="Moneda 2 3 3 4" xfId="2416" xr:uid="{00000000-0005-0000-0000-0000DD400000}"/>
    <cellStyle name="Moneda 2 3 3 4 2" xfId="11010" xr:uid="{00000000-0005-0000-0000-0000DE400000}"/>
    <cellStyle name="Moneda 2 3 3 5" xfId="4559" xr:uid="{00000000-0005-0000-0000-0000DF400000}"/>
    <cellStyle name="Moneda 2 3 3 5 2" xfId="13152" xr:uid="{00000000-0005-0000-0000-0000E0400000}"/>
    <cellStyle name="Moneda 2 3 3 6" xfId="6701" xr:uid="{00000000-0005-0000-0000-0000E1400000}"/>
    <cellStyle name="Moneda 2 3 3 6 2" xfId="15294" xr:uid="{00000000-0005-0000-0000-0000E2400000}"/>
    <cellStyle name="Moneda 2 3 3 7" xfId="8870" xr:uid="{00000000-0005-0000-0000-0000E3400000}"/>
    <cellStyle name="Moneda 2 3 4" xfId="356" xr:uid="{00000000-0005-0000-0000-0000E4400000}"/>
    <cellStyle name="Moneda 2 3 4 2" xfId="709" xr:uid="{00000000-0005-0000-0000-0000E5400000}"/>
    <cellStyle name="Moneda 2 3 4 2 2" xfId="1789" xr:uid="{00000000-0005-0000-0000-0000E6400000}"/>
    <cellStyle name="Moneda 2 3 4 2 2 2" xfId="3942" xr:uid="{00000000-0005-0000-0000-0000E7400000}"/>
    <cellStyle name="Moneda 2 3 4 2 2 2 2" xfId="12536" xr:uid="{00000000-0005-0000-0000-0000E8400000}"/>
    <cellStyle name="Moneda 2 3 4 2 2 3" xfId="6085" xr:uid="{00000000-0005-0000-0000-0000E9400000}"/>
    <cellStyle name="Moneda 2 3 4 2 2 3 2" xfId="14678" xr:uid="{00000000-0005-0000-0000-0000EA400000}"/>
    <cellStyle name="Moneda 2 3 4 2 2 4" xfId="8227" xr:uid="{00000000-0005-0000-0000-0000EB400000}"/>
    <cellStyle name="Moneda 2 3 4 2 2 4 2" xfId="16820" xr:uid="{00000000-0005-0000-0000-0000EC400000}"/>
    <cellStyle name="Moneda 2 3 4 2 2 5" xfId="10383" xr:uid="{00000000-0005-0000-0000-0000ED400000}"/>
    <cellStyle name="Moneda 2 3 4 2 3" xfId="2875" xr:uid="{00000000-0005-0000-0000-0000EE400000}"/>
    <cellStyle name="Moneda 2 3 4 2 3 2" xfId="11469" xr:uid="{00000000-0005-0000-0000-0000EF400000}"/>
    <cellStyle name="Moneda 2 3 4 2 4" xfId="5018" xr:uid="{00000000-0005-0000-0000-0000F0400000}"/>
    <cellStyle name="Moneda 2 3 4 2 4 2" xfId="13611" xr:uid="{00000000-0005-0000-0000-0000F1400000}"/>
    <cellStyle name="Moneda 2 3 4 2 5" xfId="7160" xr:uid="{00000000-0005-0000-0000-0000F2400000}"/>
    <cellStyle name="Moneda 2 3 4 2 5 2" xfId="15753" xr:uid="{00000000-0005-0000-0000-0000F3400000}"/>
    <cellStyle name="Moneda 2 3 4 2 6" xfId="9318" xr:uid="{00000000-0005-0000-0000-0000F4400000}"/>
    <cellStyle name="Moneda 2 3 4 3" xfId="1437" xr:uid="{00000000-0005-0000-0000-0000F5400000}"/>
    <cellStyle name="Moneda 2 3 4 3 2" xfId="3590" xr:uid="{00000000-0005-0000-0000-0000F6400000}"/>
    <cellStyle name="Moneda 2 3 4 3 2 2" xfId="12184" xr:uid="{00000000-0005-0000-0000-0000F7400000}"/>
    <cellStyle name="Moneda 2 3 4 3 3" xfId="5733" xr:uid="{00000000-0005-0000-0000-0000F8400000}"/>
    <cellStyle name="Moneda 2 3 4 3 3 2" xfId="14326" xr:uid="{00000000-0005-0000-0000-0000F9400000}"/>
    <cellStyle name="Moneda 2 3 4 3 4" xfId="7875" xr:uid="{00000000-0005-0000-0000-0000FA400000}"/>
    <cellStyle name="Moneda 2 3 4 3 4 2" xfId="16468" xr:uid="{00000000-0005-0000-0000-0000FB400000}"/>
    <cellStyle name="Moneda 2 3 4 3 5" xfId="10031" xr:uid="{00000000-0005-0000-0000-0000FC400000}"/>
    <cellStyle name="Moneda 2 3 4 4" xfId="2523" xr:uid="{00000000-0005-0000-0000-0000FD400000}"/>
    <cellStyle name="Moneda 2 3 4 4 2" xfId="11117" xr:uid="{00000000-0005-0000-0000-0000FE400000}"/>
    <cellStyle name="Moneda 2 3 4 5" xfId="4666" xr:uid="{00000000-0005-0000-0000-0000FF400000}"/>
    <cellStyle name="Moneda 2 3 4 5 2" xfId="13259" xr:uid="{00000000-0005-0000-0000-000000410000}"/>
    <cellStyle name="Moneda 2 3 4 6" xfId="6808" xr:uid="{00000000-0005-0000-0000-000001410000}"/>
    <cellStyle name="Moneda 2 3 4 6 2" xfId="15401" xr:uid="{00000000-0005-0000-0000-000002410000}"/>
    <cellStyle name="Moneda 2 3 4 7" xfId="8968" xr:uid="{00000000-0005-0000-0000-000003410000}"/>
    <cellStyle name="Moneda 2 3 5" xfId="405" xr:uid="{00000000-0005-0000-0000-000004410000}"/>
    <cellStyle name="Moneda 2 3 5 2" xfId="757" xr:uid="{00000000-0005-0000-0000-000005410000}"/>
    <cellStyle name="Moneda 2 3 5 2 2" xfId="1837" xr:uid="{00000000-0005-0000-0000-000006410000}"/>
    <cellStyle name="Moneda 2 3 5 2 2 2" xfId="3990" xr:uid="{00000000-0005-0000-0000-000007410000}"/>
    <cellStyle name="Moneda 2 3 5 2 2 2 2" xfId="12584" xr:uid="{00000000-0005-0000-0000-000008410000}"/>
    <cellStyle name="Moneda 2 3 5 2 2 3" xfId="6133" xr:uid="{00000000-0005-0000-0000-000009410000}"/>
    <cellStyle name="Moneda 2 3 5 2 2 3 2" xfId="14726" xr:uid="{00000000-0005-0000-0000-00000A410000}"/>
    <cellStyle name="Moneda 2 3 5 2 2 4" xfId="8275" xr:uid="{00000000-0005-0000-0000-00000B410000}"/>
    <cellStyle name="Moneda 2 3 5 2 2 4 2" xfId="16868" xr:uid="{00000000-0005-0000-0000-00000C410000}"/>
    <cellStyle name="Moneda 2 3 5 2 2 5" xfId="10431" xr:uid="{00000000-0005-0000-0000-00000D410000}"/>
    <cellStyle name="Moneda 2 3 5 2 3" xfId="2923" xr:uid="{00000000-0005-0000-0000-00000E410000}"/>
    <cellStyle name="Moneda 2 3 5 2 3 2" xfId="11517" xr:uid="{00000000-0005-0000-0000-00000F410000}"/>
    <cellStyle name="Moneda 2 3 5 2 4" xfId="5066" xr:uid="{00000000-0005-0000-0000-000010410000}"/>
    <cellStyle name="Moneda 2 3 5 2 4 2" xfId="13659" xr:uid="{00000000-0005-0000-0000-000011410000}"/>
    <cellStyle name="Moneda 2 3 5 2 5" xfId="7208" xr:uid="{00000000-0005-0000-0000-000012410000}"/>
    <cellStyle name="Moneda 2 3 5 2 5 2" xfId="15801" xr:uid="{00000000-0005-0000-0000-000013410000}"/>
    <cellStyle name="Moneda 2 3 5 2 6" xfId="9366" xr:uid="{00000000-0005-0000-0000-000014410000}"/>
    <cellStyle name="Moneda 2 3 5 3" xfId="1485" xr:uid="{00000000-0005-0000-0000-000015410000}"/>
    <cellStyle name="Moneda 2 3 5 3 2" xfId="3638" xr:uid="{00000000-0005-0000-0000-000016410000}"/>
    <cellStyle name="Moneda 2 3 5 3 2 2" xfId="12232" xr:uid="{00000000-0005-0000-0000-000017410000}"/>
    <cellStyle name="Moneda 2 3 5 3 3" xfId="5781" xr:uid="{00000000-0005-0000-0000-000018410000}"/>
    <cellStyle name="Moneda 2 3 5 3 3 2" xfId="14374" xr:uid="{00000000-0005-0000-0000-000019410000}"/>
    <cellStyle name="Moneda 2 3 5 3 4" xfId="7923" xr:uid="{00000000-0005-0000-0000-00001A410000}"/>
    <cellStyle name="Moneda 2 3 5 3 4 2" xfId="16516" xr:uid="{00000000-0005-0000-0000-00001B410000}"/>
    <cellStyle name="Moneda 2 3 5 3 5" xfId="10079" xr:uid="{00000000-0005-0000-0000-00001C410000}"/>
    <cellStyle name="Moneda 2 3 5 4" xfId="2571" xr:uid="{00000000-0005-0000-0000-00001D410000}"/>
    <cellStyle name="Moneda 2 3 5 4 2" xfId="11165" xr:uid="{00000000-0005-0000-0000-00001E410000}"/>
    <cellStyle name="Moneda 2 3 5 5" xfId="4714" xr:uid="{00000000-0005-0000-0000-00001F410000}"/>
    <cellStyle name="Moneda 2 3 5 5 2" xfId="13307" xr:uid="{00000000-0005-0000-0000-000020410000}"/>
    <cellStyle name="Moneda 2 3 5 6" xfId="6856" xr:uid="{00000000-0005-0000-0000-000021410000}"/>
    <cellStyle name="Moneda 2 3 5 6 2" xfId="15449" xr:uid="{00000000-0005-0000-0000-000022410000}"/>
    <cellStyle name="Moneda 2 3 5 7" xfId="9016" xr:uid="{00000000-0005-0000-0000-000023410000}"/>
    <cellStyle name="Moneda 2 3 6" xfId="507" xr:uid="{00000000-0005-0000-0000-000024410000}"/>
    <cellStyle name="Moneda 2 3 6 2" xfId="1587" xr:uid="{00000000-0005-0000-0000-000025410000}"/>
    <cellStyle name="Moneda 2 3 6 2 2" xfId="3740" xr:uid="{00000000-0005-0000-0000-000026410000}"/>
    <cellStyle name="Moneda 2 3 6 2 2 2" xfId="12334" xr:uid="{00000000-0005-0000-0000-000027410000}"/>
    <cellStyle name="Moneda 2 3 6 2 3" xfId="5883" xr:uid="{00000000-0005-0000-0000-000028410000}"/>
    <cellStyle name="Moneda 2 3 6 2 3 2" xfId="14476" xr:uid="{00000000-0005-0000-0000-000029410000}"/>
    <cellStyle name="Moneda 2 3 6 2 4" xfId="8025" xr:uid="{00000000-0005-0000-0000-00002A410000}"/>
    <cellStyle name="Moneda 2 3 6 2 4 2" xfId="16618" xr:uid="{00000000-0005-0000-0000-00002B410000}"/>
    <cellStyle name="Moneda 2 3 6 2 5" xfId="10181" xr:uid="{00000000-0005-0000-0000-00002C410000}"/>
    <cellStyle name="Moneda 2 3 6 3" xfId="2673" xr:uid="{00000000-0005-0000-0000-00002D410000}"/>
    <cellStyle name="Moneda 2 3 6 3 2" xfId="11267" xr:uid="{00000000-0005-0000-0000-00002E410000}"/>
    <cellStyle name="Moneda 2 3 6 4" xfId="4816" xr:uid="{00000000-0005-0000-0000-00002F410000}"/>
    <cellStyle name="Moneda 2 3 6 4 2" xfId="13409" xr:uid="{00000000-0005-0000-0000-000030410000}"/>
    <cellStyle name="Moneda 2 3 6 5" xfId="6958" xr:uid="{00000000-0005-0000-0000-000031410000}"/>
    <cellStyle name="Moneda 2 3 6 5 2" xfId="15551" xr:uid="{00000000-0005-0000-0000-000032410000}"/>
    <cellStyle name="Moneda 2 3 6 6" xfId="9116" xr:uid="{00000000-0005-0000-0000-000033410000}"/>
    <cellStyle name="Moneda 2 3 7" xfId="548" xr:uid="{00000000-0005-0000-0000-000034410000}"/>
    <cellStyle name="Moneda 2 3 7 2" xfId="1628" xr:uid="{00000000-0005-0000-0000-000035410000}"/>
    <cellStyle name="Moneda 2 3 7 2 2" xfId="3781" xr:uid="{00000000-0005-0000-0000-000036410000}"/>
    <cellStyle name="Moneda 2 3 7 2 2 2" xfId="12375" xr:uid="{00000000-0005-0000-0000-000037410000}"/>
    <cellStyle name="Moneda 2 3 7 2 3" xfId="5924" xr:uid="{00000000-0005-0000-0000-000038410000}"/>
    <cellStyle name="Moneda 2 3 7 2 3 2" xfId="14517" xr:uid="{00000000-0005-0000-0000-000039410000}"/>
    <cellStyle name="Moneda 2 3 7 2 4" xfId="8066" xr:uid="{00000000-0005-0000-0000-00003A410000}"/>
    <cellStyle name="Moneda 2 3 7 2 4 2" xfId="16659" xr:uid="{00000000-0005-0000-0000-00003B410000}"/>
    <cellStyle name="Moneda 2 3 7 2 5" xfId="10222" xr:uid="{00000000-0005-0000-0000-00003C410000}"/>
    <cellStyle name="Moneda 2 3 7 3" xfId="2714" xr:uid="{00000000-0005-0000-0000-00003D410000}"/>
    <cellStyle name="Moneda 2 3 7 3 2" xfId="11308" xr:uid="{00000000-0005-0000-0000-00003E410000}"/>
    <cellStyle name="Moneda 2 3 7 4" xfId="4857" xr:uid="{00000000-0005-0000-0000-00003F410000}"/>
    <cellStyle name="Moneda 2 3 7 4 2" xfId="13450" xr:uid="{00000000-0005-0000-0000-000040410000}"/>
    <cellStyle name="Moneda 2 3 7 5" xfId="6999" xr:uid="{00000000-0005-0000-0000-000041410000}"/>
    <cellStyle name="Moneda 2 3 7 5 2" xfId="15592" xr:uid="{00000000-0005-0000-0000-000042410000}"/>
    <cellStyle name="Moneda 2 3 7 6" xfId="9157" xr:uid="{00000000-0005-0000-0000-000043410000}"/>
    <cellStyle name="Moneda 2 3 8" xfId="865" xr:uid="{00000000-0005-0000-0000-000044410000}"/>
    <cellStyle name="Moneda 2 3 8 2" xfId="1942" xr:uid="{00000000-0005-0000-0000-000045410000}"/>
    <cellStyle name="Moneda 2 3 8 2 2" xfId="4095" xr:uid="{00000000-0005-0000-0000-000046410000}"/>
    <cellStyle name="Moneda 2 3 8 2 2 2" xfId="12689" xr:uid="{00000000-0005-0000-0000-000047410000}"/>
    <cellStyle name="Moneda 2 3 8 2 3" xfId="6238" xr:uid="{00000000-0005-0000-0000-000048410000}"/>
    <cellStyle name="Moneda 2 3 8 2 3 2" xfId="14831" xr:uid="{00000000-0005-0000-0000-000049410000}"/>
    <cellStyle name="Moneda 2 3 8 2 4" xfId="8380" xr:uid="{00000000-0005-0000-0000-00004A410000}"/>
    <cellStyle name="Moneda 2 3 8 2 4 2" xfId="16973" xr:uid="{00000000-0005-0000-0000-00004B410000}"/>
    <cellStyle name="Moneda 2 3 8 2 5" xfId="10536" xr:uid="{00000000-0005-0000-0000-00004C410000}"/>
    <cellStyle name="Moneda 2 3 8 3" xfId="3028" xr:uid="{00000000-0005-0000-0000-00004D410000}"/>
    <cellStyle name="Moneda 2 3 8 3 2" xfId="11622" xr:uid="{00000000-0005-0000-0000-00004E410000}"/>
    <cellStyle name="Moneda 2 3 8 4" xfId="5171" xr:uid="{00000000-0005-0000-0000-00004F410000}"/>
    <cellStyle name="Moneda 2 3 8 4 2" xfId="13764" xr:uid="{00000000-0005-0000-0000-000050410000}"/>
    <cellStyle name="Moneda 2 3 8 5" xfId="7313" xr:uid="{00000000-0005-0000-0000-000051410000}"/>
    <cellStyle name="Moneda 2 3 8 5 2" xfId="15906" xr:uid="{00000000-0005-0000-0000-000052410000}"/>
    <cellStyle name="Moneda 2 3 8 6" xfId="9469" xr:uid="{00000000-0005-0000-0000-000053410000}"/>
    <cellStyle name="Moneda 2 3 9" xfId="900" xr:uid="{00000000-0005-0000-0000-000054410000}"/>
    <cellStyle name="Moneda 2 3 9 2" xfId="1977" xr:uid="{00000000-0005-0000-0000-000055410000}"/>
    <cellStyle name="Moneda 2 3 9 2 2" xfId="4130" xr:uid="{00000000-0005-0000-0000-000056410000}"/>
    <cellStyle name="Moneda 2 3 9 2 2 2" xfId="12724" xr:uid="{00000000-0005-0000-0000-000057410000}"/>
    <cellStyle name="Moneda 2 3 9 2 3" xfId="6273" xr:uid="{00000000-0005-0000-0000-000058410000}"/>
    <cellStyle name="Moneda 2 3 9 2 3 2" xfId="14866" xr:uid="{00000000-0005-0000-0000-000059410000}"/>
    <cellStyle name="Moneda 2 3 9 2 4" xfId="8415" xr:uid="{00000000-0005-0000-0000-00005A410000}"/>
    <cellStyle name="Moneda 2 3 9 2 4 2" xfId="17008" xr:uid="{00000000-0005-0000-0000-00005B410000}"/>
    <cellStyle name="Moneda 2 3 9 2 5" xfId="10571" xr:uid="{00000000-0005-0000-0000-00005C410000}"/>
    <cellStyle name="Moneda 2 3 9 3" xfId="3063" xr:uid="{00000000-0005-0000-0000-00005D410000}"/>
    <cellStyle name="Moneda 2 3 9 3 2" xfId="11657" xr:uid="{00000000-0005-0000-0000-00005E410000}"/>
    <cellStyle name="Moneda 2 3 9 4" xfId="5206" xr:uid="{00000000-0005-0000-0000-00005F410000}"/>
    <cellStyle name="Moneda 2 3 9 4 2" xfId="13799" xr:uid="{00000000-0005-0000-0000-000060410000}"/>
    <cellStyle name="Moneda 2 3 9 5" xfId="7348" xr:uid="{00000000-0005-0000-0000-000061410000}"/>
    <cellStyle name="Moneda 2 3 9 5 2" xfId="15941" xr:uid="{00000000-0005-0000-0000-000062410000}"/>
    <cellStyle name="Moneda 2 3 9 6" xfId="9504" xr:uid="{00000000-0005-0000-0000-000063410000}"/>
    <cellStyle name="Moneda 2 4" xfId="226" xr:uid="{00000000-0005-0000-0000-000064410000}"/>
    <cellStyle name="Moneda 2 4 10" xfId="4536" xr:uid="{00000000-0005-0000-0000-000065410000}"/>
    <cellStyle name="Moneda 2 4 10 2" xfId="13129" xr:uid="{00000000-0005-0000-0000-000066410000}"/>
    <cellStyle name="Moneda 2 4 11" xfId="6678" xr:uid="{00000000-0005-0000-0000-000067410000}"/>
    <cellStyle name="Moneda 2 4 11 2" xfId="15271" xr:uid="{00000000-0005-0000-0000-000068410000}"/>
    <cellStyle name="Moneda 2 4 12" xfId="8850" xr:uid="{00000000-0005-0000-0000-000069410000}"/>
    <cellStyle name="Moneda 2 4 2" xfId="286" xr:uid="{00000000-0005-0000-0000-00006A410000}"/>
    <cellStyle name="Moneda 2 4 2 2" xfId="639" xr:uid="{00000000-0005-0000-0000-00006B410000}"/>
    <cellStyle name="Moneda 2 4 2 2 2" xfId="1719" xr:uid="{00000000-0005-0000-0000-00006C410000}"/>
    <cellStyle name="Moneda 2 4 2 2 2 2" xfId="3872" xr:uid="{00000000-0005-0000-0000-00006D410000}"/>
    <cellStyle name="Moneda 2 4 2 2 2 2 2" xfId="12466" xr:uid="{00000000-0005-0000-0000-00006E410000}"/>
    <cellStyle name="Moneda 2 4 2 2 2 3" xfId="6015" xr:uid="{00000000-0005-0000-0000-00006F410000}"/>
    <cellStyle name="Moneda 2 4 2 2 2 3 2" xfId="14608" xr:uid="{00000000-0005-0000-0000-000070410000}"/>
    <cellStyle name="Moneda 2 4 2 2 2 4" xfId="8157" xr:uid="{00000000-0005-0000-0000-000071410000}"/>
    <cellStyle name="Moneda 2 4 2 2 2 4 2" xfId="16750" xr:uid="{00000000-0005-0000-0000-000072410000}"/>
    <cellStyle name="Moneda 2 4 2 2 2 5" xfId="10313" xr:uid="{00000000-0005-0000-0000-000073410000}"/>
    <cellStyle name="Moneda 2 4 2 2 3" xfId="2805" xr:uid="{00000000-0005-0000-0000-000074410000}"/>
    <cellStyle name="Moneda 2 4 2 2 3 2" xfId="11399" xr:uid="{00000000-0005-0000-0000-000075410000}"/>
    <cellStyle name="Moneda 2 4 2 2 4" xfId="4948" xr:uid="{00000000-0005-0000-0000-000076410000}"/>
    <cellStyle name="Moneda 2 4 2 2 4 2" xfId="13541" xr:uid="{00000000-0005-0000-0000-000077410000}"/>
    <cellStyle name="Moneda 2 4 2 2 5" xfId="7090" xr:uid="{00000000-0005-0000-0000-000078410000}"/>
    <cellStyle name="Moneda 2 4 2 2 5 2" xfId="15683" xr:uid="{00000000-0005-0000-0000-000079410000}"/>
    <cellStyle name="Moneda 2 4 2 2 6" xfId="9248" xr:uid="{00000000-0005-0000-0000-00007A410000}"/>
    <cellStyle name="Moneda 2 4 2 3" xfId="1367" xr:uid="{00000000-0005-0000-0000-00007B410000}"/>
    <cellStyle name="Moneda 2 4 2 3 2" xfId="3520" xr:uid="{00000000-0005-0000-0000-00007C410000}"/>
    <cellStyle name="Moneda 2 4 2 3 2 2" xfId="12114" xr:uid="{00000000-0005-0000-0000-00007D410000}"/>
    <cellStyle name="Moneda 2 4 2 3 3" xfId="5663" xr:uid="{00000000-0005-0000-0000-00007E410000}"/>
    <cellStyle name="Moneda 2 4 2 3 3 2" xfId="14256" xr:uid="{00000000-0005-0000-0000-00007F410000}"/>
    <cellStyle name="Moneda 2 4 2 3 4" xfId="7805" xr:uid="{00000000-0005-0000-0000-000080410000}"/>
    <cellStyle name="Moneda 2 4 2 3 4 2" xfId="16398" xr:uid="{00000000-0005-0000-0000-000081410000}"/>
    <cellStyle name="Moneda 2 4 2 3 5" xfId="9961" xr:uid="{00000000-0005-0000-0000-000082410000}"/>
    <cellStyle name="Moneda 2 4 2 4" xfId="2453" xr:uid="{00000000-0005-0000-0000-000083410000}"/>
    <cellStyle name="Moneda 2 4 2 4 2" xfId="11047" xr:uid="{00000000-0005-0000-0000-000084410000}"/>
    <cellStyle name="Moneda 2 4 2 5" xfId="4596" xr:uid="{00000000-0005-0000-0000-000085410000}"/>
    <cellStyle name="Moneda 2 4 2 5 2" xfId="13189" xr:uid="{00000000-0005-0000-0000-000086410000}"/>
    <cellStyle name="Moneda 2 4 2 6" xfId="6738" xr:uid="{00000000-0005-0000-0000-000087410000}"/>
    <cellStyle name="Moneda 2 4 2 6 2" xfId="15331" xr:uid="{00000000-0005-0000-0000-000088410000}"/>
    <cellStyle name="Moneda 2 4 2 7" xfId="8905" xr:uid="{00000000-0005-0000-0000-000089410000}"/>
    <cellStyle name="Moneda 2 4 3" xfId="437" xr:uid="{00000000-0005-0000-0000-00008A410000}"/>
    <cellStyle name="Moneda 2 4 3 2" xfId="789" xr:uid="{00000000-0005-0000-0000-00008B410000}"/>
    <cellStyle name="Moneda 2 4 3 2 2" xfId="1869" xr:uid="{00000000-0005-0000-0000-00008C410000}"/>
    <cellStyle name="Moneda 2 4 3 2 2 2" xfId="4022" xr:uid="{00000000-0005-0000-0000-00008D410000}"/>
    <cellStyle name="Moneda 2 4 3 2 2 2 2" xfId="12616" xr:uid="{00000000-0005-0000-0000-00008E410000}"/>
    <cellStyle name="Moneda 2 4 3 2 2 3" xfId="6165" xr:uid="{00000000-0005-0000-0000-00008F410000}"/>
    <cellStyle name="Moneda 2 4 3 2 2 3 2" xfId="14758" xr:uid="{00000000-0005-0000-0000-000090410000}"/>
    <cellStyle name="Moneda 2 4 3 2 2 4" xfId="8307" xr:uid="{00000000-0005-0000-0000-000091410000}"/>
    <cellStyle name="Moneda 2 4 3 2 2 4 2" xfId="16900" xr:uid="{00000000-0005-0000-0000-000092410000}"/>
    <cellStyle name="Moneda 2 4 3 2 2 5" xfId="10463" xr:uid="{00000000-0005-0000-0000-000093410000}"/>
    <cellStyle name="Moneda 2 4 3 2 3" xfId="2955" xr:uid="{00000000-0005-0000-0000-000094410000}"/>
    <cellStyle name="Moneda 2 4 3 2 3 2" xfId="11549" xr:uid="{00000000-0005-0000-0000-000095410000}"/>
    <cellStyle name="Moneda 2 4 3 2 4" xfId="5098" xr:uid="{00000000-0005-0000-0000-000096410000}"/>
    <cellStyle name="Moneda 2 4 3 2 4 2" xfId="13691" xr:uid="{00000000-0005-0000-0000-000097410000}"/>
    <cellStyle name="Moneda 2 4 3 2 5" xfId="7240" xr:uid="{00000000-0005-0000-0000-000098410000}"/>
    <cellStyle name="Moneda 2 4 3 2 5 2" xfId="15833" xr:uid="{00000000-0005-0000-0000-000099410000}"/>
    <cellStyle name="Moneda 2 4 3 2 6" xfId="9398" xr:uid="{00000000-0005-0000-0000-00009A410000}"/>
    <cellStyle name="Moneda 2 4 3 3" xfId="1517" xr:uid="{00000000-0005-0000-0000-00009B410000}"/>
    <cellStyle name="Moneda 2 4 3 3 2" xfId="3670" xr:uid="{00000000-0005-0000-0000-00009C410000}"/>
    <cellStyle name="Moneda 2 4 3 3 2 2" xfId="12264" xr:uid="{00000000-0005-0000-0000-00009D410000}"/>
    <cellStyle name="Moneda 2 4 3 3 3" xfId="5813" xr:uid="{00000000-0005-0000-0000-00009E410000}"/>
    <cellStyle name="Moneda 2 4 3 3 3 2" xfId="14406" xr:uid="{00000000-0005-0000-0000-00009F410000}"/>
    <cellStyle name="Moneda 2 4 3 3 4" xfId="7955" xr:uid="{00000000-0005-0000-0000-0000A0410000}"/>
    <cellStyle name="Moneda 2 4 3 3 4 2" xfId="16548" xr:uid="{00000000-0005-0000-0000-0000A1410000}"/>
    <cellStyle name="Moneda 2 4 3 3 5" xfId="10111" xr:uid="{00000000-0005-0000-0000-0000A2410000}"/>
    <cellStyle name="Moneda 2 4 3 4" xfId="2603" xr:uid="{00000000-0005-0000-0000-0000A3410000}"/>
    <cellStyle name="Moneda 2 4 3 4 2" xfId="11197" xr:uid="{00000000-0005-0000-0000-0000A4410000}"/>
    <cellStyle name="Moneda 2 4 3 5" xfId="4746" xr:uid="{00000000-0005-0000-0000-0000A5410000}"/>
    <cellStyle name="Moneda 2 4 3 5 2" xfId="13339" xr:uid="{00000000-0005-0000-0000-0000A6410000}"/>
    <cellStyle name="Moneda 2 4 3 6" xfId="6888" xr:uid="{00000000-0005-0000-0000-0000A7410000}"/>
    <cellStyle name="Moneda 2 4 3 6 2" xfId="15481" xr:uid="{00000000-0005-0000-0000-0000A8410000}"/>
    <cellStyle name="Moneda 2 4 3 7" xfId="9048" xr:uid="{00000000-0005-0000-0000-0000A9410000}"/>
    <cellStyle name="Moneda 2 4 4" xfId="579" xr:uid="{00000000-0005-0000-0000-0000AA410000}"/>
    <cellStyle name="Moneda 2 4 4 2" xfId="1659" xr:uid="{00000000-0005-0000-0000-0000AB410000}"/>
    <cellStyle name="Moneda 2 4 4 2 2" xfId="3812" xr:uid="{00000000-0005-0000-0000-0000AC410000}"/>
    <cellStyle name="Moneda 2 4 4 2 2 2" xfId="12406" xr:uid="{00000000-0005-0000-0000-0000AD410000}"/>
    <cellStyle name="Moneda 2 4 4 2 3" xfId="5955" xr:uid="{00000000-0005-0000-0000-0000AE410000}"/>
    <cellStyle name="Moneda 2 4 4 2 3 2" xfId="14548" xr:uid="{00000000-0005-0000-0000-0000AF410000}"/>
    <cellStyle name="Moneda 2 4 4 2 4" xfId="8097" xr:uid="{00000000-0005-0000-0000-0000B0410000}"/>
    <cellStyle name="Moneda 2 4 4 2 4 2" xfId="16690" xr:uid="{00000000-0005-0000-0000-0000B1410000}"/>
    <cellStyle name="Moneda 2 4 4 2 5" xfId="10253" xr:uid="{00000000-0005-0000-0000-0000B2410000}"/>
    <cellStyle name="Moneda 2 4 4 3" xfId="2745" xr:uid="{00000000-0005-0000-0000-0000B3410000}"/>
    <cellStyle name="Moneda 2 4 4 3 2" xfId="11339" xr:uid="{00000000-0005-0000-0000-0000B4410000}"/>
    <cellStyle name="Moneda 2 4 4 4" xfId="4888" xr:uid="{00000000-0005-0000-0000-0000B5410000}"/>
    <cellStyle name="Moneda 2 4 4 4 2" xfId="13481" xr:uid="{00000000-0005-0000-0000-0000B6410000}"/>
    <cellStyle name="Moneda 2 4 4 5" xfId="7030" xr:uid="{00000000-0005-0000-0000-0000B7410000}"/>
    <cellStyle name="Moneda 2 4 4 5 2" xfId="15623" xr:uid="{00000000-0005-0000-0000-0000B8410000}"/>
    <cellStyle name="Moneda 2 4 4 6" xfId="9188" xr:uid="{00000000-0005-0000-0000-0000B9410000}"/>
    <cellStyle name="Moneda 2 4 5" xfId="932" xr:uid="{00000000-0005-0000-0000-0000BA410000}"/>
    <cellStyle name="Moneda 2 4 5 2" xfId="2009" xr:uid="{00000000-0005-0000-0000-0000BB410000}"/>
    <cellStyle name="Moneda 2 4 5 2 2" xfId="4162" xr:uid="{00000000-0005-0000-0000-0000BC410000}"/>
    <cellStyle name="Moneda 2 4 5 2 2 2" xfId="12756" xr:uid="{00000000-0005-0000-0000-0000BD410000}"/>
    <cellStyle name="Moneda 2 4 5 2 3" xfId="6305" xr:uid="{00000000-0005-0000-0000-0000BE410000}"/>
    <cellStyle name="Moneda 2 4 5 2 3 2" xfId="14898" xr:uid="{00000000-0005-0000-0000-0000BF410000}"/>
    <cellStyle name="Moneda 2 4 5 2 4" xfId="8447" xr:uid="{00000000-0005-0000-0000-0000C0410000}"/>
    <cellStyle name="Moneda 2 4 5 2 4 2" xfId="17040" xr:uid="{00000000-0005-0000-0000-0000C1410000}"/>
    <cellStyle name="Moneda 2 4 5 2 5" xfId="10603" xr:uid="{00000000-0005-0000-0000-0000C2410000}"/>
    <cellStyle name="Moneda 2 4 5 3" xfId="3095" xr:uid="{00000000-0005-0000-0000-0000C3410000}"/>
    <cellStyle name="Moneda 2 4 5 3 2" xfId="11689" xr:uid="{00000000-0005-0000-0000-0000C4410000}"/>
    <cellStyle name="Moneda 2 4 5 4" xfId="5238" xr:uid="{00000000-0005-0000-0000-0000C5410000}"/>
    <cellStyle name="Moneda 2 4 5 4 2" xfId="13831" xr:uid="{00000000-0005-0000-0000-0000C6410000}"/>
    <cellStyle name="Moneda 2 4 5 5" xfId="7380" xr:uid="{00000000-0005-0000-0000-0000C7410000}"/>
    <cellStyle name="Moneda 2 4 5 5 2" xfId="15973" xr:uid="{00000000-0005-0000-0000-0000C8410000}"/>
    <cellStyle name="Moneda 2 4 5 6" xfId="9536" xr:uid="{00000000-0005-0000-0000-0000C9410000}"/>
    <cellStyle name="Moneda 2 4 6" xfId="1035" xr:uid="{00000000-0005-0000-0000-0000CA410000}"/>
    <cellStyle name="Moneda 2 4 6 2" xfId="2112" xr:uid="{00000000-0005-0000-0000-0000CB410000}"/>
    <cellStyle name="Moneda 2 4 6 2 2" xfId="4265" xr:uid="{00000000-0005-0000-0000-0000CC410000}"/>
    <cellStyle name="Moneda 2 4 6 2 2 2" xfId="12859" xr:uid="{00000000-0005-0000-0000-0000CD410000}"/>
    <cellStyle name="Moneda 2 4 6 2 3" xfId="6408" xr:uid="{00000000-0005-0000-0000-0000CE410000}"/>
    <cellStyle name="Moneda 2 4 6 2 3 2" xfId="15001" xr:uid="{00000000-0005-0000-0000-0000CF410000}"/>
    <cellStyle name="Moneda 2 4 6 2 4" xfId="8550" xr:uid="{00000000-0005-0000-0000-0000D0410000}"/>
    <cellStyle name="Moneda 2 4 6 2 4 2" xfId="17143" xr:uid="{00000000-0005-0000-0000-0000D1410000}"/>
    <cellStyle name="Moneda 2 4 6 2 5" xfId="10706" xr:uid="{00000000-0005-0000-0000-0000D2410000}"/>
    <cellStyle name="Moneda 2 4 6 3" xfId="3198" xr:uid="{00000000-0005-0000-0000-0000D3410000}"/>
    <cellStyle name="Moneda 2 4 6 3 2" xfId="11792" xr:uid="{00000000-0005-0000-0000-0000D4410000}"/>
    <cellStyle name="Moneda 2 4 6 4" xfId="5341" xr:uid="{00000000-0005-0000-0000-0000D5410000}"/>
    <cellStyle name="Moneda 2 4 6 4 2" xfId="13934" xr:uid="{00000000-0005-0000-0000-0000D6410000}"/>
    <cellStyle name="Moneda 2 4 6 5" xfId="7483" xr:uid="{00000000-0005-0000-0000-0000D7410000}"/>
    <cellStyle name="Moneda 2 4 6 5 2" xfId="16076" xr:uid="{00000000-0005-0000-0000-0000D8410000}"/>
    <cellStyle name="Moneda 2 4 6 6" xfId="9639" xr:uid="{00000000-0005-0000-0000-0000D9410000}"/>
    <cellStyle name="Moneda 2 4 7" xfId="1203" xr:uid="{00000000-0005-0000-0000-0000DA410000}"/>
    <cellStyle name="Moneda 2 4 7 2" xfId="2277" xr:uid="{00000000-0005-0000-0000-0000DB410000}"/>
    <cellStyle name="Moneda 2 4 7 2 2" xfId="4430" xr:uid="{00000000-0005-0000-0000-0000DC410000}"/>
    <cellStyle name="Moneda 2 4 7 2 2 2" xfId="13024" xr:uid="{00000000-0005-0000-0000-0000DD410000}"/>
    <cellStyle name="Moneda 2 4 7 2 3" xfId="6573" xr:uid="{00000000-0005-0000-0000-0000DE410000}"/>
    <cellStyle name="Moneda 2 4 7 2 3 2" xfId="15166" xr:uid="{00000000-0005-0000-0000-0000DF410000}"/>
    <cellStyle name="Moneda 2 4 7 2 4" xfId="8715" xr:uid="{00000000-0005-0000-0000-0000E0410000}"/>
    <cellStyle name="Moneda 2 4 7 2 4 2" xfId="17308" xr:uid="{00000000-0005-0000-0000-0000E1410000}"/>
    <cellStyle name="Moneda 2 4 7 2 5" xfId="10871" xr:uid="{00000000-0005-0000-0000-0000E2410000}"/>
    <cellStyle name="Moneda 2 4 7 3" xfId="3363" xr:uid="{00000000-0005-0000-0000-0000E3410000}"/>
    <cellStyle name="Moneda 2 4 7 3 2" xfId="11957" xr:uid="{00000000-0005-0000-0000-0000E4410000}"/>
    <cellStyle name="Moneda 2 4 7 4" xfId="5506" xr:uid="{00000000-0005-0000-0000-0000E5410000}"/>
    <cellStyle name="Moneda 2 4 7 4 2" xfId="14099" xr:uid="{00000000-0005-0000-0000-0000E6410000}"/>
    <cellStyle name="Moneda 2 4 7 5" xfId="7648" xr:uid="{00000000-0005-0000-0000-0000E7410000}"/>
    <cellStyle name="Moneda 2 4 7 5 2" xfId="16241" xr:uid="{00000000-0005-0000-0000-0000E8410000}"/>
    <cellStyle name="Moneda 2 4 7 6" xfId="9804" xr:uid="{00000000-0005-0000-0000-0000E9410000}"/>
    <cellStyle name="Moneda 2 4 8" xfId="1307" xr:uid="{00000000-0005-0000-0000-0000EA410000}"/>
    <cellStyle name="Moneda 2 4 8 2" xfId="3460" xr:uid="{00000000-0005-0000-0000-0000EB410000}"/>
    <cellStyle name="Moneda 2 4 8 2 2" xfId="12054" xr:uid="{00000000-0005-0000-0000-0000EC410000}"/>
    <cellStyle name="Moneda 2 4 8 3" xfId="5603" xr:uid="{00000000-0005-0000-0000-0000ED410000}"/>
    <cellStyle name="Moneda 2 4 8 3 2" xfId="14196" xr:uid="{00000000-0005-0000-0000-0000EE410000}"/>
    <cellStyle name="Moneda 2 4 8 4" xfId="7745" xr:uid="{00000000-0005-0000-0000-0000EF410000}"/>
    <cellStyle name="Moneda 2 4 8 4 2" xfId="16338" xr:uid="{00000000-0005-0000-0000-0000F0410000}"/>
    <cellStyle name="Moneda 2 4 8 5" xfId="9901" xr:uid="{00000000-0005-0000-0000-0000F1410000}"/>
    <cellStyle name="Moneda 2 4 9" xfId="2393" xr:uid="{00000000-0005-0000-0000-0000F2410000}"/>
    <cellStyle name="Moneda 2 4 9 2" xfId="10987" xr:uid="{00000000-0005-0000-0000-0000F3410000}"/>
    <cellStyle name="Moneda 2 5" xfId="231" xr:uid="{00000000-0005-0000-0000-0000F4410000}"/>
    <cellStyle name="Moneda 2 5 2" xfId="584" xr:uid="{00000000-0005-0000-0000-0000F5410000}"/>
    <cellStyle name="Moneda 2 5 2 2" xfId="1664" xr:uid="{00000000-0005-0000-0000-0000F6410000}"/>
    <cellStyle name="Moneda 2 5 2 2 2" xfId="3817" xr:uid="{00000000-0005-0000-0000-0000F7410000}"/>
    <cellStyle name="Moneda 2 5 2 2 2 2" xfId="12411" xr:uid="{00000000-0005-0000-0000-0000F8410000}"/>
    <cellStyle name="Moneda 2 5 2 2 3" xfId="5960" xr:uid="{00000000-0005-0000-0000-0000F9410000}"/>
    <cellStyle name="Moneda 2 5 2 2 3 2" xfId="14553" xr:uid="{00000000-0005-0000-0000-0000FA410000}"/>
    <cellStyle name="Moneda 2 5 2 2 4" xfId="8102" xr:uid="{00000000-0005-0000-0000-0000FB410000}"/>
    <cellStyle name="Moneda 2 5 2 2 4 2" xfId="16695" xr:uid="{00000000-0005-0000-0000-0000FC410000}"/>
    <cellStyle name="Moneda 2 5 2 2 5" xfId="10258" xr:uid="{00000000-0005-0000-0000-0000FD410000}"/>
    <cellStyle name="Moneda 2 5 2 3" xfId="2750" xr:uid="{00000000-0005-0000-0000-0000FE410000}"/>
    <cellStyle name="Moneda 2 5 2 3 2" xfId="11344" xr:uid="{00000000-0005-0000-0000-0000FF410000}"/>
    <cellStyle name="Moneda 2 5 2 4" xfId="4893" xr:uid="{00000000-0005-0000-0000-000000420000}"/>
    <cellStyle name="Moneda 2 5 2 4 2" xfId="13486" xr:uid="{00000000-0005-0000-0000-000001420000}"/>
    <cellStyle name="Moneda 2 5 2 5" xfId="7035" xr:uid="{00000000-0005-0000-0000-000002420000}"/>
    <cellStyle name="Moneda 2 5 2 5 2" xfId="15628" xr:uid="{00000000-0005-0000-0000-000003420000}"/>
    <cellStyle name="Moneda 2 5 2 6" xfId="9193" xr:uid="{00000000-0005-0000-0000-000004420000}"/>
    <cellStyle name="Moneda 2 5 3" xfId="1312" xr:uid="{00000000-0005-0000-0000-000005420000}"/>
    <cellStyle name="Moneda 2 5 3 2" xfId="3465" xr:uid="{00000000-0005-0000-0000-000006420000}"/>
    <cellStyle name="Moneda 2 5 3 2 2" xfId="12059" xr:uid="{00000000-0005-0000-0000-000007420000}"/>
    <cellStyle name="Moneda 2 5 3 3" xfId="5608" xr:uid="{00000000-0005-0000-0000-000008420000}"/>
    <cellStyle name="Moneda 2 5 3 3 2" xfId="14201" xr:uid="{00000000-0005-0000-0000-000009420000}"/>
    <cellStyle name="Moneda 2 5 3 4" xfId="7750" xr:uid="{00000000-0005-0000-0000-00000A420000}"/>
    <cellStyle name="Moneda 2 5 3 4 2" xfId="16343" xr:uid="{00000000-0005-0000-0000-00000B420000}"/>
    <cellStyle name="Moneda 2 5 3 5" xfId="9906" xr:uid="{00000000-0005-0000-0000-00000C420000}"/>
    <cellStyle name="Moneda 2 5 4" xfId="2398" xr:uid="{00000000-0005-0000-0000-00000D420000}"/>
    <cellStyle name="Moneda 2 5 4 2" xfId="10992" xr:uid="{00000000-0005-0000-0000-00000E420000}"/>
    <cellStyle name="Moneda 2 5 5" xfId="4541" xr:uid="{00000000-0005-0000-0000-00000F420000}"/>
    <cellStyle name="Moneda 2 5 5 2" xfId="13134" xr:uid="{00000000-0005-0000-0000-000010420000}"/>
    <cellStyle name="Moneda 2 5 6" xfId="6683" xr:uid="{00000000-0005-0000-0000-000011420000}"/>
    <cellStyle name="Moneda 2 5 6 2" xfId="15276" xr:uid="{00000000-0005-0000-0000-000012420000}"/>
    <cellStyle name="Moneda 2 5 7" xfId="8854" xr:uid="{00000000-0005-0000-0000-000013420000}"/>
    <cellStyle name="Moneda 2 6" xfId="341" xr:uid="{00000000-0005-0000-0000-000014420000}"/>
    <cellStyle name="Moneda 2 6 2" xfId="694" xr:uid="{00000000-0005-0000-0000-000015420000}"/>
    <cellStyle name="Moneda 2 6 2 2" xfId="1774" xr:uid="{00000000-0005-0000-0000-000016420000}"/>
    <cellStyle name="Moneda 2 6 2 2 2" xfId="3927" xr:uid="{00000000-0005-0000-0000-000017420000}"/>
    <cellStyle name="Moneda 2 6 2 2 2 2" xfId="12521" xr:uid="{00000000-0005-0000-0000-000018420000}"/>
    <cellStyle name="Moneda 2 6 2 2 3" xfId="6070" xr:uid="{00000000-0005-0000-0000-000019420000}"/>
    <cellStyle name="Moneda 2 6 2 2 3 2" xfId="14663" xr:uid="{00000000-0005-0000-0000-00001A420000}"/>
    <cellStyle name="Moneda 2 6 2 2 4" xfId="8212" xr:uid="{00000000-0005-0000-0000-00001B420000}"/>
    <cellStyle name="Moneda 2 6 2 2 4 2" xfId="16805" xr:uid="{00000000-0005-0000-0000-00001C420000}"/>
    <cellStyle name="Moneda 2 6 2 2 5" xfId="10368" xr:uid="{00000000-0005-0000-0000-00001D420000}"/>
    <cellStyle name="Moneda 2 6 2 3" xfId="2860" xr:uid="{00000000-0005-0000-0000-00001E420000}"/>
    <cellStyle name="Moneda 2 6 2 3 2" xfId="11454" xr:uid="{00000000-0005-0000-0000-00001F420000}"/>
    <cellStyle name="Moneda 2 6 2 4" xfId="5003" xr:uid="{00000000-0005-0000-0000-000020420000}"/>
    <cellStyle name="Moneda 2 6 2 4 2" xfId="13596" xr:uid="{00000000-0005-0000-0000-000021420000}"/>
    <cellStyle name="Moneda 2 6 2 5" xfId="7145" xr:uid="{00000000-0005-0000-0000-000022420000}"/>
    <cellStyle name="Moneda 2 6 2 5 2" xfId="15738" xr:uid="{00000000-0005-0000-0000-000023420000}"/>
    <cellStyle name="Moneda 2 6 2 6" xfId="9303" xr:uid="{00000000-0005-0000-0000-000024420000}"/>
    <cellStyle name="Moneda 2 6 3" xfId="1422" xr:uid="{00000000-0005-0000-0000-000025420000}"/>
    <cellStyle name="Moneda 2 6 3 2" xfId="3575" xr:uid="{00000000-0005-0000-0000-000026420000}"/>
    <cellStyle name="Moneda 2 6 3 2 2" xfId="12169" xr:uid="{00000000-0005-0000-0000-000027420000}"/>
    <cellStyle name="Moneda 2 6 3 3" xfId="5718" xr:uid="{00000000-0005-0000-0000-000028420000}"/>
    <cellStyle name="Moneda 2 6 3 3 2" xfId="14311" xr:uid="{00000000-0005-0000-0000-000029420000}"/>
    <cellStyle name="Moneda 2 6 3 4" xfId="7860" xr:uid="{00000000-0005-0000-0000-00002A420000}"/>
    <cellStyle name="Moneda 2 6 3 4 2" xfId="16453" xr:uid="{00000000-0005-0000-0000-00002B420000}"/>
    <cellStyle name="Moneda 2 6 3 5" xfId="10016" xr:uid="{00000000-0005-0000-0000-00002C420000}"/>
    <cellStyle name="Moneda 2 6 4" xfId="2508" xr:uid="{00000000-0005-0000-0000-00002D420000}"/>
    <cellStyle name="Moneda 2 6 4 2" xfId="11102" xr:uid="{00000000-0005-0000-0000-00002E420000}"/>
    <cellStyle name="Moneda 2 6 5" xfId="4651" xr:uid="{00000000-0005-0000-0000-00002F420000}"/>
    <cellStyle name="Moneda 2 6 5 2" xfId="13244" xr:uid="{00000000-0005-0000-0000-000030420000}"/>
    <cellStyle name="Moneda 2 6 6" xfId="6793" xr:uid="{00000000-0005-0000-0000-000031420000}"/>
    <cellStyle name="Moneda 2 6 6 2" xfId="15386" xr:uid="{00000000-0005-0000-0000-000032420000}"/>
    <cellStyle name="Moneda 2 6 7" xfId="8953" xr:uid="{00000000-0005-0000-0000-000033420000}"/>
    <cellStyle name="Moneda 2 7" xfId="390" xr:uid="{00000000-0005-0000-0000-000034420000}"/>
    <cellStyle name="Moneda 2 7 2" xfId="742" xr:uid="{00000000-0005-0000-0000-000035420000}"/>
    <cellStyle name="Moneda 2 7 2 2" xfId="1822" xr:uid="{00000000-0005-0000-0000-000036420000}"/>
    <cellStyle name="Moneda 2 7 2 2 2" xfId="3975" xr:uid="{00000000-0005-0000-0000-000037420000}"/>
    <cellStyle name="Moneda 2 7 2 2 2 2" xfId="12569" xr:uid="{00000000-0005-0000-0000-000038420000}"/>
    <cellStyle name="Moneda 2 7 2 2 3" xfId="6118" xr:uid="{00000000-0005-0000-0000-000039420000}"/>
    <cellStyle name="Moneda 2 7 2 2 3 2" xfId="14711" xr:uid="{00000000-0005-0000-0000-00003A420000}"/>
    <cellStyle name="Moneda 2 7 2 2 4" xfId="8260" xr:uid="{00000000-0005-0000-0000-00003B420000}"/>
    <cellStyle name="Moneda 2 7 2 2 4 2" xfId="16853" xr:uid="{00000000-0005-0000-0000-00003C420000}"/>
    <cellStyle name="Moneda 2 7 2 2 5" xfId="10416" xr:uid="{00000000-0005-0000-0000-00003D420000}"/>
    <cellStyle name="Moneda 2 7 2 3" xfId="2908" xr:uid="{00000000-0005-0000-0000-00003E420000}"/>
    <cellStyle name="Moneda 2 7 2 3 2" xfId="11502" xr:uid="{00000000-0005-0000-0000-00003F420000}"/>
    <cellStyle name="Moneda 2 7 2 4" xfId="5051" xr:uid="{00000000-0005-0000-0000-000040420000}"/>
    <cellStyle name="Moneda 2 7 2 4 2" xfId="13644" xr:uid="{00000000-0005-0000-0000-000041420000}"/>
    <cellStyle name="Moneda 2 7 2 5" xfId="7193" xr:uid="{00000000-0005-0000-0000-000042420000}"/>
    <cellStyle name="Moneda 2 7 2 5 2" xfId="15786" xr:uid="{00000000-0005-0000-0000-000043420000}"/>
    <cellStyle name="Moneda 2 7 2 6" xfId="9351" xr:uid="{00000000-0005-0000-0000-000044420000}"/>
    <cellStyle name="Moneda 2 7 3" xfId="1470" xr:uid="{00000000-0005-0000-0000-000045420000}"/>
    <cellStyle name="Moneda 2 7 3 2" xfId="3623" xr:uid="{00000000-0005-0000-0000-000046420000}"/>
    <cellStyle name="Moneda 2 7 3 2 2" xfId="12217" xr:uid="{00000000-0005-0000-0000-000047420000}"/>
    <cellStyle name="Moneda 2 7 3 3" xfId="5766" xr:uid="{00000000-0005-0000-0000-000048420000}"/>
    <cellStyle name="Moneda 2 7 3 3 2" xfId="14359" xr:uid="{00000000-0005-0000-0000-000049420000}"/>
    <cellStyle name="Moneda 2 7 3 4" xfId="7908" xr:uid="{00000000-0005-0000-0000-00004A420000}"/>
    <cellStyle name="Moneda 2 7 3 4 2" xfId="16501" xr:uid="{00000000-0005-0000-0000-00004B420000}"/>
    <cellStyle name="Moneda 2 7 3 5" xfId="10064" xr:uid="{00000000-0005-0000-0000-00004C420000}"/>
    <cellStyle name="Moneda 2 7 4" xfId="2556" xr:uid="{00000000-0005-0000-0000-00004D420000}"/>
    <cellStyle name="Moneda 2 7 4 2" xfId="11150" xr:uid="{00000000-0005-0000-0000-00004E420000}"/>
    <cellStyle name="Moneda 2 7 5" xfId="4699" xr:uid="{00000000-0005-0000-0000-00004F420000}"/>
    <cellStyle name="Moneda 2 7 5 2" xfId="13292" xr:uid="{00000000-0005-0000-0000-000050420000}"/>
    <cellStyle name="Moneda 2 7 6" xfId="6841" xr:uid="{00000000-0005-0000-0000-000051420000}"/>
    <cellStyle name="Moneda 2 7 6 2" xfId="15434" xr:uid="{00000000-0005-0000-0000-000052420000}"/>
    <cellStyle name="Moneda 2 7 7" xfId="9001" xr:uid="{00000000-0005-0000-0000-000053420000}"/>
    <cellStyle name="Moneda 2 8" xfId="492" xr:uid="{00000000-0005-0000-0000-000054420000}"/>
    <cellStyle name="Moneda 2 8 2" xfId="1572" xr:uid="{00000000-0005-0000-0000-000055420000}"/>
    <cellStyle name="Moneda 2 8 2 2" xfId="3725" xr:uid="{00000000-0005-0000-0000-000056420000}"/>
    <cellStyle name="Moneda 2 8 2 2 2" xfId="12319" xr:uid="{00000000-0005-0000-0000-000057420000}"/>
    <cellStyle name="Moneda 2 8 2 3" xfId="5868" xr:uid="{00000000-0005-0000-0000-000058420000}"/>
    <cellStyle name="Moneda 2 8 2 3 2" xfId="14461" xr:uid="{00000000-0005-0000-0000-000059420000}"/>
    <cellStyle name="Moneda 2 8 2 4" xfId="8010" xr:uid="{00000000-0005-0000-0000-00005A420000}"/>
    <cellStyle name="Moneda 2 8 2 4 2" xfId="16603" xr:uid="{00000000-0005-0000-0000-00005B420000}"/>
    <cellStyle name="Moneda 2 8 2 5" xfId="10166" xr:uid="{00000000-0005-0000-0000-00005C420000}"/>
    <cellStyle name="Moneda 2 8 3" xfId="2658" xr:uid="{00000000-0005-0000-0000-00005D420000}"/>
    <cellStyle name="Moneda 2 8 3 2" xfId="11252" xr:uid="{00000000-0005-0000-0000-00005E420000}"/>
    <cellStyle name="Moneda 2 8 4" xfId="4801" xr:uid="{00000000-0005-0000-0000-00005F420000}"/>
    <cellStyle name="Moneda 2 8 4 2" xfId="13394" xr:uid="{00000000-0005-0000-0000-000060420000}"/>
    <cellStyle name="Moneda 2 8 5" xfId="6943" xr:uid="{00000000-0005-0000-0000-000061420000}"/>
    <cellStyle name="Moneda 2 8 5 2" xfId="15536" xr:uid="{00000000-0005-0000-0000-000062420000}"/>
    <cellStyle name="Moneda 2 8 6" xfId="9101" xr:uid="{00000000-0005-0000-0000-000063420000}"/>
    <cellStyle name="Moneda 2 9" xfId="533" xr:uid="{00000000-0005-0000-0000-000064420000}"/>
    <cellStyle name="Moneda 2 9 2" xfId="1613" xr:uid="{00000000-0005-0000-0000-000065420000}"/>
    <cellStyle name="Moneda 2 9 2 2" xfId="3766" xr:uid="{00000000-0005-0000-0000-000066420000}"/>
    <cellStyle name="Moneda 2 9 2 2 2" xfId="12360" xr:uid="{00000000-0005-0000-0000-000067420000}"/>
    <cellStyle name="Moneda 2 9 2 3" xfId="5909" xr:uid="{00000000-0005-0000-0000-000068420000}"/>
    <cellStyle name="Moneda 2 9 2 3 2" xfId="14502" xr:uid="{00000000-0005-0000-0000-000069420000}"/>
    <cellStyle name="Moneda 2 9 2 4" xfId="8051" xr:uid="{00000000-0005-0000-0000-00006A420000}"/>
    <cellStyle name="Moneda 2 9 2 4 2" xfId="16644" xr:uid="{00000000-0005-0000-0000-00006B420000}"/>
    <cellStyle name="Moneda 2 9 2 5" xfId="10207" xr:uid="{00000000-0005-0000-0000-00006C420000}"/>
    <cellStyle name="Moneda 2 9 3" xfId="2699" xr:uid="{00000000-0005-0000-0000-00006D420000}"/>
    <cellStyle name="Moneda 2 9 3 2" xfId="11293" xr:uid="{00000000-0005-0000-0000-00006E420000}"/>
    <cellStyle name="Moneda 2 9 4" xfId="4842" xr:uid="{00000000-0005-0000-0000-00006F420000}"/>
    <cellStyle name="Moneda 2 9 4 2" xfId="13435" xr:uid="{00000000-0005-0000-0000-000070420000}"/>
    <cellStyle name="Moneda 2 9 5" xfId="6984" xr:uid="{00000000-0005-0000-0000-000071420000}"/>
    <cellStyle name="Moneda 2 9 5 2" xfId="15577" xr:uid="{00000000-0005-0000-0000-000072420000}"/>
    <cellStyle name="Moneda 2 9 6" xfId="9142" xr:uid="{00000000-0005-0000-0000-000073420000}"/>
    <cellStyle name="Moneda 3" xfId="177" xr:uid="{00000000-0005-0000-0000-000074420000}"/>
    <cellStyle name="Moneda 3 10" xfId="1286" xr:uid="{00000000-0005-0000-0000-000075420000}"/>
    <cellStyle name="Moneda 3 10 2" xfId="3439" xr:uid="{00000000-0005-0000-0000-000076420000}"/>
    <cellStyle name="Moneda 3 10 2 2" xfId="12033" xr:uid="{00000000-0005-0000-0000-000077420000}"/>
    <cellStyle name="Moneda 3 10 3" xfId="5582" xr:uid="{00000000-0005-0000-0000-000078420000}"/>
    <cellStyle name="Moneda 3 10 3 2" xfId="14175" xr:uid="{00000000-0005-0000-0000-000079420000}"/>
    <cellStyle name="Moneda 3 10 4" xfId="7724" xr:uid="{00000000-0005-0000-0000-00007A420000}"/>
    <cellStyle name="Moneda 3 10 4 2" xfId="16317" xr:uid="{00000000-0005-0000-0000-00007B420000}"/>
    <cellStyle name="Moneda 3 10 5" xfId="9880" xr:uid="{00000000-0005-0000-0000-00007C420000}"/>
    <cellStyle name="Moneda 3 11" xfId="2374" xr:uid="{00000000-0005-0000-0000-00007D420000}"/>
    <cellStyle name="Moneda 3 11 2" xfId="10968" xr:uid="{00000000-0005-0000-0000-00007E420000}"/>
    <cellStyle name="Moneda 3 12" xfId="4517" xr:uid="{00000000-0005-0000-0000-00007F420000}"/>
    <cellStyle name="Moneda 3 12 2" xfId="13110" xr:uid="{00000000-0005-0000-0000-000080420000}"/>
    <cellStyle name="Moneda 3 13" xfId="6659" xr:uid="{00000000-0005-0000-0000-000081420000}"/>
    <cellStyle name="Moneda 3 13 2" xfId="15252" xr:uid="{00000000-0005-0000-0000-000082420000}"/>
    <cellStyle name="Moneda 3 14" xfId="8833" xr:uid="{00000000-0005-0000-0000-000083420000}"/>
    <cellStyle name="Moneda 3 2" xfId="320" xr:uid="{00000000-0005-0000-0000-000084420000}"/>
    <cellStyle name="Moneda 3 2 10" xfId="8933" xr:uid="{00000000-0005-0000-0000-000085420000}"/>
    <cellStyle name="Moneda 3 2 2" xfId="471" xr:uid="{00000000-0005-0000-0000-000086420000}"/>
    <cellStyle name="Moneda 3 2 2 2" xfId="823" xr:uid="{00000000-0005-0000-0000-000087420000}"/>
    <cellStyle name="Moneda 3 2 2 2 2" xfId="1903" xr:uid="{00000000-0005-0000-0000-000088420000}"/>
    <cellStyle name="Moneda 3 2 2 2 2 2" xfId="4056" xr:uid="{00000000-0005-0000-0000-000089420000}"/>
    <cellStyle name="Moneda 3 2 2 2 2 2 2" xfId="12650" xr:uid="{00000000-0005-0000-0000-00008A420000}"/>
    <cellStyle name="Moneda 3 2 2 2 2 3" xfId="6199" xr:uid="{00000000-0005-0000-0000-00008B420000}"/>
    <cellStyle name="Moneda 3 2 2 2 2 3 2" xfId="14792" xr:uid="{00000000-0005-0000-0000-00008C420000}"/>
    <cellStyle name="Moneda 3 2 2 2 2 4" xfId="8341" xr:uid="{00000000-0005-0000-0000-00008D420000}"/>
    <cellStyle name="Moneda 3 2 2 2 2 4 2" xfId="16934" xr:uid="{00000000-0005-0000-0000-00008E420000}"/>
    <cellStyle name="Moneda 3 2 2 2 2 5" xfId="10497" xr:uid="{00000000-0005-0000-0000-00008F420000}"/>
    <cellStyle name="Moneda 3 2 2 2 3" xfId="2989" xr:uid="{00000000-0005-0000-0000-000090420000}"/>
    <cellStyle name="Moneda 3 2 2 2 3 2" xfId="11583" xr:uid="{00000000-0005-0000-0000-000091420000}"/>
    <cellStyle name="Moneda 3 2 2 2 4" xfId="5132" xr:uid="{00000000-0005-0000-0000-000092420000}"/>
    <cellStyle name="Moneda 3 2 2 2 4 2" xfId="13725" xr:uid="{00000000-0005-0000-0000-000093420000}"/>
    <cellStyle name="Moneda 3 2 2 2 5" xfId="7274" xr:uid="{00000000-0005-0000-0000-000094420000}"/>
    <cellStyle name="Moneda 3 2 2 2 5 2" xfId="15867" xr:uid="{00000000-0005-0000-0000-000095420000}"/>
    <cellStyle name="Moneda 3 2 2 2 6" xfId="9432" xr:uid="{00000000-0005-0000-0000-000096420000}"/>
    <cellStyle name="Moneda 3 2 2 3" xfId="1551" xr:uid="{00000000-0005-0000-0000-000097420000}"/>
    <cellStyle name="Moneda 3 2 2 3 2" xfId="3704" xr:uid="{00000000-0005-0000-0000-000098420000}"/>
    <cellStyle name="Moneda 3 2 2 3 2 2" xfId="12298" xr:uid="{00000000-0005-0000-0000-000099420000}"/>
    <cellStyle name="Moneda 3 2 2 3 3" xfId="5847" xr:uid="{00000000-0005-0000-0000-00009A420000}"/>
    <cellStyle name="Moneda 3 2 2 3 3 2" xfId="14440" xr:uid="{00000000-0005-0000-0000-00009B420000}"/>
    <cellStyle name="Moneda 3 2 2 3 4" xfId="7989" xr:uid="{00000000-0005-0000-0000-00009C420000}"/>
    <cellStyle name="Moneda 3 2 2 3 4 2" xfId="16582" xr:uid="{00000000-0005-0000-0000-00009D420000}"/>
    <cellStyle name="Moneda 3 2 2 3 5" xfId="10145" xr:uid="{00000000-0005-0000-0000-00009E420000}"/>
    <cellStyle name="Moneda 3 2 2 4" xfId="2637" xr:uid="{00000000-0005-0000-0000-00009F420000}"/>
    <cellStyle name="Moneda 3 2 2 4 2" xfId="11231" xr:uid="{00000000-0005-0000-0000-0000A0420000}"/>
    <cellStyle name="Moneda 3 2 2 5" xfId="4780" xr:uid="{00000000-0005-0000-0000-0000A1420000}"/>
    <cellStyle name="Moneda 3 2 2 5 2" xfId="13373" xr:uid="{00000000-0005-0000-0000-0000A2420000}"/>
    <cellStyle name="Moneda 3 2 2 6" xfId="6922" xr:uid="{00000000-0005-0000-0000-0000A3420000}"/>
    <cellStyle name="Moneda 3 2 2 6 2" xfId="15515" xr:uid="{00000000-0005-0000-0000-0000A4420000}"/>
    <cellStyle name="Moneda 3 2 2 7" xfId="9080" xr:uid="{00000000-0005-0000-0000-0000A5420000}"/>
    <cellStyle name="Moneda 3 2 3" xfId="673" xr:uid="{00000000-0005-0000-0000-0000A6420000}"/>
    <cellStyle name="Moneda 3 2 3 2" xfId="1753" xr:uid="{00000000-0005-0000-0000-0000A7420000}"/>
    <cellStyle name="Moneda 3 2 3 2 2" xfId="3906" xr:uid="{00000000-0005-0000-0000-0000A8420000}"/>
    <cellStyle name="Moneda 3 2 3 2 2 2" xfId="12500" xr:uid="{00000000-0005-0000-0000-0000A9420000}"/>
    <cellStyle name="Moneda 3 2 3 2 3" xfId="6049" xr:uid="{00000000-0005-0000-0000-0000AA420000}"/>
    <cellStyle name="Moneda 3 2 3 2 3 2" xfId="14642" xr:uid="{00000000-0005-0000-0000-0000AB420000}"/>
    <cellStyle name="Moneda 3 2 3 2 4" xfId="8191" xr:uid="{00000000-0005-0000-0000-0000AC420000}"/>
    <cellStyle name="Moneda 3 2 3 2 4 2" xfId="16784" xr:uid="{00000000-0005-0000-0000-0000AD420000}"/>
    <cellStyle name="Moneda 3 2 3 2 5" xfId="10347" xr:uid="{00000000-0005-0000-0000-0000AE420000}"/>
    <cellStyle name="Moneda 3 2 3 3" xfId="2839" xr:uid="{00000000-0005-0000-0000-0000AF420000}"/>
    <cellStyle name="Moneda 3 2 3 3 2" xfId="11433" xr:uid="{00000000-0005-0000-0000-0000B0420000}"/>
    <cellStyle name="Moneda 3 2 3 4" xfId="4982" xr:uid="{00000000-0005-0000-0000-0000B1420000}"/>
    <cellStyle name="Moneda 3 2 3 4 2" xfId="13575" xr:uid="{00000000-0005-0000-0000-0000B2420000}"/>
    <cellStyle name="Moneda 3 2 3 5" xfId="7124" xr:uid="{00000000-0005-0000-0000-0000B3420000}"/>
    <cellStyle name="Moneda 3 2 3 5 2" xfId="15717" xr:uid="{00000000-0005-0000-0000-0000B4420000}"/>
    <cellStyle name="Moneda 3 2 3 6" xfId="9282" xr:uid="{00000000-0005-0000-0000-0000B5420000}"/>
    <cellStyle name="Moneda 3 2 4" xfId="966" xr:uid="{00000000-0005-0000-0000-0000B6420000}"/>
    <cellStyle name="Moneda 3 2 4 2" xfId="2043" xr:uid="{00000000-0005-0000-0000-0000B7420000}"/>
    <cellStyle name="Moneda 3 2 4 2 2" xfId="4196" xr:uid="{00000000-0005-0000-0000-0000B8420000}"/>
    <cellStyle name="Moneda 3 2 4 2 2 2" xfId="12790" xr:uid="{00000000-0005-0000-0000-0000B9420000}"/>
    <cellStyle name="Moneda 3 2 4 2 3" xfId="6339" xr:uid="{00000000-0005-0000-0000-0000BA420000}"/>
    <cellStyle name="Moneda 3 2 4 2 3 2" xfId="14932" xr:uid="{00000000-0005-0000-0000-0000BB420000}"/>
    <cellStyle name="Moneda 3 2 4 2 4" xfId="8481" xr:uid="{00000000-0005-0000-0000-0000BC420000}"/>
    <cellStyle name="Moneda 3 2 4 2 4 2" xfId="17074" xr:uid="{00000000-0005-0000-0000-0000BD420000}"/>
    <cellStyle name="Moneda 3 2 4 2 5" xfId="10637" xr:uid="{00000000-0005-0000-0000-0000BE420000}"/>
    <cellStyle name="Moneda 3 2 4 3" xfId="3129" xr:uid="{00000000-0005-0000-0000-0000BF420000}"/>
    <cellStyle name="Moneda 3 2 4 3 2" xfId="11723" xr:uid="{00000000-0005-0000-0000-0000C0420000}"/>
    <cellStyle name="Moneda 3 2 4 4" xfId="5272" xr:uid="{00000000-0005-0000-0000-0000C1420000}"/>
    <cellStyle name="Moneda 3 2 4 4 2" xfId="13865" xr:uid="{00000000-0005-0000-0000-0000C2420000}"/>
    <cellStyle name="Moneda 3 2 4 5" xfId="7414" xr:uid="{00000000-0005-0000-0000-0000C3420000}"/>
    <cellStyle name="Moneda 3 2 4 5 2" xfId="16007" xr:uid="{00000000-0005-0000-0000-0000C4420000}"/>
    <cellStyle name="Moneda 3 2 4 6" xfId="9570" xr:uid="{00000000-0005-0000-0000-0000C5420000}"/>
    <cellStyle name="Moneda 3 2 5" xfId="1069" xr:uid="{00000000-0005-0000-0000-0000C6420000}"/>
    <cellStyle name="Moneda 3 2 5 2" xfId="2146" xr:uid="{00000000-0005-0000-0000-0000C7420000}"/>
    <cellStyle name="Moneda 3 2 5 2 2" xfId="4299" xr:uid="{00000000-0005-0000-0000-0000C8420000}"/>
    <cellStyle name="Moneda 3 2 5 2 2 2" xfId="12893" xr:uid="{00000000-0005-0000-0000-0000C9420000}"/>
    <cellStyle name="Moneda 3 2 5 2 3" xfId="6442" xr:uid="{00000000-0005-0000-0000-0000CA420000}"/>
    <cellStyle name="Moneda 3 2 5 2 3 2" xfId="15035" xr:uid="{00000000-0005-0000-0000-0000CB420000}"/>
    <cellStyle name="Moneda 3 2 5 2 4" xfId="8584" xr:uid="{00000000-0005-0000-0000-0000CC420000}"/>
    <cellStyle name="Moneda 3 2 5 2 4 2" xfId="17177" xr:uid="{00000000-0005-0000-0000-0000CD420000}"/>
    <cellStyle name="Moneda 3 2 5 2 5" xfId="10740" xr:uid="{00000000-0005-0000-0000-0000CE420000}"/>
    <cellStyle name="Moneda 3 2 5 3" xfId="3232" xr:uid="{00000000-0005-0000-0000-0000CF420000}"/>
    <cellStyle name="Moneda 3 2 5 3 2" xfId="11826" xr:uid="{00000000-0005-0000-0000-0000D0420000}"/>
    <cellStyle name="Moneda 3 2 5 4" xfId="5375" xr:uid="{00000000-0005-0000-0000-0000D1420000}"/>
    <cellStyle name="Moneda 3 2 5 4 2" xfId="13968" xr:uid="{00000000-0005-0000-0000-0000D2420000}"/>
    <cellStyle name="Moneda 3 2 5 5" xfId="7517" xr:uid="{00000000-0005-0000-0000-0000D3420000}"/>
    <cellStyle name="Moneda 3 2 5 5 2" xfId="16110" xr:uid="{00000000-0005-0000-0000-0000D4420000}"/>
    <cellStyle name="Moneda 3 2 5 6" xfId="9673" xr:uid="{00000000-0005-0000-0000-0000D5420000}"/>
    <cellStyle name="Moneda 3 2 6" xfId="1401" xr:uid="{00000000-0005-0000-0000-0000D6420000}"/>
    <cellStyle name="Moneda 3 2 6 2" xfId="3554" xr:uid="{00000000-0005-0000-0000-0000D7420000}"/>
    <cellStyle name="Moneda 3 2 6 2 2" xfId="12148" xr:uid="{00000000-0005-0000-0000-0000D8420000}"/>
    <cellStyle name="Moneda 3 2 6 3" xfId="5697" xr:uid="{00000000-0005-0000-0000-0000D9420000}"/>
    <cellStyle name="Moneda 3 2 6 3 2" xfId="14290" xr:uid="{00000000-0005-0000-0000-0000DA420000}"/>
    <cellStyle name="Moneda 3 2 6 4" xfId="7839" xr:uid="{00000000-0005-0000-0000-0000DB420000}"/>
    <cellStyle name="Moneda 3 2 6 4 2" xfId="16432" xr:uid="{00000000-0005-0000-0000-0000DC420000}"/>
    <cellStyle name="Moneda 3 2 6 5" xfId="9995" xr:uid="{00000000-0005-0000-0000-0000DD420000}"/>
    <cellStyle name="Moneda 3 2 7" xfId="2487" xr:uid="{00000000-0005-0000-0000-0000DE420000}"/>
    <cellStyle name="Moneda 3 2 7 2" xfId="11081" xr:uid="{00000000-0005-0000-0000-0000DF420000}"/>
    <cellStyle name="Moneda 3 2 8" xfId="4630" xr:uid="{00000000-0005-0000-0000-0000E0420000}"/>
    <cellStyle name="Moneda 3 2 8 2" xfId="13223" xr:uid="{00000000-0005-0000-0000-0000E1420000}"/>
    <cellStyle name="Moneda 3 2 9" xfId="6772" xr:uid="{00000000-0005-0000-0000-0000E2420000}"/>
    <cellStyle name="Moneda 3 2 9 2" xfId="15365" xr:uid="{00000000-0005-0000-0000-0000E3420000}"/>
    <cellStyle name="Moneda 3 3" xfId="264" xr:uid="{00000000-0005-0000-0000-0000E4420000}"/>
    <cellStyle name="Moneda 3 3 2" xfId="617" xr:uid="{00000000-0005-0000-0000-0000E5420000}"/>
    <cellStyle name="Moneda 3 3 2 2" xfId="1697" xr:uid="{00000000-0005-0000-0000-0000E6420000}"/>
    <cellStyle name="Moneda 3 3 2 2 2" xfId="3850" xr:uid="{00000000-0005-0000-0000-0000E7420000}"/>
    <cellStyle name="Moneda 3 3 2 2 2 2" xfId="12444" xr:uid="{00000000-0005-0000-0000-0000E8420000}"/>
    <cellStyle name="Moneda 3 3 2 2 3" xfId="5993" xr:uid="{00000000-0005-0000-0000-0000E9420000}"/>
    <cellStyle name="Moneda 3 3 2 2 3 2" xfId="14586" xr:uid="{00000000-0005-0000-0000-0000EA420000}"/>
    <cellStyle name="Moneda 3 3 2 2 4" xfId="8135" xr:uid="{00000000-0005-0000-0000-0000EB420000}"/>
    <cellStyle name="Moneda 3 3 2 2 4 2" xfId="16728" xr:uid="{00000000-0005-0000-0000-0000EC420000}"/>
    <cellStyle name="Moneda 3 3 2 2 5" xfId="10291" xr:uid="{00000000-0005-0000-0000-0000ED420000}"/>
    <cellStyle name="Moneda 3 3 2 3" xfId="2783" xr:uid="{00000000-0005-0000-0000-0000EE420000}"/>
    <cellStyle name="Moneda 3 3 2 3 2" xfId="11377" xr:uid="{00000000-0005-0000-0000-0000EF420000}"/>
    <cellStyle name="Moneda 3 3 2 4" xfId="4926" xr:uid="{00000000-0005-0000-0000-0000F0420000}"/>
    <cellStyle name="Moneda 3 3 2 4 2" xfId="13519" xr:uid="{00000000-0005-0000-0000-0000F1420000}"/>
    <cellStyle name="Moneda 3 3 2 5" xfId="7068" xr:uid="{00000000-0005-0000-0000-0000F2420000}"/>
    <cellStyle name="Moneda 3 3 2 5 2" xfId="15661" xr:uid="{00000000-0005-0000-0000-0000F3420000}"/>
    <cellStyle name="Moneda 3 3 2 6" xfId="9226" xr:uid="{00000000-0005-0000-0000-0000F4420000}"/>
    <cellStyle name="Moneda 3 3 3" xfId="1345" xr:uid="{00000000-0005-0000-0000-0000F5420000}"/>
    <cellStyle name="Moneda 3 3 3 2" xfId="3498" xr:uid="{00000000-0005-0000-0000-0000F6420000}"/>
    <cellStyle name="Moneda 3 3 3 2 2" xfId="12092" xr:uid="{00000000-0005-0000-0000-0000F7420000}"/>
    <cellStyle name="Moneda 3 3 3 3" xfId="5641" xr:uid="{00000000-0005-0000-0000-0000F8420000}"/>
    <cellStyle name="Moneda 3 3 3 3 2" xfId="14234" xr:uid="{00000000-0005-0000-0000-0000F9420000}"/>
    <cellStyle name="Moneda 3 3 3 4" xfId="7783" xr:uid="{00000000-0005-0000-0000-0000FA420000}"/>
    <cellStyle name="Moneda 3 3 3 4 2" xfId="16376" xr:uid="{00000000-0005-0000-0000-0000FB420000}"/>
    <cellStyle name="Moneda 3 3 3 5" xfId="9939" xr:uid="{00000000-0005-0000-0000-0000FC420000}"/>
    <cellStyle name="Moneda 3 3 4" xfId="2431" xr:uid="{00000000-0005-0000-0000-0000FD420000}"/>
    <cellStyle name="Moneda 3 3 4 2" xfId="11025" xr:uid="{00000000-0005-0000-0000-0000FE420000}"/>
    <cellStyle name="Moneda 3 3 5" xfId="4574" xr:uid="{00000000-0005-0000-0000-0000FF420000}"/>
    <cellStyle name="Moneda 3 3 5 2" xfId="13167" xr:uid="{00000000-0005-0000-0000-000000430000}"/>
    <cellStyle name="Moneda 3 3 6" xfId="6716" xr:uid="{00000000-0005-0000-0000-000001430000}"/>
    <cellStyle name="Moneda 3 3 6 2" xfId="15309" xr:uid="{00000000-0005-0000-0000-000002430000}"/>
    <cellStyle name="Moneda 3 3 7" xfId="8885" xr:uid="{00000000-0005-0000-0000-000003430000}"/>
    <cellStyle name="Moneda 3 4" xfId="368" xr:uid="{00000000-0005-0000-0000-000004430000}"/>
    <cellStyle name="Moneda 3 4 2" xfId="721" xr:uid="{00000000-0005-0000-0000-000005430000}"/>
    <cellStyle name="Moneda 3 4 2 2" xfId="1801" xr:uid="{00000000-0005-0000-0000-000006430000}"/>
    <cellStyle name="Moneda 3 4 2 2 2" xfId="3954" xr:uid="{00000000-0005-0000-0000-000007430000}"/>
    <cellStyle name="Moneda 3 4 2 2 2 2" xfId="12548" xr:uid="{00000000-0005-0000-0000-000008430000}"/>
    <cellStyle name="Moneda 3 4 2 2 3" xfId="6097" xr:uid="{00000000-0005-0000-0000-000009430000}"/>
    <cellStyle name="Moneda 3 4 2 2 3 2" xfId="14690" xr:uid="{00000000-0005-0000-0000-00000A430000}"/>
    <cellStyle name="Moneda 3 4 2 2 4" xfId="8239" xr:uid="{00000000-0005-0000-0000-00000B430000}"/>
    <cellStyle name="Moneda 3 4 2 2 4 2" xfId="16832" xr:uid="{00000000-0005-0000-0000-00000C430000}"/>
    <cellStyle name="Moneda 3 4 2 2 5" xfId="10395" xr:uid="{00000000-0005-0000-0000-00000D430000}"/>
    <cellStyle name="Moneda 3 4 2 3" xfId="2887" xr:uid="{00000000-0005-0000-0000-00000E430000}"/>
    <cellStyle name="Moneda 3 4 2 3 2" xfId="11481" xr:uid="{00000000-0005-0000-0000-00000F430000}"/>
    <cellStyle name="Moneda 3 4 2 4" xfId="5030" xr:uid="{00000000-0005-0000-0000-000010430000}"/>
    <cellStyle name="Moneda 3 4 2 4 2" xfId="13623" xr:uid="{00000000-0005-0000-0000-000011430000}"/>
    <cellStyle name="Moneda 3 4 2 5" xfId="7172" xr:uid="{00000000-0005-0000-0000-000012430000}"/>
    <cellStyle name="Moneda 3 4 2 5 2" xfId="15765" xr:uid="{00000000-0005-0000-0000-000013430000}"/>
    <cellStyle name="Moneda 3 4 2 6" xfId="9330" xr:uid="{00000000-0005-0000-0000-000014430000}"/>
    <cellStyle name="Moneda 3 4 3" xfId="1449" xr:uid="{00000000-0005-0000-0000-000015430000}"/>
    <cellStyle name="Moneda 3 4 3 2" xfId="3602" xr:uid="{00000000-0005-0000-0000-000016430000}"/>
    <cellStyle name="Moneda 3 4 3 2 2" xfId="12196" xr:uid="{00000000-0005-0000-0000-000017430000}"/>
    <cellStyle name="Moneda 3 4 3 3" xfId="5745" xr:uid="{00000000-0005-0000-0000-000018430000}"/>
    <cellStyle name="Moneda 3 4 3 3 2" xfId="14338" xr:uid="{00000000-0005-0000-0000-000019430000}"/>
    <cellStyle name="Moneda 3 4 3 4" xfId="7887" xr:uid="{00000000-0005-0000-0000-00001A430000}"/>
    <cellStyle name="Moneda 3 4 3 4 2" xfId="16480" xr:uid="{00000000-0005-0000-0000-00001B430000}"/>
    <cellStyle name="Moneda 3 4 3 5" xfId="10043" xr:uid="{00000000-0005-0000-0000-00001C430000}"/>
    <cellStyle name="Moneda 3 4 4" xfId="2535" xr:uid="{00000000-0005-0000-0000-00001D430000}"/>
    <cellStyle name="Moneda 3 4 4 2" xfId="11129" xr:uid="{00000000-0005-0000-0000-00001E430000}"/>
    <cellStyle name="Moneda 3 4 5" xfId="4678" xr:uid="{00000000-0005-0000-0000-00001F430000}"/>
    <cellStyle name="Moneda 3 4 5 2" xfId="13271" xr:uid="{00000000-0005-0000-0000-000020430000}"/>
    <cellStyle name="Moneda 3 4 6" xfId="6820" xr:uid="{00000000-0005-0000-0000-000021430000}"/>
    <cellStyle name="Moneda 3 4 6 2" xfId="15413" xr:uid="{00000000-0005-0000-0000-000022430000}"/>
    <cellStyle name="Moneda 3 4 7" xfId="8980" xr:uid="{00000000-0005-0000-0000-000023430000}"/>
    <cellStyle name="Moneda 3 5" xfId="417" xr:uid="{00000000-0005-0000-0000-000024430000}"/>
    <cellStyle name="Moneda 3 5 2" xfId="769" xr:uid="{00000000-0005-0000-0000-000025430000}"/>
    <cellStyle name="Moneda 3 5 2 2" xfId="1849" xr:uid="{00000000-0005-0000-0000-000026430000}"/>
    <cellStyle name="Moneda 3 5 2 2 2" xfId="4002" xr:uid="{00000000-0005-0000-0000-000027430000}"/>
    <cellStyle name="Moneda 3 5 2 2 2 2" xfId="12596" xr:uid="{00000000-0005-0000-0000-000028430000}"/>
    <cellStyle name="Moneda 3 5 2 2 3" xfId="6145" xr:uid="{00000000-0005-0000-0000-000029430000}"/>
    <cellStyle name="Moneda 3 5 2 2 3 2" xfId="14738" xr:uid="{00000000-0005-0000-0000-00002A430000}"/>
    <cellStyle name="Moneda 3 5 2 2 4" xfId="8287" xr:uid="{00000000-0005-0000-0000-00002B430000}"/>
    <cellStyle name="Moneda 3 5 2 2 4 2" xfId="16880" xr:uid="{00000000-0005-0000-0000-00002C430000}"/>
    <cellStyle name="Moneda 3 5 2 2 5" xfId="10443" xr:uid="{00000000-0005-0000-0000-00002D430000}"/>
    <cellStyle name="Moneda 3 5 2 3" xfId="2935" xr:uid="{00000000-0005-0000-0000-00002E430000}"/>
    <cellStyle name="Moneda 3 5 2 3 2" xfId="11529" xr:uid="{00000000-0005-0000-0000-00002F430000}"/>
    <cellStyle name="Moneda 3 5 2 4" xfId="5078" xr:uid="{00000000-0005-0000-0000-000030430000}"/>
    <cellStyle name="Moneda 3 5 2 4 2" xfId="13671" xr:uid="{00000000-0005-0000-0000-000031430000}"/>
    <cellStyle name="Moneda 3 5 2 5" xfId="7220" xr:uid="{00000000-0005-0000-0000-000032430000}"/>
    <cellStyle name="Moneda 3 5 2 5 2" xfId="15813" xr:uid="{00000000-0005-0000-0000-000033430000}"/>
    <cellStyle name="Moneda 3 5 2 6" xfId="9378" xr:uid="{00000000-0005-0000-0000-000034430000}"/>
    <cellStyle name="Moneda 3 5 3" xfId="1497" xr:uid="{00000000-0005-0000-0000-000035430000}"/>
    <cellStyle name="Moneda 3 5 3 2" xfId="3650" xr:uid="{00000000-0005-0000-0000-000036430000}"/>
    <cellStyle name="Moneda 3 5 3 2 2" xfId="12244" xr:uid="{00000000-0005-0000-0000-000037430000}"/>
    <cellStyle name="Moneda 3 5 3 3" xfId="5793" xr:uid="{00000000-0005-0000-0000-000038430000}"/>
    <cellStyle name="Moneda 3 5 3 3 2" xfId="14386" xr:uid="{00000000-0005-0000-0000-000039430000}"/>
    <cellStyle name="Moneda 3 5 3 4" xfId="7935" xr:uid="{00000000-0005-0000-0000-00003A430000}"/>
    <cellStyle name="Moneda 3 5 3 4 2" xfId="16528" xr:uid="{00000000-0005-0000-0000-00003B430000}"/>
    <cellStyle name="Moneda 3 5 3 5" xfId="10091" xr:uid="{00000000-0005-0000-0000-00003C430000}"/>
    <cellStyle name="Moneda 3 5 4" xfId="2583" xr:uid="{00000000-0005-0000-0000-00003D430000}"/>
    <cellStyle name="Moneda 3 5 4 2" xfId="11177" xr:uid="{00000000-0005-0000-0000-00003E430000}"/>
    <cellStyle name="Moneda 3 5 5" xfId="4726" xr:uid="{00000000-0005-0000-0000-00003F430000}"/>
    <cellStyle name="Moneda 3 5 5 2" xfId="13319" xr:uid="{00000000-0005-0000-0000-000040430000}"/>
    <cellStyle name="Moneda 3 5 6" xfId="6868" xr:uid="{00000000-0005-0000-0000-000041430000}"/>
    <cellStyle name="Moneda 3 5 6 2" xfId="15461" xr:uid="{00000000-0005-0000-0000-000042430000}"/>
    <cellStyle name="Moneda 3 5 7" xfId="9028" xr:uid="{00000000-0005-0000-0000-000043430000}"/>
    <cellStyle name="Moneda 3 6" xfId="519" xr:uid="{00000000-0005-0000-0000-000044430000}"/>
    <cellStyle name="Moneda 3 6 2" xfId="1599" xr:uid="{00000000-0005-0000-0000-000045430000}"/>
    <cellStyle name="Moneda 3 6 2 2" xfId="3752" xr:uid="{00000000-0005-0000-0000-000046430000}"/>
    <cellStyle name="Moneda 3 6 2 2 2" xfId="12346" xr:uid="{00000000-0005-0000-0000-000047430000}"/>
    <cellStyle name="Moneda 3 6 2 3" xfId="5895" xr:uid="{00000000-0005-0000-0000-000048430000}"/>
    <cellStyle name="Moneda 3 6 2 3 2" xfId="14488" xr:uid="{00000000-0005-0000-0000-000049430000}"/>
    <cellStyle name="Moneda 3 6 2 4" xfId="8037" xr:uid="{00000000-0005-0000-0000-00004A430000}"/>
    <cellStyle name="Moneda 3 6 2 4 2" xfId="16630" xr:uid="{00000000-0005-0000-0000-00004B430000}"/>
    <cellStyle name="Moneda 3 6 2 5" xfId="10193" xr:uid="{00000000-0005-0000-0000-00004C430000}"/>
    <cellStyle name="Moneda 3 6 3" xfId="2685" xr:uid="{00000000-0005-0000-0000-00004D430000}"/>
    <cellStyle name="Moneda 3 6 3 2" xfId="11279" xr:uid="{00000000-0005-0000-0000-00004E430000}"/>
    <cellStyle name="Moneda 3 6 4" xfId="4828" xr:uid="{00000000-0005-0000-0000-00004F430000}"/>
    <cellStyle name="Moneda 3 6 4 2" xfId="13421" xr:uid="{00000000-0005-0000-0000-000050430000}"/>
    <cellStyle name="Moneda 3 6 5" xfId="6970" xr:uid="{00000000-0005-0000-0000-000051430000}"/>
    <cellStyle name="Moneda 3 6 5 2" xfId="15563" xr:uid="{00000000-0005-0000-0000-000052430000}"/>
    <cellStyle name="Moneda 3 6 6" xfId="9128" xr:uid="{00000000-0005-0000-0000-000053430000}"/>
    <cellStyle name="Moneda 3 7" xfId="560" xr:uid="{00000000-0005-0000-0000-000054430000}"/>
    <cellStyle name="Moneda 3 7 2" xfId="1640" xr:uid="{00000000-0005-0000-0000-000055430000}"/>
    <cellStyle name="Moneda 3 7 2 2" xfId="3793" xr:uid="{00000000-0005-0000-0000-000056430000}"/>
    <cellStyle name="Moneda 3 7 2 2 2" xfId="12387" xr:uid="{00000000-0005-0000-0000-000057430000}"/>
    <cellStyle name="Moneda 3 7 2 3" xfId="5936" xr:uid="{00000000-0005-0000-0000-000058430000}"/>
    <cellStyle name="Moneda 3 7 2 3 2" xfId="14529" xr:uid="{00000000-0005-0000-0000-000059430000}"/>
    <cellStyle name="Moneda 3 7 2 4" xfId="8078" xr:uid="{00000000-0005-0000-0000-00005A430000}"/>
    <cellStyle name="Moneda 3 7 2 4 2" xfId="16671" xr:uid="{00000000-0005-0000-0000-00005B430000}"/>
    <cellStyle name="Moneda 3 7 2 5" xfId="10234" xr:uid="{00000000-0005-0000-0000-00005C430000}"/>
    <cellStyle name="Moneda 3 7 3" xfId="2726" xr:uid="{00000000-0005-0000-0000-00005D430000}"/>
    <cellStyle name="Moneda 3 7 3 2" xfId="11320" xr:uid="{00000000-0005-0000-0000-00005E430000}"/>
    <cellStyle name="Moneda 3 7 4" xfId="4869" xr:uid="{00000000-0005-0000-0000-00005F430000}"/>
    <cellStyle name="Moneda 3 7 4 2" xfId="13462" xr:uid="{00000000-0005-0000-0000-000060430000}"/>
    <cellStyle name="Moneda 3 7 5" xfId="7011" xr:uid="{00000000-0005-0000-0000-000061430000}"/>
    <cellStyle name="Moneda 3 7 5 2" xfId="15604" xr:uid="{00000000-0005-0000-0000-000062430000}"/>
    <cellStyle name="Moneda 3 7 6" xfId="9169" xr:uid="{00000000-0005-0000-0000-000063430000}"/>
    <cellStyle name="Moneda 3 8" xfId="912" xr:uid="{00000000-0005-0000-0000-000064430000}"/>
    <cellStyle name="Moneda 3 8 2" xfId="1989" xr:uid="{00000000-0005-0000-0000-000065430000}"/>
    <cellStyle name="Moneda 3 8 2 2" xfId="4142" xr:uid="{00000000-0005-0000-0000-000066430000}"/>
    <cellStyle name="Moneda 3 8 2 2 2" xfId="12736" xr:uid="{00000000-0005-0000-0000-000067430000}"/>
    <cellStyle name="Moneda 3 8 2 3" xfId="6285" xr:uid="{00000000-0005-0000-0000-000068430000}"/>
    <cellStyle name="Moneda 3 8 2 3 2" xfId="14878" xr:uid="{00000000-0005-0000-0000-000069430000}"/>
    <cellStyle name="Moneda 3 8 2 4" xfId="8427" xr:uid="{00000000-0005-0000-0000-00006A430000}"/>
    <cellStyle name="Moneda 3 8 2 4 2" xfId="17020" xr:uid="{00000000-0005-0000-0000-00006B430000}"/>
    <cellStyle name="Moneda 3 8 2 5" xfId="10583" xr:uid="{00000000-0005-0000-0000-00006C430000}"/>
    <cellStyle name="Moneda 3 8 3" xfId="3075" xr:uid="{00000000-0005-0000-0000-00006D430000}"/>
    <cellStyle name="Moneda 3 8 3 2" xfId="11669" xr:uid="{00000000-0005-0000-0000-00006E430000}"/>
    <cellStyle name="Moneda 3 8 4" xfId="5218" xr:uid="{00000000-0005-0000-0000-00006F430000}"/>
    <cellStyle name="Moneda 3 8 4 2" xfId="13811" xr:uid="{00000000-0005-0000-0000-000070430000}"/>
    <cellStyle name="Moneda 3 8 5" xfId="7360" xr:uid="{00000000-0005-0000-0000-000071430000}"/>
    <cellStyle name="Moneda 3 8 5 2" xfId="15953" xr:uid="{00000000-0005-0000-0000-000072430000}"/>
    <cellStyle name="Moneda 3 8 6" xfId="9516" xr:uid="{00000000-0005-0000-0000-000073430000}"/>
    <cellStyle name="Moneda 3 9" xfId="1015" xr:uid="{00000000-0005-0000-0000-000074430000}"/>
    <cellStyle name="Moneda 3 9 2" xfId="2092" xr:uid="{00000000-0005-0000-0000-000075430000}"/>
    <cellStyle name="Moneda 3 9 2 2" xfId="4245" xr:uid="{00000000-0005-0000-0000-000076430000}"/>
    <cellStyle name="Moneda 3 9 2 2 2" xfId="12839" xr:uid="{00000000-0005-0000-0000-000077430000}"/>
    <cellStyle name="Moneda 3 9 2 3" xfId="6388" xr:uid="{00000000-0005-0000-0000-000078430000}"/>
    <cellStyle name="Moneda 3 9 2 3 2" xfId="14981" xr:uid="{00000000-0005-0000-0000-000079430000}"/>
    <cellStyle name="Moneda 3 9 2 4" xfId="8530" xr:uid="{00000000-0005-0000-0000-00007A430000}"/>
    <cellStyle name="Moneda 3 9 2 4 2" xfId="17123" xr:uid="{00000000-0005-0000-0000-00007B430000}"/>
    <cellStyle name="Moneda 3 9 2 5" xfId="10686" xr:uid="{00000000-0005-0000-0000-00007C430000}"/>
    <cellStyle name="Moneda 3 9 3" xfId="3178" xr:uid="{00000000-0005-0000-0000-00007D430000}"/>
    <cellStyle name="Moneda 3 9 3 2" xfId="11772" xr:uid="{00000000-0005-0000-0000-00007E430000}"/>
    <cellStyle name="Moneda 3 9 4" xfId="5321" xr:uid="{00000000-0005-0000-0000-00007F430000}"/>
    <cellStyle name="Moneda 3 9 4 2" xfId="13914" xr:uid="{00000000-0005-0000-0000-000080430000}"/>
    <cellStyle name="Moneda 3 9 5" xfId="7463" xr:uid="{00000000-0005-0000-0000-000081430000}"/>
    <cellStyle name="Moneda 3 9 5 2" xfId="16056" xr:uid="{00000000-0005-0000-0000-000082430000}"/>
    <cellStyle name="Moneda 3 9 6" xfId="9619" xr:uid="{00000000-0005-0000-0000-000083430000}"/>
    <cellStyle name="Neutral 2" xfId="70" xr:uid="{00000000-0005-0000-0000-000084430000}"/>
    <cellStyle name="Neutral 3" xfId="1236" xr:uid="{00000000-0005-0000-0000-000085430000}"/>
    <cellStyle name="Neutral 4" xfId="58" xr:uid="{00000000-0005-0000-0000-000086430000}"/>
    <cellStyle name="Normal" xfId="0" builtinId="0"/>
    <cellStyle name="Normal 10" xfId="171" xr:uid="{00000000-0005-0000-0000-000088430000}"/>
    <cellStyle name="Normal 10 2" xfId="186" xr:uid="{00000000-0005-0000-0000-000089430000}"/>
    <cellStyle name="Normal 10 2 2" xfId="216" xr:uid="{00000000-0005-0000-0000-00008A430000}"/>
    <cellStyle name="Normal 10 3" xfId="194" xr:uid="{00000000-0005-0000-0000-00008B430000}"/>
    <cellStyle name="Normal 10 4" xfId="209" xr:uid="{00000000-0005-0000-0000-00008C430000}"/>
    <cellStyle name="Normal 11" xfId="196" xr:uid="{00000000-0005-0000-0000-00008D430000}"/>
    <cellStyle name="Normal 11 3" xfId="139" xr:uid="{00000000-0005-0000-0000-00008E430000}"/>
    <cellStyle name="Normal 11 3 2" xfId="165" xr:uid="{00000000-0005-0000-0000-00008F430000}"/>
    <cellStyle name="Normal 11 3 2 2" xfId="182" xr:uid="{00000000-0005-0000-0000-000090430000}"/>
    <cellStyle name="Normal 11 3 2 2 2" xfId="212" xr:uid="{00000000-0005-0000-0000-000091430000}"/>
    <cellStyle name="Normal 11 3 2 3" xfId="190" xr:uid="{00000000-0005-0000-0000-000092430000}"/>
    <cellStyle name="Normal 11 3 3" xfId="181" xr:uid="{00000000-0005-0000-0000-000093430000}"/>
    <cellStyle name="Normal 11 3 3 2" xfId="211" xr:uid="{00000000-0005-0000-0000-000094430000}"/>
    <cellStyle name="Normal 11 3 4" xfId="150" xr:uid="{00000000-0005-0000-0000-000095430000}"/>
    <cellStyle name="Normal 11 3 5" xfId="189" xr:uid="{00000000-0005-0000-0000-000096430000}"/>
    <cellStyle name="Normal 11 3 6" xfId="205" xr:uid="{00000000-0005-0000-0000-000097430000}"/>
    <cellStyle name="Normal 12" xfId="200" xr:uid="{00000000-0005-0000-0000-000098430000}"/>
    <cellStyle name="Normal 13" xfId="210" xr:uid="{00000000-0005-0000-0000-000099430000}"/>
    <cellStyle name="Normal 13 2" xfId="87" xr:uid="{00000000-0005-0000-0000-00009A430000}"/>
    <cellStyle name="Normal 13 3" xfId="223" xr:uid="{00000000-0005-0000-0000-00009B430000}"/>
    <cellStyle name="Normal 2" xfId="2" xr:uid="{00000000-0005-0000-0000-00009C430000}"/>
    <cellStyle name="Normal 2 10" xfId="4" xr:uid="{00000000-0005-0000-0000-00009D430000}"/>
    <cellStyle name="Normal 2 2" xfId="46" xr:uid="{00000000-0005-0000-0000-00009E430000}"/>
    <cellStyle name="Normal 2 2 2" xfId="82" xr:uid="{00000000-0005-0000-0000-00009F430000}"/>
    <cellStyle name="Normal 2 2 2 2" xfId="1129" xr:uid="{00000000-0005-0000-0000-0000A0430000}"/>
    <cellStyle name="Normal 2 2 2 3" xfId="1127" xr:uid="{00000000-0005-0000-0000-0000A1430000}"/>
    <cellStyle name="Normal 2 2 3" xfId="172" xr:uid="{00000000-0005-0000-0000-0000A2430000}"/>
    <cellStyle name="Normal 2 3" xfId="84" xr:uid="{00000000-0005-0000-0000-0000A3430000}"/>
    <cellStyle name="Normal 2 3 10" xfId="88" xr:uid="{00000000-0005-0000-0000-0000A4430000}"/>
    <cellStyle name="Normal 2 3 2" xfId="116" xr:uid="{00000000-0005-0000-0000-0000A5430000}"/>
    <cellStyle name="Normal 2 3 2 2" xfId="218" xr:uid="{00000000-0005-0000-0000-0000A6430000}"/>
    <cellStyle name="Normal 2 3 3" xfId="188" xr:uid="{00000000-0005-0000-0000-0000A7430000}"/>
    <cellStyle name="Normal 2 4" xfId="78" xr:uid="{00000000-0005-0000-0000-0000A8430000}"/>
    <cellStyle name="Normal 2 5" xfId="93" xr:uid="{00000000-0005-0000-0000-0000A9430000}"/>
    <cellStyle name="Normal 2 6" xfId="114" xr:uid="{00000000-0005-0000-0000-0000AA430000}"/>
    <cellStyle name="Normal 2 7" xfId="384" xr:uid="{00000000-0005-0000-0000-0000AB430000}"/>
    <cellStyle name="Normal 2 8" xfId="1126" xr:uid="{00000000-0005-0000-0000-0000AC430000}"/>
    <cellStyle name="Normal 25 2" xfId="89" xr:uid="{00000000-0005-0000-0000-0000AD430000}"/>
    <cellStyle name="Normal 28" xfId="91" xr:uid="{00000000-0005-0000-0000-0000AE430000}"/>
    <cellStyle name="Normal 3" xfId="83" xr:uid="{00000000-0005-0000-0000-0000AF430000}"/>
    <cellStyle name="Normal 3 2" xfId="112" xr:uid="{00000000-0005-0000-0000-0000B0430000}"/>
    <cellStyle name="Normal 3 2 2" xfId="173" xr:uid="{00000000-0005-0000-0000-0000B1430000}"/>
    <cellStyle name="Normal 3 2 2 2" xfId="864" xr:uid="{00000000-0005-0000-0000-0000B2430000}"/>
    <cellStyle name="Normal 3 2 3" xfId="225" xr:uid="{00000000-0005-0000-0000-0000B3430000}"/>
    <cellStyle name="Normal 3 2 4" xfId="851" xr:uid="{00000000-0005-0000-0000-0000B4430000}"/>
    <cellStyle name="Normal 3 3" xfId="113" xr:uid="{00000000-0005-0000-0000-0000B5430000}"/>
    <cellStyle name="Normal 3 3 2" xfId="180" xr:uid="{00000000-0005-0000-0000-0000B6430000}"/>
    <cellStyle name="Normal 3 4" xfId="108" xr:uid="{00000000-0005-0000-0000-0000B7430000}"/>
    <cellStyle name="Normal 3 4 2" xfId="862" xr:uid="{00000000-0005-0000-0000-0000B8430000}"/>
    <cellStyle name="Normal 3 5" xfId="131" xr:uid="{00000000-0005-0000-0000-0000B9430000}"/>
    <cellStyle name="Normal 4" xfId="104" xr:uid="{00000000-0005-0000-0000-0000BA430000}"/>
    <cellStyle name="Normal 4 2" xfId="115" xr:uid="{00000000-0005-0000-0000-0000BB430000}"/>
    <cellStyle name="Normal 4 2 2" xfId="175" xr:uid="{00000000-0005-0000-0000-0000BC430000}"/>
    <cellStyle name="Normal 4 3" xfId="111" xr:uid="{00000000-0005-0000-0000-0000BD430000}"/>
    <cellStyle name="Normal 4 4" xfId="132" xr:uid="{00000000-0005-0000-0000-0000BE430000}"/>
    <cellStyle name="Normal 5" xfId="117" xr:uid="{00000000-0005-0000-0000-0000BF430000}"/>
    <cellStyle name="Normal 5 2" xfId="176" xr:uid="{00000000-0005-0000-0000-0000C0430000}"/>
    <cellStyle name="Normal 5 3" xfId="133" xr:uid="{00000000-0005-0000-0000-0000C1430000}"/>
    <cellStyle name="Normal 6" xfId="134" xr:uid="{00000000-0005-0000-0000-0000C2430000}"/>
    <cellStyle name="Normal 60 2" xfId="90" xr:uid="{00000000-0005-0000-0000-0000C3430000}"/>
    <cellStyle name="Normal 7" xfId="135" xr:uid="{00000000-0005-0000-0000-0000C4430000}"/>
    <cellStyle name="Normal 8" xfId="136" xr:uid="{00000000-0005-0000-0000-0000C5430000}"/>
    <cellStyle name="Normal 9" xfId="168" xr:uid="{00000000-0005-0000-0000-0000C6430000}"/>
    <cellStyle name="Normal 9 2" xfId="183" xr:uid="{00000000-0005-0000-0000-0000C7430000}"/>
    <cellStyle name="Normal 9 2 2" xfId="213" xr:uid="{00000000-0005-0000-0000-0000C8430000}"/>
    <cellStyle name="Normal 9 3" xfId="191" xr:uid="{00000000-0005-0000-0000-0000C9430000}"/>
    <cellStyle name="Normal 9 4" xfId="206" xr:uid="{00000000-0005-0000-0000-0000CA430000}"/>
    <cellStyle name="Normal_INTEGRACIONES MAR'06" xfId="5" xr:uid="{00000000-0005-0000-0000-0000CB430000}"/>
    <cellStyle name="Note" xfId="24" builtinId="10" customBuiltin="1"/>
    <cellStyle name="Output" xfId="19" builtinId="21" customBuiltin="1"/>
    <cellStyle name="Percent" xfId="4461" builtinId="5"/>
    <cellStyle name="Percent 2" xfId="137" xr:uid="{00000000-0005-0000-0000-0000CD430000}"/>
    <cellStyle name="Percent 2 2" xfId="163" xr:uid="{00000000-0005-0000-0000-0000CE430000}"/>
    <cellStyle name="Percent 2 3" xfId="147" xr:uid="{00000000-0005-0000-0000-0000CF430000}"/>
    <cellStyle name="Percent 3" xfId="138" xr:uid="{00000000-0005-0000-0000-0000D0430000}"/>
    <cellStyle name="Percent 3 2" xfId="164" xr:uid="{00000000-0005-0000-0000-0000D1430000}"/>
    <cellStyle name="Percent 3 3" xfId="148" xr:uid="{00000000-0005-0000-0000-0000D2430000}"/>
    <cellStyle name="Percent 4" xfId="170" xr:uid="{00000000-0005-0000-0000-0000D3430000}"/>
    <cellStyle name="Percent 4 2" xfId="185" xr:uid="{00000000-0005-0000-0000-0000D4430000}"/>
    <cellStyle name="Percent 4 2 2" xfId="215" xr:uid="{00000000-0005-0000-0000-0000D5430000}"/>
    <cellStyle name="Percent 4 3" xfId="193" xr:uid="{00000000-0005-0000-0000-0000D6430000}"/>
    <cellStyle name="Percent 4 4" xfId="208" xr:uid="{00000000-0005-0000-0000-0000D7430000}"/>
    <cellStyle name="Porcentaje 2" xfId="6" xr:uid="{00000000-0005-0000-0000-0000D9430000}"/>
    <cellStyle name="Porcentaje 2 2" xfId="107" xr:uid="{00000000-0005-0000-0000-0000DA430000}"/>
    <cellStyle name="Porcentaje 2 3" xfId="166" xr:uid="{00000000-0005-0000-0000-0000DB430000}"/>
    <cellStyle name="Porcentaje 2 4" xfId="95" xr:uid="{00000000-0005-0000-0000-0000DC430000}"/>
    <cellStyle name="Porcentaje 3" xfId="105" xr:uid="{00000000-0005-0000-0000-0000DD430000}"/>
    <cellStyle name="Porcentaje 3 2" xfId="151" xr:uid="{00000000-0005-0000-0000-0000DE430000}"/>
    <cellStyle name="Porcentaje 3 3" xfId="220" xr:uid="{00000000-0005-0000-0000-0000DF430000}"/>
    <cellStyle name="Porcentaje 4" xfId="198" xr:uid="{00000000-0005-0000-0000-0000E0430000}"/>
    <cellStyle name="Porcentaje 5" xfId="202" xr:uid="{00000000-0005-0000-0000-0000E1430000}"/>
    <cellStyle name="Porcentaje 6" xfId="140" xr:uid="{00000000-0005-0000-0000-0000E2430000}"/>
    <cellStyle name="Porcentual 2" xfId="86" xr:uid="{00000000-0005-0000-0000-0000E3430000}"/>
    <cellStyle name="Title" xfId="11" builtinId="15" customBuiltin="1"/>
    <cellStyle name="Título 4" xfId="69" xr:uid="{00000000-0005-0000-0000-0000EA430000}"/>
    <cellStyle name="Total" xfId="26" builtinId="25" customBuiltin="1"/>
    <cellStyle name="Warning Text" xfId="23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0.xml"/><Relationship Id="rId10" Type="http://schemas.openxmlformats.org/officeDocument/2006/relationships/externalLink" Target="externalLinks/externalLink5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externalLink" Target="externalLinks/externalLink9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35.208.36.251\Rev_Rec_2019\1.-%20Rev%20Rec\Balanzas%20de%20Comprobaci&#243;n\05.%20Mayo%202021\Balanzas%20de%20comprobaci&#243;n%20Mayo%20V2%20MXN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35.208.36.251\Rev_Rec_2019\1.-%20Rev%20Rec\Balanzas%20de%20Comprobaci&#243;n\01.%20Enero%202022\Balanzas%20de%20comprobaci&#243;n%20Enero%20MX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35.208.36.251\Rev_Rec_2019\1.-%20Rev%20Rec\Estados%20Financieros\06.%20Junio%202021\Next%20Balance%20Sheet%20Detail%20Jun-2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35.208.36.251\Rev_Rec_2019\1.-%20Rev%20Rec\Balanzas%20de%20Comprobaci&#243;n\07.%20Julio%202021\Balanzas%20de%20comprobaci&#243;n%20Julio%202021%20MXN%20V3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35.208.36.251\Rev_Rec_2019\1.-%20Rev%20Rec\Balanzas%20de%20Comprobaci&#243;n\08.%20Agosto%202021\Balanzas%20de%20comprobaci&#243;n%20Agosto%20MXN%20V2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35.208.36.251\Rev_Rec_2019\1.-%20Rev%20Rec\Balanzas%20de%20Comprobaci&#243;n\09.%20Septiembre%202021\Balanzas%20de%20comprobaci&#243;n%20Septiembre%20Nextel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35.208.36.251\Rev_Rec_2019\1.-%20Rev%20Rec\&#193;rmalo%20Rev%20Rec\09.%20Septiembre%202021\Rollforward%20Descuento%20de%20equipo%20Septiembre%202021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35.208.36.251\Rev_Rec_2019\1.-%20Rev%20Rec\Balanzas%20de%20Comprobaci&#243;n\10.%20Octubre%202021\Balanzas%20de%20comprobaci&#243;n%20Octubre%20V2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35.208.36.251\Rev_Rec_2019\1.-%20Rev%20Rec\Balanzas%20de%20Comprobaci&#243;n\11.%20Noviembre%202021\Balanzas%20de%20comprobaci&#243;n%20Noviembre%20V2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A522P/Desktop/balanza%20dic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xtel"/>
      <sheetName val="Iusacell"/>
    </sheetNames>
    <sheetDataSet>
      <sheetData sheetId="0">
        <row r="84">
          <cell r="E84">
            <v>-82240148.040000007</v>
          </cell>
        </row>
        <row r="752">
          <cell r="E752">
            <v>-126152667.27</v>
          </cell>
        </row>
      </sheetData>
      <sheetData sheetId="1">
        <row r="1">
          <cell r="A1"/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usacell"/>
      <sheetName val="Nextel "/>
    </sheetNames>
    <sheetDataSet>
      <sheetData sheetId="0"/>
      <sheetData sheetId="1">
        <row r="88">
          <cell r="E88">
            <v>-812745984.38</v>
          </cell>
        </row>
        <row r="746">
          <cell r="E746">
            <v>-984961570.80999994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lanza-mapping"/>
      <sheetName val="Oracle"/>
      <sheetName val="BS Detail"/>
      <sheetName val="BS Summary"/>
      <sheetName val="Balanza Final"/>
      <sheetName val="BS Consolidado"/>
      <sheetName val="BS Iusa Jul"/>
      <sheetName val="IUSA AGO"/>
    </sheetNames>
    <sheetDataSet>
      <sheetData sheetId="0"/>
      <sheetData sheetId="1">
        <row r="1">
          <cell r="A1" t="str">
            <v>LT ASSET-OTHER</v>
          </cell>
        </row>
        <row r="113">
          <cell r="E113">
            <v>-8348199.9800000004</v>
          </cell>
        </row>
        <row r="846">
          <cell r="E846">
            <v>-12499669.52</v>
          </cell>
        </row>
      </sheetData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usacell"/>
      <sheetName val="Nextel"/>
    </sheetNames>
    <sheetDataSet>
      <sheetData sheetId="0"/>
      <sheetData sheetId="1">
        <row r="1">
          <cell r="A1"/>
        </row>
        <row r="84">
          <cell r="E84">
            <v>-233747338.61000001</v>
          </cell>
        </row>
        <row r="766">
          <cell r="E766">
            <v>-333795366.33999997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usacell"/>
      <sheetName val="Nextel"/>
    </sheetNames>
    <sheetDataSet>
      <sheetData sheetId="0">
        <row r="1">
          <cell r="A1"/>
        </row>
      </sheetData>
      <sheetData sheetId="1">
        <row r="1">
          <cell r="A1"/>
          <cell r="C1" t="str">
            <v>LIBRO MEXGAAP</v>
          </cell>
          <cell r="E1" t="str">
            <v>Fecha: 01-SEP-21 16:29:00</v>
          </cell>
        </row>
        <row r="2">
          <cell r="A2"/>
          <cell r="C2" t="str">
            <v>AT&amp;T BALANZA POR GRUPO DE</v>
          </cell>
          <cell r="D2" t="str">
            <v>EF NEXTEL</v>
          </cell>
          <cell r="E2" t="str">
            <v>Página:   1</v>
          </cell>
        </row>
        <row r="3">
          <cell r="A3"/>
          <cell r="C3" t="str">
            <v>Período Actual: AGO-</v>
          </cell>
          <cell r="D3">
            <v>21</v>
          </cell>
        </row>
        <row r="4">
          <cell r="A4"/>
        </row>
        <row r="5">
          <cell r="A5" t="str">
            <v>Divisa: MXN</v>
          </cell>
        </row>
        <row r="6">
          <cell r="A6" t="str">
            <v>Ningún CUEN</v>
          </cell>
          <cell r="B6" t="str">
            <v>TA específico solicitado</v>
          </cell>
        </row>
        <row r="7">
          <cell r="A7"/>
          <cell r="C7" t="str">
            <v>Saldo Anterior</v>
          </cell>
          <cell r="D7" t="str">
            <v>Movimiento Neto</v>
          </cell>
          <cell r="E7" t="str">
            <v>Saldo Actual</v>
          </cell>
        </row>
        <row r="8">
          <cell r="A8" t="str">
            <v>NEX_GL NEX_</v>
          </cell>
          <cell r="B8" t="str">
            <v>GL_SUBCUENTA                            N NE NEX NE N NE</v>
          </cell>
          <cell r="C8">
            <v>44378</v>
          </cell>
          <cell r="D8">
            <v>44409</v>
          </cell>
          <cell r="E8">
            <v>44409</v>
          </cell>
        </row>
        <row r="9">
          <cell r="A9" t="str">
            <v>------ ----</v>
          </cell>
          <cell r="B9" t="str">
            <v>--------------------------------------- - -- --- -- - --</v>
          </cell>
          <cell r="C9" t="str">
            <v>--------------------------</v>
          </cell>
          <cell r="D9" t="str">
            <v>--------------------------</v>
          </cell>
          <cell r="E9" t="str">
            <v>--------------------------</v>
          </cell>
        </row>
        <row r="10">
          <cell r="A10" t="str">
            <v>Balanza Con</v>
          </cell>
          <cell r="B10" t="str">
            <v>solidada</v>
          </cell>
        </row>
        <row r="11">
          <cell r="A11" t="str">
            <v>Activo</v>
          </cell>
        </row>
        <row r="12">
          <cell r="A12" t="str">
            <v>1101   001</v>
          </cell>
          <cell r="B12" t="str">
            <v>Fondos Fijos</v>
          </cell>
          <cell r="C12">
            <v>3779100</v>
          </cell>
          <cell r="D12">
            <v>-3770965</v>
          </cell>
          <cell r="E12">
            <v>8135</v>
          </cell>
        </row>
        <row r="13">
          <cell r="A13" t="str">
            <v>1101   002</v>
          </cell>
          <cell r="B13" t="str">
            <v>BBV Bancomer 0448702659</v>
          </cell>
          <cell r="C13">
            <v>4734.05</v>
          </cell>
          <cell r="D13">
            <v>-29073</v>
          </cell>
          <cell r="E13">
            <v>-24338.95</v>
          </cell>
        </row>
        <row r="14">
          <cell r="A14" t="str">
            <v>1101   003</v>
          </cell>
          <cell r="B14" t="str">
            <v>Banamex S A (4420-4)</v>
          </cell>
          <cell r="C14">
            <v>49035.88</v>
          </cell>
          <cell r="D14">
            <v>27385.26</v>
          </cell>
          <cell r="E14">
            <v>76421.14</v>
          </cell>
        </row>
        <row r="15">
          <cell r="A15" t="str">
            <v>1101   004</v>
          </cell>
          <cell r="B15" t="str">
            <v>Banamex, S.A. (5971151)</v>
          </cell>
          <cell r="C15">
            <v>712020.9</v>
          </cell>
          <cell r="D15">
            <v>-531790.89</v>
          </cell>
          <cell r="E15">
            <v>180230.01</v>
          </cell>
        </row>
        <row r="16">
          <cell r="A16" t="str">
            <v>1101   005</v>
          </cell>
          <cell r="B16" t="str">
            <v>Tarjetas Edenred</v>
          </cell>
          <cell r="C16">
            <v>0</v>
          </cell>
          <cell r="D16">
            <v>985784.41</v>
          </cell>
          <cell r="E16">
            <v>985784.41</v>
          </cell>
        </row>
        <row r="17">
          <cell r="A17" t="str">
            <v>1101   006</v>
          </cell>
          <cell r="B17" t="str">
            <v>Bancomer (0448702632)</v>
          </cell>
          <cell r="C17">
            <v>3738558.21</v>
          </cell>
          <cell r="D17">
            <v>-10449559.779999999</v>
          </cell>
          <cell r="E17">
            <v>-6711001.5700000003</v>
          </cell>
        </row>
        <row r="18">
          <cell r="A18" t="str">
            <v>1101   007</v>
          </cell>
          <cell r="B18" t="str">
            <v>Bancomer (0448702624)</v>
          </cell>
          <cell r="C18">
            <v>62852.41</v>
          </cell>
          <cell r="D18">
            <v>-3748488.91</v>
          </cell>
          <cell r="E18">
            <v>-3685636.5</v>
          </cell>
        </row>
        <row r="19">
          <cell r="A19" t="str">
            <v>1101   009</v>
          </cell>
          <cell r="B19" t="str">
            <v>Banamex S A (072267)</v>
          </cell>
          <cell r="C19">
            <v>-759730.78</v>
          </cell>
          <cell r="D19">
            <v>530548.51</v>
          </cell>
          <cell r="E19">
            <v>-229182.27</v>
          </cell>
        </row>
        <row r="20">
          <cell r="A20" t="str">
            <v>1101   010</v>
          </cell>
          <cell r="B20" t="str">
            <v>ATT Banorte 0457247999</v>
          </cell>
          <cell r="C20">
            <v>42155135.719999999</v>
          </cell>
          <cell r="D20">
            <v>-20354379.960000001</v>
          </cell>
          <cell r="E20">
            <v>21800755.760000002</v>
          </cell>
        </row>
        <row r="21">
          <cell r="A21" t="str">
            <v>1101   011</v>
          </cell>
          <cell r="B21" t="str">
            <v>Banco Santander (247105)</v>
          </cell>
          <cell r="C21">
            <v>210770.77</v>
          </cell>
          <cell r="D21">
            <v>-632581.24</v>
          </cell>
          <cell r="E21">
            <v>-421810.47</v>
          </cell>
        </row>
        <row r="22">
          <cell r="A22" t="str">
            <v>1101   012</v>
          </cell>
          <cell r="B22" t="str">
            <v>HSBC 4049484355</v>
          </cell>
          <cell r="C22">
            <v>75565529.400000006</v>
          </cell>
          <cell r="D22">
            <v>61672760.829999998</v>
          </cell>
          <cell r="E22">
            <v>137238290.22999999</v>
          </cell>
        </row>
        <row r="23">
          <cell r="A23" t="str">
            <v>1101   013</v>
          </cell>
          <cell r="B23" t="str">
            <v>Banco Bital (4010736718)</v>
          </cell>
          <cell r="C23">
            <v>570276.81000000006</v>
          </cell>
          <cell r="D23">
            <v>3519066.18</v>
          </cell>
          <cell r="E23">
            <v>4089342.99</v>
          </cell>
        </row>
        <row r="24">
          <cell r="A24" t="str">
            <v>1101   014</v>
          </cell>
          <cell r="B24" t="str">
            <v>ATT Citibanamex 00236243001</v>
          </cell>
          <cell r="C24">
            <v>-2275682.02</v>
          </cell>
          <cell r="D24">
            <v>-738077.71</v>
          </cell>
          <cell r="E24">
            <v>-3013759.73</v>
          </cell>
        </row>
        <row r="25">
          <cell r="A25" t="str">
            <v>1101   015</v>
          </cell>
          <cell r="B25" t="str">
            <v>BBV Bancomer 0134638352</v>
          </cell>
          <cell r="C25">
            <v>325807.59999999998</v>
          </cell>
          <cell r="D25">
            <v>-103109.2</v>
          </cell>
          <cell r="E25">
            <v>222698.4</v>
          </cell>
        </row>
        <row r="26">
          <cell r="A26" t="str">
            <v>1101   021</v>
          </cell>
          <cell r="B26" t="str">
            <v>Banorte, S.A  710013357 MN</v>
          </cell>
          <cell r="C26">
            <v>-10718438.609999999</v>
          </cell>
          <cell r="D26">
            <v>-341912.13</v>
          </cell>
          <cell r="E26">
            <v>-11060350.74</v>
          </cell>
        </row>
        <row r="27">
          <cell r="A27" t="str">
            <v>1101   022</v>
          </cell>
          <cell r="B27" t="str">
            <v>ATT HSBC 4059395970</v>
          </cell>
          <cell r="C27">
            <v>79463.740000000005</v>
          </cell>
          <cell r="D27">
            <v>-9984626.1999999993</v>
          </cell>
          <cell r="E27">
            <v>-9905162.4600000009</v>
          </cell>
        </row>
        <row r="28">
          <cell r="A28" t="str">
            <v>1101   023</v>
          </cell>
          <cell r="B28" t="str">
            <v>BBVA Bancomer (0131420364)</v>
          </cell>
          <cell r="C28">
            <v>922907.31</v>
          </cell>
          <cell r="D28">
            <v>-20935682.989999998</v>
          </cell>
          <cell r="E28">
            <v>-20012775.68</v>
          </cell>
        </row>
        <row r="29">
          <cell r="A29" t="str">
            <v>1101   024</v>
          </cell>
          <cell r="B29" t="str">
            <v>Scotiabank Inverlat   101971740</v>
          </cell>
          <cell r="C29">
            <v>147630.15</v>
          </cell>
          <cell r="D29">
            <v>-74002.720000000001</v>
          </cell>
          <cell r="E29">
            <v>73627.429999999993</v>
          </cell>
        </row>
        <row r="30">
          <cell r="A30" t="str">
            <v>1101   025</v>
          </cell>
          <cell r="B30" t="str">
            <v>Scotiabank 260425-6</v>
          </cell>
          <cell r="C30">
            <v>160909.18</v>
          </cell>
          <cell r="D30">
            <v>11672.68</v>
          </cell>
          <cell r="E30">
            <v>172581.86</v>
          </cell>
        </row>
        <row r="31">
          <cell r="A31" t="str">
            <v>1101   027</v>
          </cell>
          <cell r="B31" t="str">
            <v>Bank of America Mexico 14528013</v>
          </cell>
          <cell r="C31">
            <v>78985.11</v>
          </cell>
          <cell r="D31">
            <v>219.28</v>
          </cell>
          <cell r="E31">
            <v>79204.39</v>
          </cell>
        </row>
        <row r="32">
          <cell r="A32" t="str">
            <v>1101   029</v>
          </cell>
          <cell r="B32" t="str">
            <v>ATT Banamex 70112023753</v>
          </cell>
          <cell r="C32">
            <v>67499.759999999995</v>
          </cell>
          <cell r="D32">
            <v>-13542636.960000001</v>
          </cell>
          <cell r="E32">
            <v>-13475137.199999999</v>
          </cell>
        </row>
        <row r="33">
          <cell r="A33" t="str">
            <v>1101   032</v>
          </cell>
          <cell r="B33" t="str">
            <v>BBVA Bancomer 171993143 MTY</v>
          </cell>
          <cell r="C33">
            <v>3027900.19</v>
          </cell>
          <cell r="D33">
            <v>-1783151.52</v>
          </cell>
          <cell r="E33">
            <v>1244748.67</v>
          </cell>
        </row>
        <row r="34">
          <cell r="A34" t="str">
            <v>1101   033</v>
          </cell>
          <cell r="B34" t="str">
            <v>Banco Santander 65501686866</v>
          </cell>
          <cell r="C34">
            <v>8553524.4499999993</v>
          </cell>
          <cell r="D34">
            <v>-5070264.91</v>
          </cell>
          <cell r="E34">
            <v>3483259.54</v>
          </cell>
        </row>
        <row r="35">
          <cell r="A35" t="str">
            <v>1101   034</v>
          </cell>
          <cell r="B35" t="str">
            <v>BBVA Bancomer 171993453 GDL</v>
          </cell>
          <cell r="C35">
            <v>2207858.04</v>
          </cell>
          <cell r="D35">
            <v>1656312.49</v>
          </cell>
          <cell r="E35">
            <v>3864170.53</v>
          </cell>
        </row>
        <row r="36">
          <cell r="A36" t="str">
            <v>1101   035</v>
          </cell>
          <cell r="B36" t="str">
            <v>BBVA Bancomer 0158529612</v>
          </cell>
          <cell r="C36">
            <v>13680.79</v>
          </cell>
          <cell r="D36">
            <v>-1284145.69</v>
          </cell>
          <cell r="E36">
            <v>-1270464.8999999999</v>
          </cell>
        </row>
        <row r="37">
          <cell r="A37" t="str">
            <v>1101   038</v>
          </cell>
          <cell r="B37" t="str">
            <v>Banco Santader 51908221443 MEX</v>
          </cell>
          <cell r="C37">
            <v>1276236.27</v>
          </cell>
          <cell r="D37">
            <v>-59113.9</v>
          </cell>
          <cell r="E37">
            <v>1217122.3700000001</v>
          </cell>
        </row>
        <row r="38">
          <cell r="A38" t="str">
            <v>1101   040</v>
          </cell>
          <cell r="B38" t="str">
            <v>Banco Santander 51908221491 GDL</v>
          </cell>
          <cell r="C38">
            <v>4736566.12</v>
          </cell>
          <cell r="D38">
            <v>502815.76</v>
          </cell>
          <cell r="E38">
            <v>5239381.88</v>
          </cell>
        </row>
        <row r="39">
          <cell r="A39" t="str">
            <v>1101   041</v>
          </cell>
          <cell r="B39" t="str">
            <v>Banco Santander 65502347083 TIJ</v>
          </cell>
          <cell r="C39">
            <v>100845.47</v>
          </cell>
          <cell r="D39">
            <v>-158064.39000000001</v>
          </cell>
          <cell r="E39">
            <v>-57218.92</v>
          </cell>
        </row>
        <row r="40">
          <cell r="A40" t="str">
            <v>1101   042</v>
          </cell>
          <cell r="B40" t="str">
            <v>Banco Santander 51908221426</v>
          </cell>
          <cell r="C40">
            <v>780463.27</v>
          </cell>
          <cell r="D40">
            <v>-283876.90000000002</v>
          </cell>
          <cell r="E40">
            <v>496586.37</v>
          </cell>
        </row>
        <row r="41">
          <cell r="A41" t="str">
            <v>1101   043</v>
          </cell>
          <cell r="B41" t="str">
            <v>BBVA Bancomer 171975579 TIJ</v>
          </cell>
          <cell r="C41">
            <v>-14471564.390000001</v>
          </cell>
          <cell r="D41">
            <v>-16964482.280000001</v>
          </cell>
          <cell r="E41">
            <v>-31436046.670000002</v>
          </cell>
        </row>
        <row r="42">
          <cell r="A42" t="str">
            <v>1101   044</v>
          </cell>
          <cell r="B42" t="str">
            <v>ATT Banco Azteca 01720111802891</v>
          </cell>
          <cell r="C42">
            <v>2820452.07</v>
          </cell>
          <cell r="D42">
            <v>-2661780.9700000002</v>
          </cell>
          <cell r="E42">
            <v>158671.1</v>
          </cell>
        </row>
        <row r="43">
          <cell r="A43" t="str">
            <v>1101   049</v>
          </cell>
          <cell r="B43" t="str">
            <v>JP Morgan 77645066</v>
          </cell>
          <cell r="C43">
            <v>1980847.55</v>
          </cell>
          <cell r="D43">
            <v>-6604099.4299999997</v>
          </cell>
          <cell r="E43">
            <v>-4623251.88</v>
          </cell>
        </row>
        <row r="44">
          <cell r="A44" t="str">
            <v>1101   051</v>
          </cell>
          <cell r="B44" t="str">
            <v>Banco Santander 65501686943</v>
          </cell>
          <cell r="C44">
            <v>146520.85</v>
          </cell>
          <cell r="D44">
            <v>-135780.65</v>
          </cell>
          <cell r="E44">
            <v>10740.2</v>
          </cell>
        </row>
        <row r="45">
          <cell r="A45" t="str">
            <v>1101   052</v>
          </cell>
          <cell r="B45" t="str">
            <v>Bancomer 0101934759</v>
          </cell>
          <cell r="C45">
            <v>102457.45</v>
          </cell>
          <cell r="D45">
            <v>-163435784.11000001</v>
          </cell>
          <cell r="E45">
            <v>-163333326.66</v>
          </cell>
        </row>
        <row r="46">
          <cell r="A46" t="str">
            <v>1101   054</v>
          </cell>
          <cell r="B46" t="str">
            <v>Bancomer 0101934899</v>
          </cell>
          <cell r="C46">
            <v>98342191.150000006</v>
          </cell>
          <cell r="D46">
            <v>-66407645.079999998</v>
          </cell>
          <cell r="E46">
            <v>31934546.07</v>
          </cell>
        </row>
        <row r="47">
          <cell r="A47" t="str">
            <v>1101   055</v>
          </cell>
          <cell r="B47" t="str">
            <v>Bancomer 0141778218 Mty</v>
          </cell>
          <cell r="C47">
            <v>-1008468.27</v>
          </cell>
          <cell r="D47">
            <v>-6148099.3399999999</v>
          </cell>
          <cell r="E47">
            <v>-7156567.6100000003</v>
          </cell>
        </row>
        <row r="48">
          <cell r="A48" t="str">
            <v>1101   057</v>
          </cell>
          <cell r="B48" t="str">
            <v>Bancomer (0141739271)</v>
          </cell>
          <cell r="C48">
            <v>6474368.4400000004</v>
          </cell>
          <cell r="D48">
            <v>2064778.63</v>
          </cell>
          <cell r="E48">
            <v>8539147.0700000003</v>
          </cell>
        </row>
        <row r="49">
          <cell r="A49" t="str">
            <v>1101   062</v>
          </cell>
          <cell r="B49" t="str">
            <v>Santander 65502728986</v>
          </cell>
          <cell r="C49">
            <v>5000</v>
          </cell>
          <cell r="D49">
            <v>0</v>
          </cell>
          <cell r="E49">
            <v>5000</v>
          </cell>
        </row>
        <row r="50">
          <cell r="A50" t="str">
            <v>1101   064</v>
          </cell>
          <cell r="B50" t="str">
            <v>Banamex 00236243028</v>
          </cell>
          <cell r="C50">
            <v>54291.040000000001</v>
          </cell>
          <cell r="D50">
            <v>7632800</v>
          </cell>
          <cell r="E50">
            <v>7687091.04</v>
          </cell>
        </row>
        <row r="51">
          <cell r="A51" t="str">
            <v>1101   065</v>
          </cell>
          <cell r="B51" t="str">
            <v>BBVA Bancomer 0160275255 </v>
          </cell>
          <cell r="C51">
            <v>0</v>
          </cell>
          <cell r="D51">
            <v>-249238.39999999999</v>
          </cell>
          <cell r="E51">
            <v>-249238.39999999999</v>
          </cell>
        </row>
        <row r="52">
          <cell r="A52" t="str">
            <v>1101   067</v>
          </cell>
          <cell r="B52" t="str">
            <v>Dotaciones para ATM's</v>
          </cell>
          <cell r="C52">
            <v>12464000</v>
          </cell>
          <cell r="D52">
            <v>0</v>
          </cell>
          <cell r="E52">
            <v>12464000</v>
          </cell>
        </row>
        <row r="53">
          <cell r="A53" t="str">
            <v>1101   068</v>
          </cell>
          <cell r="B53" t="str">
            <v>BBVA Bancomer 167640099</v>
          </cell>
          <cell r="C53">
            <v>5369.97</v>
          </cell>
          <cell r="D53">
            <v>-5369.97</v>
          </cell>
          <cell r="E53">
            <v>0</v>
          </cell>
        </row>
        <row r="54">
          <cell r="A54" t="str">
            <v>1101   069</v>
          </cell>
          <cell r="B54" t="str">
            <v>BBVA Bancomer 0169345817</v>
          </cell>
          <cell r="C54">
            <v>8509</v>
          </cell>
          <cell r="D54">
            <v>7831.92</v>
          </cell>
          <cell r="E54">
            <v>16340.92</v>
          </cell>
        </row>
        <row r="55">
          <cell r="A55" t="str">
            <v>1101   073</v>
          </cell>
          <cell r="B55" t="str">
            <v>Bancomer (0187911521) MXN</v>
          </cell>
          <cell r="C55">
            <v>872343</v>
          </cell>
          <cell r="D55">
            <v>0</v>
          </cell>
          <cell r="E55">
            <v>872343</v>
          </cell>
        </row>
        <row r="56">
          <cell r="A56" t="str">
            <v>1101   099</v>
          </cell>
          <cell r="B56" t="str">
            <v>Cheques en tránsito MXN</v>
          </cell>
          <cell r="C56">
            <v>-0.11</v>
          </cell>
          <cell r="D56">
            <v>-15680914.689999999</v>
          </cell>
          <cell r="E56">
            <v>-15680914.800000001</v>
          </cell>
        </row>
        <row r="57">
          <cell r="A57" t="str">
            <v>1101   100</v>
          </cell>
          <cell r="B57" t="str">
            <v>DEVOLUCIONES POR BITÁCORA - CASH</v>
          </cell>
          <cell r="C57">
            <v>-473587.97</v>
          </cell>
          <cell r="D57">
            <v>-157257.07999999999</v>
          </cell>
          <cell r="E57">
            <v>-630845.05000000005</v>
          </cell>
        </row>
        <row r="58">
          <cell r="A58" t="str">
            <v>1101   101</v>
          </cell>
          <cell r="B58" t="str">
            <v>Concentradora Cobranza PBX</v>
          </cell>
          <cell r="C58">
            <v>113397139.47</v>
          </cell>
          <cell r="D58">
            <v>-1566967.64</v>
          </cell>
          <cell r="E58">
            <v>111830171.83</v>
          </cell>
        </row>
        <row r="59">
          <cell r="A59" t="str">
            <v>_x000C_</v>
          </cell>
          <cell r="C59" t="str">
            <v>LIBRO MEXGAAP</v>
          </cell>
          <cell r="E59" t="str">
            <v>Fecha: 01-SEP-21 16:29:00</v>
          </cell>
        </row>
        <row r="60">
          <cell r="A60"/>
          <cell r="C60" t="str">
            <v>AT&amp;T BALANZA POR GRUPO DE</v>
          </cell>
          <cell r="D60" t="str">
            <v>EF NEXTEL</v>
          </cell>
          <cell r="E60" t="str">
            <v>Página:   2</v>
          </cell>
        </row>
        <row r="61">
          <cell r="A61"/>
          <cell r="C61" t="str">
            <v>Período Actual: AGO-</v>
          </cell>
          <cell r="D61">
            <v>21</v>
          </cell>
        </row>
        <row r="62">
          <cell r="A62"/>
        </row>
        <row r="63">
          <cell r="A63" t="str">
            <v>Divisa: MXN</v>
          </cell>
        </row>
        <row r="64">
          <cell r="A64" t="str">
            <v>Ningún CUEN</v>
          </cell>
          <cell r="B64" t="str">
            <v>TA específico solicitado</v>
          </cell>
        </row>
        <row r="65">
          <cell r="A65"/>
          <cell r="C65" t="str">
            <v>Saldo Anterior</v>
          </cell>
          <cell r="D65" t="str">
            <v>Movimiento Neto</v>
          </cell>
          <cell r="E65" t="str">
            <v>Saldo Actual</v>
          </cell>
        </row>
        <row r="66">
          <cell r="A66" t="str">
            <v>NEX_GL NEX_</v>
          </cell>
          <cell r="B66" t="str">
            <v>GL_SUBCUENTA                            N NE NEX NE N NE</v>
          </cell>
          <cell r="C66">
            <v>44378</v>
          </cell>
          <cell r="D66">
            <v>44409</v>
          </cell>
          <cell r="E66">
            <v>44409</v>
          </cell>
        </row>
        <row r="67">
          <cell r="A67" t="str">
            <v>------ ----</v>
          </cell>
          <cell r="B67" t="str">
            <v>--------------------------------------- - -- --- -- - --</v>
          </cell>
          <cell r="C67" t="str">
            <v>--------------------------</v>
          </cell>
          <cell r="D67" t="str">
            <v>--------------------------</v>
          </cell>
          <cell r="E67" t="str">
            <v>--------------------------</v>
          </cell>
        </row>
        <row r="68">
          <cell r="A68" t="str">
            <v>1102   001</v>
          </cell>
          <cell r="B68" t="str">
            <v>Bancomer (577282-100) DLLS</v>
          </cell>
          <cell r="C68">
            <v>685563.38</v>
          </cell>
          <cell r="D68">
            <v>13283.02</v>
          </cell>
          <cell r="E68">
            <v>698846.4</v>
          </cell>
        </row>
        <row r="69">
          <cell r="A69" t="str">
            <v>1102   002</v>
          </cell>
          <cell r="B69" t="str">
            <v>Banorte, S.A. (103-87469-9) U.S.D.</v>
          </cell>
          <cell r="C69">
            <v>-0.12</v>
          </cell>
          <cell r="D69">
            <v>0</v>
          </cell>
          <cell r="E69">
            <v>-0.12</v>
          </cell>
        </row>
        <row r="70">
          <cell r="A70" t="str">
            <v>1102   004</v>
          </cell>
          <cell r="B70" t="str">
            <v>Citibank 36358274</v>
          </cell>
          <cell r="C70">
            <v>359067489</v>
          </cell>
          <cell r="D70">
            <v>33513185.109999999</v>
          </cell>
          <cell r="E70">
            <v>392580674.11000001</v>
          </cell>
        </row>
        <row r="71">
          <cell r="A71" t="str">
            <v>1102   025</v>
          </cell>
          <cell r="B71" t="str">
            <v>Citibank 12598353</v>
          </cell>
          <cell r="C71">
            <v>5732858.7000000002</v>
          </cell>
          <cell r="D71">
            <v>24622.400000000001</v>
          </cell>
          <cell r="E71">
            <v>5757481.0999999996</v>
          </cell>
        </row>
        <row r="72">
          <cell r="A72" t="str">
            <v>1102   099</v>
          </cell>
          <cell r="B72" t="str">
            <v>Cheques en transito dlls</v>
          </cell>
          <cell r="C72">
            <v>0.05</v>
          </cell>
          <cell r="D72">
            <v>0.01</v>
          </cell>
          <cell r="E72">
            <v>0.06</v>
          </cell>
        </row>
        <row r="73">
          <cell r="A73" t="str">
            <v>1103   001</v>
          </cell>
          <cell r="B73" t="str">
            <v>Banamex, S.A. (520031397)</v>
          </cell>
          <cell r="C73">
            <v>4100000</v>
          </cell>
          <cell r="D73">
            <v>-400000</v>
          </cell>
          <cell r="E73">
            <v>3700000</v>
          </cell>
        </row>
        <row r="74">
          <cell r="A74" t="str">
            <v>1103   005</v>
          </cell>
          <cell r="B74" t="str">
            <v>Nacional Financiera SNC 106395-7</v>
          </cell>
          <cell r="C74">
            <v>205416.83</v>
          </cell>
          <cell r="D74">
            <v>616.34</v>
          </cell>
          <cell r="E74">
            <v>206033.17</v>
          </cell>
        </row>
        <row r="75">
          <cell r="A75" t="str">
            <v>1103   010</v>
          </cell>
          <cell r="B75" t="str">
            <v>Santander Mexicano 65501318138</v>
          </cell>
          <cell r="C75">
            <v>21842382.829999998</v>
          </cell>
          <cell r="D75">
            <v>-6012258.8399999999</v>
          </cell>
          <cell r="E75">
            <v>15830123.99</v>
          </cell>
        </row>
        <row r="76">
          <cell r="A76" t="str">
            <v>1103   011</v>
          </cell>
          <cell r="B76" t="str">
            <v>BBVA Bancomer 40005605</v>
          </cell>
          <cell r="C76">
            <v>99599999.269999996</v>
          </cell>
          <cell r="D76">
            <v>93999998.519999996</v>
          </cell>
          <cell r="E76">
            <v>193599997.78999999</v>
          </cell>
        </row>
        <row r="77">
          <cell r="A77" t="str">
            <v>1199   001</v>
          </cell>
          <cell r="B77" t="str">
            <v>Pagos cruzados</v>
          </cell>
          <cell r="C77">
            <v>0</v>
          </cell>
          <cell r="D77">
            <v>-1.69</v>
          </cell>
          <cell r="E77">
            <v>-1.69</v>
          </cell>
        </row>
        <row r="78">
          <cell r="A78" t="str">
            <v>1199   003</v>
          </cell>
          <cell r="B78" t="str">
            <v>Pagos Compensados Roaming</v>
          </cell>
          <cell r="C78">
            <v>-0.78</v>
          </cell>
          <cell r="D78">
            <v>0</v>
          </cell>
          <cell r="E78">
            <v>-0.78</v>
          </cell>
        </row>
        <row r="79">
          <cell r="A79" t="str">
            <v>1201   001</v>
          </cell>
          <cell r="B79" t="str">
            <v>Clientes digital</v>
          </cell>
          <cell r="C79">
            <v>2008644568.46</v>
          </cell>
          <cell r="D79">
            <v>109788661.59999999</v>
          </cell>
          <cell r="E79">
            <v>2118433230.0599999</v>
          </cell>
        </row>
        <row r="80">
          <cell r="A80" t="str">
            <v>1201   002</v>
          </cell>
          <cell r="B80" t="str">
            <v>Clientes analogico</v>
          </cell>
          <cell r="C80">
            <v>-0.01</v>
          </cell>
          <cell r="D80">
            <v>0</v>
          </cell>
          <cell r="E80">
            <v>-0.01</v>
          </cell>
        </row>
        <row r="81">
          <cell r="A81" t="str">
            <v>1201   003</v>
          </cell>
          <cell r="B81" t="str">
            <v>Otros servicios</v>
          </cell>
          <cell r="C81">
            <v>57811754.409999996</v>
          </cell>
          <cell r="D81">
            <v>4824.72</v>
          </cell>
          <cell r="E81">
            <v>57816579.130000003</v>
          </cell>
        </row>
        <row r="82">
          <cell r="A82" t="str">
            <v>1201   004</v>
          </cell>
          <cell r="B82" t="str">
            <v>Cuentas suspendidas</v>
          </cell>
          <cell r="C82">
            <v>-54959380.659999996</v>
          </cell>
          <cell r="D82">
            <v>7425.88</v>
          </cell>
          <cell r="E82">
            <v>-54951954.780000001</v>
          </cell>
        </row>
        <row r="83">
          <cell r="A83" t="str">
            <v>1201   005</v>
          </cell>
          <cell r="B83" t="str">
            <v>Provision ingresos</v>
          </cell>
          <cell r="C83">
            <v>29647431.41</v>
          </cell>
          <cell r="D83">
            <v>-869167</v>
          </cell>
          <cell r="E83">
            <v>28778264.41</v>
          </cell>
        </row>
        <row r="84">
          <cell r="A84" t="str">
            <v>1201   008</v>
          </cell>
          <cell r="B84" t="str">
            <v>Venta equipo y accesorios</v>
          </cell>
          <cell r="C84">
            <v>0</v>
          </cell>
          <cell r="D84">
            <v>-2023921.12</v>
          </cell>
          <cell r="E84">
            <v>-2023921.12</v>
          </cell>
        </row>
        <row r="85">
          <cell r="A85" t="str">
            <v>1201   009</v>
          </cell>
          <cell r="B85" t="str">
            <v>Telefonía - Empleados</v>
          </cell>
          <cell r="C85">
            <v>496207.45</v>
          </cell>
          <cell r="D85">
            <v>14746.75</v>
          </cell>
          <cell r="E85">
            <v>510954.2</v>
          </cell>
        </row>
        <row r="86">
          <cell r="A86" t="str">
            <v>1201   010</v>
          </cell>
          <cell r="B86" t="str">
            <v>Otros Servicios VAS y Datos USD</v>
          </cell>
          <cell r="C86">
            <v>31451274.07</v>
          </cell>
          <cell r="D86">
            <v>-8276893.8600000003</v>
          </cell>
          <cell r="E86">
            <v>23174380.210000001</v>
          </cell>
        </row>
        <row r="87">
          <cell r="A87" t="str">
            <v>1201   014</v>
          </cell>
          <cell r="B87" t="str">
            <v>Descuento por aplicar C.P.2</v>
          </cell>
          <cell r="C87">
            <v>-233747338.61000001</v>
          </cell>
          <cell r="D87">
            <v>-79299238.659999996</v>
          </cell>
          <cell r="E87">
            <v>-313046577.26999998</v>
          </cell>
        </row>
        <row r="88">
          <cell r="A88" t="str">
            <v>1201   015</v>
          </cell>
          <cell r="B88" t="str">
            <v>Cuenta por cobrar T-Next</v>
          </cell>
          <cell r="C88">
            <v>3100193745.4400001</v>
          </cell>
          <cell r="D88">
            <v>-361363593.45999998</v>
          </cell>
          <cell r="E88">
            <v>2738830151.98</v>
          </cell>
        </row>
        <row r="89">
          <cell r="A89" t="str">
            <v>1201   016</v>
          </cell>
          <cell r="B89" t="str">
            <v>Clientes IOT</v>
          </cell>
          <cell r="C89">
            <v>35764200.359999999</v>
          </cell>
          <cell r="D89">
            <v>21093672.399999999</v>
          </cell>
          <cell r="E89">
            <v>56857872.759999998</v>
          </cell>
        </row>
        <row r="90">
          <cell r="A90" t="str">
            <v>1201   023</v>
          </cell>
          <cell r="B90" t="str">
            <v>ASD-Empresarial</v>
          </cell>
          <cell r="C90">
            <v>0</v>
          </cell>
          <cell r="D90">
            <v>-51517.89</v>
          </cell>
          <cell r="E90">
            <v>-51517.89</v>
          </cell>
        </row>
        <row r="91">
          <cell r="A91" t="str">
            <v>1201   024</v>
          </cell>
          <cell r="B91" t="str">
            <v>CXC Equipo Financiado J</v>
          </cell>
          <cell r="C91">
            <v>899494324.01999998</v>
          </cell>
          <cell r="D91">
            <v>582568891.04999995</v>
          </cell>
          <cell r="E91">
            <v>1482063215.0699999</v>
          </cell>
        </row>
        <row r="92">
          <cell r="A92" t="str">
            <v>1201   025</v>
          </cell>
          <cell r="B92" t="str">
            <v>Distribuidores varios</v>
          </cell>
          <cell r="C92">
            <v>1070935.08</v>
          </cell>
          <cell r="D92">
            <v>5084656.05</v>
          </cell>
          <cell r="E92">
            <v>6155591.1299999999</v>
          </cell>
        </row>
        <row r="93">
          <cell r="A93" t="str">
            <v>1201   087</v>
          </cell>
          <cell r="B93" t="str">
            <v>RECIBOS COMPENSACIÓN PENDIENTES POR APL</v>
          </cell>
          <cell r="C93">
            <v>-0.01</v>
          </cell>
          <cell r="D93">
            <v>0</v>
          </cell>
          <cell r="E93">
            <v>-0.01</v>
          </cell>
        </row>
        <row r="94">
          <cell r="A94" t="str">
            <v>1201   088</v>
          </cell>
          <cell r="B94" t="str">
            <v>Recibos para Aplicar a Cobranza IOT</v>
          </cell>
          <cell r="C94">
            <v>-0.01</v>
          </cell>
          <cell r="D94">
            <v>0</v>
          </cell>
          <cell r="E94">
            <v>-0.01</v>
          </cell>
        </row>
        <row r="95">
          <cell r="A95" t="str">
            <v>1201   089</v>
          </cell>
          <cell r="B95" t="str">
            <v>Recibos Pendientes de  Aplicar a Cobran</v>
          </cell>
          <cell r="C95">
            <v>-294264.17</v>
          </cell>
          <cell r="D95">
            <v>-16720.419999999998</v>
          </cell>
          <cell r="E95">
            <v>-310984.59000000003</v>
          </cell>
        </row>
        <row r="96">
          <cell r="A96" t="str">
            <v>1201   090</v>
          </cell>
          <cell r="B96" t="str">
            <v>Pago Anticipado Equipo (DFF)</v>
          </cell>
          <cell r="C96">
            <v>-3041.53</v>
          </cell>
          <cell r="D96">
            <v>7345.56</v>
          </cell>
          <cell r="E96">
            <v>4304.03</v>
          </cell>
        </row>
        <row r="97">
          <cell r="A97" t="str">
            <v>1201   091</v>
          </cell>
          <cell r="B97" t="str">
            <v>Cuenta Clearing Pago Equipo C&amp;C</v>
          </cell>
          <cell r="C97">
            <v>-2560102.81</v>
          </cell>
          <cell r="D97">
            <v>370774</v>
          </cell>
          <cell r="E97">
            <v>-2189328.81</v>
          </cell>
        </row>
        <row r="98">
          <cell r="A98" t="str">
            <v>1201   092</v>
          </cell>
          <cell r="B98" t="str">
            <v>CXC Clearing Amdocs</v>
          </cell>
          <cell r="C98">
            <v>-20970501.850000001</v>
          </cell>
          <cell r="D98">
            <v>-154349906.37</v>
          </cell>
          <cell r="E98">
            <v>-175320408.22</v>
          </cell>
        </row>
        <row r="99">
          <cell r="A99" t="str">
            <v>1201   094</v>
          </cell>
          <cell r="B99" t="str">
            <v>Cta. Puente Facturacion</v>
          </cell>
          <cell r="C99">
            <v>0</v>
          </cell>
          <cell r="D99">
            <v>60694989.700000003</v>
          </cell>
          <cell r="E99">
            <v>60694989.700000003</v>
          </cell>
        </row>
        <row r="100">
          <cell r="A100" t="str">
            <v>1201   095</v>
          </cell>
          <cell r="B100" t="str">
            <v>Cta. Puente Recibos AR</v>
          </cell>
          <cell r="C100">
            <v>-340651318.04000002</v>
          </cell>
          <cell r="D100">
            <v>0</v>
          </cell>
          <cell r="E100">
            <v>-340651318.04000002</v>
          </cell>
        </row>
        <row r="101">
          <cell r="A101" t="str">
            <v>1201   096</v>
          </cell>
          <cell r="B101" t="str">
            <v>Cta. Puente Pagos Eq. diferido</v>
          </cell>
          <cell r="C101">
            <v>0</v>
          </cell>
          <cell r="D101">
            <v>1049.49</v>
          </cell>
          <cell r="E101">
            <v>1049.49</v>
          </cell>
        </row>
        <row r="102">
          <cell r="A102" t="str">
            <v>1201   097</v>
          </cell>
          <cell r="B102" t="str">
            <v>Cta. Puente Pagos Pto De Venta</v>
          </cell>
          <cell r="C102">
            <v>0</v>
          </cell>
          <cell r="D102">
            <v>-14341.05</v>
          </cell>
          <cell r="E102">
            <v>-14341.05</v>
          </cell>
        </row>
        <row r="103">
          <cell r="A103" t="str">
            <v>1201   099</v>
          </cell>
          <cell r="B103" t="str">
            <v>Cta. Puente Pagos Ar</v>
          </cell>
          <cell r="C103">
            <v>0</v>
          </cell>
          <cell r="D103">
            <v>71862.539999999994</v>
          </cell>
          <cell r="E103">
            <v>71862.539999999994</v>
          </cell>
        </row>
        <row r="104">
          <cell r="A104" t="str">
            <v>1201   100</v>
          </cell>
          <cell r="B104" t="str">
            <v>Cuenta por cobrar cuotas y otros servic</v>
          </cell>
          <cell r="C104">
            <v>47923.5</v>
          </cell>
          <cell r="D104">
            <v>-35981.83</v>
          </cell>
          <cell r="E104">
            <v>11941.67</v>
          </cell>
        </row>
        <row r="105">
          <cell r="A105" t="str">
            <v>1202   001</v>
          </cell>
          <cell r="B105" t="str">
            <v>Movimientos Intercompañias</v>
          </cell>
          <cell r="C105">
            <v>177441324.55000001</v>
          </cell>
          <cell r="D105">
            <v>716863.36</v>
          </cell>
          <cell r="E105">
            <v>178158187.91</v>
          </cell>
        </row>
        <row r="106">
          <cell r="A106" t="str">
            <v>1203   001</v>
          </cell>
          <cell r="B106" t="str">
            <v>Comunicaciones Nextel De Mexico, S.A. D</v>
          </cell>
          <cell r="C106">
            <v>7601567.2300000004</v>
          </cell>
          <cell r="D106">
            <v>0</v>
          </cell>
          <cell r="E106">
            <v>7601567.2300000004</v>
          </cell>
        </row>
        <row r="107">
          <cell r="A107" t="str">
            <v>1204   011</v>
          </cell>
          <cell r="B107" t="str">
            <v>Roaming otros</v>
          </cell>
          <cell r="C107">
            <v>622391.65</v>
          </cell>
          <cell r="D107">
            <v>12059.06</v>
          </cell>
          <cell r="E107">
            <v>634450.71</v>
          </cell>
        </row>
        <row r="108">
          <cell r="A108" t="str">
            <v>1204   017</v>
          </cell>
          <cell r="B108" t="str">
            <v>Roaming otros ( Provision)</v>
          </cell>
          <cell r="C108">
            <v>12319220.41</v>
          </cell>
          <cell r="D108">
            <v>179215.1</v>
          </cell>
          <cell r="E108">
            <v>12498435.51</v>
          </cell>
        </row>
        <row r="109">
          <cell r="A109" t="str">
            <v>1205   001</v>
          </cell>
          <cell r="B109" t="str">
            <v>Clientes Carriers</v>
          </cell>
          <cell r="C109">
            <v>473141196.10000002</v>
          </cell>
          <cell r="D109">
            <v>59558701.049999997</v>
          </cell>
          <cell r="E109">
            <v>532699897.14999998</v>
          </cell>
        </row>
        <row r="110">
          <cell r="A110" t="str">
            <v>1205   002</v>
          </cell>
          <cell r="B110" t="str">
            <v>Clientes Carriers USD</v>
          </cell>
          <cell r="C110">
            <v>2963342.03</v>
          </cell>
          <cell r="D110">
            <v>-440165.51</v>
          </cell>
          <cell r="E110">
            <v>2523176.52</v>
          </cell>
        </row>
        <row r="111">
          <cell r="A111" t="str">
            <v>1205   005</v>
          </cell>
          <cell r="B111" t="str">
            <v>Provisión Diferencial de Tarifas</v>
          </cell>
          <cell r="C111">
            <v>-25061408.73</v>
          </cell>
          <cell r="D111">
            <v>0</v>
          </cell>
          <cell r="E111">
            <v>-25061408.73</v>
          </cell>
        </row>
        <row r="112">
          <cell r="A112" t="str">
            <v>1205   098</v>
          </cell>
          <cell r="B112" t="str">
            <v>Recibos no aplicados  Carriers USD</v>
          </cell>
          <cell r="C112">
            <v>-0.62</v>
          </cell>
          <cell r="D112">
            <v>0</v>
          </cell>
          <cell r="E112">
            <v>-0.62</v>
          </cell>
        </row>
        <row r="113">
          <cell r="A113" t="str">
            <v>1207   002</v>
          </cell>
          <cell r="B113" t="str">
            <v>Otros servicios/datos</v>
          </cell>
          <cell r="C113">
            <v>-348</v>
          </cell>
          <cell r="D113">
            <v>-50</v>
          </cell>
          <cell r="E113">
            <v>-398</v>
          </cell>
        </row>
        <row r="114">
          <cell r="A114" t="str">
            <v>1207   004</v>
          </cell>
          <cell r="B114" t="str">
            <v>Clientes Distribuidores  TAE AR</v>
          </cell>
          <cell r="C114">
            <v>0.02</v>
          </cell>
          <cell r="D114">
            <v>0</v>
          </cell>
          <cell r="E114">
            <v>0.02</v>
          </cell>
        </row>
        <row r="115">
          <cell r="A115" t="str">
            <v>1207   005</v>
          </cell>
          <cell r="B115" t="str">
            <v>Cuenta por Cobrar Prepago Mayoristas</v>
          </cell>
          <cell r="C115">
            <v>-3886196.25</v>
          </cell>
          <cell r="D115">
            <v>30353006.890000001</v>
          </cell>
          <cell r="E115">
            <v>26466810.640000001</v>
          </cell>
        </row>
        <row r="116">
          <cell r="A116" t="str">
            <v>1207   010</v>
          </cell>
          <cell r="B116" t="str">
            <v>Cuenta por Cobrar Recargas Internas</v>
          </cell>
          <cell r="C116">
            <v>-1767.22</v>
          </cell>
          <cell r="D116">
            <v>-7129798.6799999997</v>
          </cell>
          <cell r="E116">
            <v>-7131565.9000000004</v>
          </cell>
        </row>
        <row r="117">
          <cell r="A117" t="str">
            <v>_x000C_</v>
          </cell>
          <cell r="C117" t="str">
            <v>LIBRO MEXGAAP</v>
          </cell>
          <cell r="E117" t="str">
            <v>Fecha: 01-SEP-21 16:29:00</v>
          </cell>
        </row>
        <row r="118">
          <cell r="A118"/>
          <cell r="C118" t="str">
            <v>AT&amp;T BALANZA POR GRUPO DE</v>
          </cell>
          <cell r="D118" t="str">
            <v>EF NEXTEL</v>
          </cell>
          <cell r="E118" t="str">
            <v>Página:   3</v>
          </cell>
        </row>
        <row r="119">
          <cell r="A119"/>
          <cell r="C119" t="str">
            <v>Período Actual: AGO-</v>
          </cell>
          <cell r="D119">
            <v>21</v>
          </cell>
        </row>
        <row r="120">
          <cell r="A120"/>
        </row>
        <row r="121">
          <cell r="A121" t="str">
            <v>Divisa: MXN</v>
          </cell>
        </row>
        <row r="122">
          <cell r="A122" t="str">
            <v>Ningún CUEN</v>
          </cell>
          <cell r="B122" t="str">
            <v>TA específico solicitado</v>
          </cell>
        </row>
        <row r="123">
          <cell r="A123"/>
          <cell r="C123" t="str">
            <v>Saldo Anterior</v>
          </cell>
          <cell r="D123" t="str">
            <v>Movimiento Neto</v>
          </cell>
          <cell r="E123" t="str">
            <v>Saldo Actual</v>
          </cell>
        </row>
        <row r="124">
          <cell r="A124" t="str">
            <v>NEX_GL NEX_</v>
          </cell>
          <cell r="B124" t="str">
            <v>GL_SUBCUENTA                            N NE NEX NE N NE</v>
          </cell>
          <cell r="C124">
            <v>44378</v>
          </cell>
          <cell r="D124">
            <v>44409</v>
          </cell>
          <cell r="E124">
            <v>44409</v>
          </cell>
        </row>
        <row r="125">
          <cell r="A125" t="str">
            <v>------ ----</v>
          </cell>
          <cell r="B125" t="str">
            <v>--------------------------------------- - -- --- -- - --</v>
          </cell>
          <cell r="C125" t="str">
            <v>--------------------------</v>
          </cell>
          <cell r="D125" t="str">
            <v>--------------------------</v>
          </cell>
          <cell r="E125" t="str">
            <v>--------------------------</v>
          </cell>
        </row>
        <row r="126">
          <cell r="A126" t="str">
            <v>1207   011</v>
          </cell>
          <cell r="B126" t="str">
            <v>Cuenta por Cobrar Recargas Externas</v>
          </cell>
          <cell r="C126">
            <v>-17751.009999999998</v>
          </cell>
          <cell r="D126">
            <v>-39817.25</v>
          </cell>
          <cell r="E126">
            <v>-57568.26</v>
          </cell>
        </row>
        <row r="127">
          <cell r="A127" t="str">
            <v>1207   012</v>
          </cell>
          <cell r="B127" t="str">
            <v>Recargas de Tiempo Aire Público en Gene</v>
          </cell>
          <cell r="C127">
            <v>0.01</v>
          </cell>
          <cell r="D127">
            <v>-141339.99</v>
          </cell>
          <cell r="E127">
            <v>-141339.98000000001</v>
          </cell>
        </row>
        <row r="128">
          <cell r="A128" t="str">
            <v>1207   094</v>
          </cell>
          <cell r="B128" t="str">
            <v>Cuenta por Cobrar Tiempo Aire</v>
          </cell>
          <cell r="C128">
            <v>-50290</v>
          </cell>
          <cell r="D128">
            <v>-1995720.02</v>
          </cell>
          <cell r="E128">
            <v>-2046010.02</v>
          </cell>
        </row>
        <row r="129">
          <cell r="A129" t="str">
            <v>1209   900</v>
          </cell>
          <cell r="B129" t="str">
            <v>Contract Asset  ASC 606  C.P.</v>
          </cell>
          <cell r="C129">
            <v>1260950019.47</v>
          </cell>
          <cell r="D129">
            <v>-39993378.909999996</v>
          </cell>
          <cell r="E129">
            <v>1220956640.5599999</v>
          </cell>
        </row>
        <row r="130">
          <cell r="A130" t="str">
            <v>1209   901</v>
          </cell>
          <cell r="B130" t="str">
            <v>Contract Asset  ASC 606  C.P.</v>
          </cell>
          <cell r="C130">
            <v>184640418.41999999</v>
          </cell>
          <cell r="D130">
            <v>66412875.960000001</v>
          </cell>
          <cell r="E130">
            <v>251053294.38</v>
          </cell>
        </row>
        <row r="131">
          <cell r="A131" t="str">
            <v>1210   020</v>
          </cell>
          <cell r="B131" t="str">
            <v>Cobranza Cruzada y Comision ( Rojo )</v>
          </cell>
          <cell r="C131">
            <v>92915604.670000002</v>
          </cell>
          <cell r="D131">
            <v>2789837.8</v>
          </cell>
          <cell r="E131">
            <v>95705442.469999999</v>
          </cell>
        </row>
        <row r="132">
          <cell r="A132" t="str">
            <v>1210   021</v>
          </cell>
          <cell r="B132" t="str">
            <v>Comision Cobranza Cruzada</v>
          </cell>
          <cell r="C132">
            <v>0</v>
          </cell>
          <cell r="D132">
            <v>11652668.93</v>
          </cell>
          <cell r="E132">
            <v>11652668.93</v>
          </cell>
        </row>
        <row r="133">
          <cell r="A133" t="str">
            <v>1210   022</v>
          </cell>
          <cell r="B133" t="str">
            <v>Ventas Cruzadas ( Tiempo aire )</v>
          </cell>
          <cell r="C133">
            <v>4203679.67</v>
          </cell>
          <cell r="D133">
            <v>-1439068.1599999999</v>
          </cell>
          <cell r="E133">
            <v>2764611.51</v>
          </cell>
        </row>
        <row r="134">
          <cell r="A134" t="str">
            <v>1210   023</v>
          </cell>
          <cell r="B134" t="str">
            <v>Comision por Ventas Cruzadas</v>
          </cell>
          <cell r="C134">
            <v>58389729.979999997</v>
          </cell>
          <cell r="D134">
            <v>-7822951.0300000003</v>
          </cell>
          <cell r="E134">
            <v>50566778.950000003</v>
          </cell>
        </row>
        <row r="135">
          <cell r="A135" t="str">
            <v>1210   024</v>
          </cell>
          <cell r="B135" t="str">
            <v>Interconexion</v>
          </cell>
          <cell r="C135">
            <v>18341056.82</v>
          </cell>
          <cell r="D135">
            <v>-25324.66</v>
          </cell>
          <cell r="E135">
            <v>18315732.16</v>
          </cell>
        </row>
        <row r="136">
          <cell r="A136" t="str">
            <v>1210   026</v>
          </cell>
          <cell r="B136" t="str">
            <v>Equipos</v>
          </cell>
          <cell r="C136">
            <v>636677309.75</v>
          </cell>
          <cell r="D136">
            <v>-72374832.219999999</v>
          </cell>
          <cell r="E136">
            <v>564302477.52999997</v>
          </cell>
        </row>
        <row r="137">
          <cell r="A137" t="str">
            <v>1210   028</v>
          </cell>
          <cell r="B137" t="str">
            <v>Frecuencias</v>
          </cell>
          <cell r="C137">
            <v>267852222.55000001</v>
          </cell>
          <cell r="D137">
            <v>0</v>
          </cell>
          <cell r="E137">
            <v>267852222.55000001</v>
          </cell>
        </row>
        <row r="138">
          <cell r="A138" t="str">
            <v>1210   029</v>
          </cell>
          <cell r="B138" t="str">
            <v>Equipo de Comunicación</v>
          </cell>
          <cell r="C138">
            <v>138229097.12</v>
          </cell>
          <cell r="D138">
            <v>0</v>
          </cell>
          <cell r="E138">
            <v>138229097.12</v>
          </cell>
        </row>
        <row r="139">
          <cell r="A139" t="str">
            <v>1210   031</v>
          </cell>
          <cell r="B139" t="str">
            <v>Servicios de Telecomunicacion</v>
          </cell>
          <cell r="C139">
            <v>125731.76</v>
          </cell>
          <cell r="D139">
            <v>-86648.66</v>
          </cell>
          <cell r="E139">
            <v>39083.1</v>
          </cell>
        </row>
        <row r="140">
          <cell r="A140" t="str">
            <v>1210   032</v>
          </cell>
          <cell r="B140" t="str">
            <v>Recuperacion de Costos</v>
          </cell>
          <cell r="C140">
            <v>18051723475.779999</v>
          </cell>
          <cell r="D140">
            <v>-600944231.36000001</v>
          </cell>
          <cell r="E140">
            <v>17450779244.419998</v>
          </cell>
        </row>
        <row r="141">
          <cell r="A141" t="str">
            <v>1210   040</v>
          </cell>
          <cell r="B141" t="str">
            <v>Descuento a Empleados -Interco</v>
          </cell>
          <cell r="C141">
            <v>1821417.37</v>
          </cell>
          <cell r="D141">
            <v>1668312.41</v>
          </cell>
          <cell r="E141">
            <v>3489729.78</v>
          </cell>
        </row>
        <row r="142">
          <cell r="A142" t="str">
            <v>1210   041</v>
          </cell>
          <cell r="B142" t="str">
            <v>Recuperacion de Costos Terceros (Interc</v>
          </cell>
          <cell r="C142">
            <v>361997203.45999998</v>
          </cell>
          <cell r="D142">
            <v>-131959563.5</v>
          </cell>
          <cell r="E142">
            <v>230037639.96000001</v>
          </cell>
        </row>
        <row r="143">
          <cell r="A143" t="str">
            <v>1210   050</v>
          </cell>
          <cell r="B143" t="str">
            <v>Otros - Intercos ( M / N )</v>
          </cell>
          <cell r="C143">
            <v>1021622478.25</v>
          </cell>
          <cell r="D143">
            <v>2878047.41</v>
          </cell>
          <cell r="E143">
            <v>1024500525.66</v>
          </cell>
        </row>
        <row r="144">
          <cell r="A144" t="str">
            <v>1210   051</v>
          </cell>
          <cell r="B144" t="str">
            <v>Cuenta pte recibos interco Iusacell-Nex</v>
          </cell>
          <cell r="C144">
            <v>-12326.15</v>
          </cell>
          <cell r="D144">
            <v>12326.15</v>
          </cell>
          <cell r="E144">
            <v>0</v>
          </cell>
        </row>
        <row r="145">
          <cell r="A145" t="str">
            <v>1210   053</v>
          </cell>
          <cell r="B145" t="str">
            <v>Prestamos Tranche (Interco) M.N.</v>
          </cell>
          <cell r="C145">
            <v>4220498100</v>
          </cell>
          <cell r="D145">
            <v>0</v>
          </cell>
          <cell r="E145">
            <v>4220498100</v>
          </cell>
        </row>
        <row r="146">
          <cell r="A146" t="str">
            <v>1210   212</v>
          </cell>
          <cell r="B146" t="str">
            <v>Latam Streamco INC (M.E.)</v>
          </cell>
          <cell r="C146">
            <v>798373.97</v>
          </cell>
          <cell r="D146">
            <v>80862.62</v>
          </cell>
          <cell r="E146">
            <v>879236.59</v>
          </cell>
        </row>
        <row r="147">
          <cell r="A147" t="str">
            <v>1210   250</v>
          </cell>
          <cell r="B147" t="str">
            <v>Otros - Intercos ( M / E )</v>
          </cell>
          <cell r="C147">
            <v>0.01</v>
          </cell>
          <cell r="D147">
            <v>-2636586.2200000002</v>
          </cell>
          <cell r="E147">
            <v>-2636586.21</v>
          </cell>
        </row>
        <row r="148">
          <cell r="A148" t="str">
            <v>1220   001</v>
          </cell>
          <cell r="B148" t="str">
            <v>Cuentas incobrables comerciales</v>
          </cell>
          <cell r="C148">
            <v>-1485817531.75</v>
          </cell>
          <cell r="D148">
            <v>77039690.930000007</v>
          </cell>
          <cell r="E148">
            <v>-1408777840.8199999</v>
          </cell>
        </row>
        <row r="149">
          <cell r="A149" t="str">
            <v>1220   005</v>
          </cell>
          <cell r="B149" t="str">
            <v>Rva P/Ctas Incob Carriers</v>
          </cell>
          <cell r="C149">
            <v>-29384722.98</v>
          </cell>
          <cell r="D149">
            <v>-300688.61</v>
          </cell>
          <cell r="E149">
            <v>-29685411.59</v>
          </cell>
        </row>
        <row r="150">
          <cell r="A150" t="str">
            <v>1220   006</v>
          </cell>
          <cell r="B150" t="str">
            <v>Cuentas Incobrables Reserva T-Next</v>
          </cell>
          <cell r="C150">
            <v>-334343541.44999999</v>
          </cell>
          <cell r="D150">
            <v>0</v>
          </cell>
          <cell r="E150">
            <v>-334343541.44999999</v>
          </cell>
        </row>
        <row r="151">
          <cell r="A151" t="str">
            <v>1221   900</v>
          </cell>
          <cell r="B151" t="str">
            <v>Reserve Contract Asset  ASC 606</v>
          </cell>
          <cell r="C151">
            <v>-190148483.41</v>
          </cell>
          <cell r="D151">
            <v>3482276.32</v>
          </cell>
          <cell r="E151">
            <v>-186666207.09</v>
          </cell>
        </row>
        <row r="152">
          <cell r="A152" t="str">
            <v>1221   901</v>
          </cell>
          <cell r="B152" t="str">
            <v>Reserva Contract Asset  L P ASC 606</v>
          </cell>
          <cell r="C152">
            <v>-80936665.810000002</v>
          </cell>
          <cell r="D152">
            <v>8313291.0099999998</v>
          </cell>
          <cell r="E152">
            <v>-72623374.799999997</v>
          </cell>
        </row>
        <row r="153">
          <cell r="A153" t="str">
            <v>1221   902</v>
          </cell>
          <cell r="B153" t="str">
            <v>Reserva Contract Asset  ASC 606 Non Cur</v>
          </cell>
          <cell r="C153">
            <v>-46728250.829999998</v>
          </cell>
          <cell r="D153">
            <v>-14142918.039999999</v>
          </cell>
          <cell r="E153">
            <v>-60871168.869999997</v>
          </cell>
        </row>
        <row r="154">
          <cell r="A154" t="str">
            <v>1221   903</v>
          </cell>
          <cell r="B154" t="str">
            <v>Reserva Contract Asset  ASC 606 Current</v>
          </cell>
          <cell r="C154">
            <v>-31323221.420000002</v>
          </cell>
          <cell r="D154">
            <v>-11266575.52</v>
          </cell>
          <cell r="E154">
            <v>-42589796.939999998</v>
          </cell>
        </row>
        <row r="155">
          <cell r="A155" t="str">
            <v>1301   001</v>
          </cell>
          <cell r="B155" t="str">
            <v>Anticipos - Otros</v>
          </cell>
          <cell r="C155">
            <v>-0.01</v>
          </cell>
          <cell r="D155">
            <v>0</v>
          </cell>
          <cell r="E155">
            <v>-0.01</v>
          </cell>
        </row>
        <row r="156">
          <cell r="A156" t="str">
            <v>1301   002</v>
          </cell>
          <cell r="B156" t="str">
            <v>CXC Descto Empl X Falt Equipos</v>
          </cell>
          <cell r="C156">
            <v>240645.55</v>
          </cell>
          <cell r="D156">
            <v>19609.830000000002</v>
          </cell>
          <cell r="E156">
            <v>260255.38</v>
          </cell>
        </row>
        <row r="157">
          <cell r="A157" t="str">
            <v>1301   006</v>
          </cell>
          <cell r="B157" t="str">
            <v>Cuentas por Cobrar Subarrendamiento</v>
          </cell>
          <cell r="C157">
            <v>29862.99</v>
          </cell>
          <cell r="D157">
            <v>3042371.33</v>
          </cell>
          <cell r="E157">
            <v>3072234.32</v>
          </cell>
        </row>
        <row r="158">
          <cell r="A158" t="str">
            <v>1301   009</v>
          </cell>
          <cell r="B158" t="str">
            <v>Cuenta por cobrar radios robados</v>
          </cell>
          <cell r="C158">
            <v>27277231.370000001</v>
          </cell>
          <cell r="D158">
            <v>-575698.43999999994</v>
          </cell>
          <cell r="E158">
            <v>26701532.93</v>
          </cell>
        </row>
        <row r="159">
          <cell r="A159" t="str">
            <v>1301   012</v>
          </cell>
          <cell r="B159" t="str">
            <v>Deudores Diversos</v>
          </cell>
          <cell r="C159">
            <v>21918387.800000001</v>
          </cell>
          <cell r="D159">
            <v>1084621.05</v>
          </cell>
          <cell r="E159">
            <v>23003008.850000001</v>
          </cell>
        </row>
        <row r="160">
          <cell r="A160" t="str">
            <v>1301   014</v>
          </cell>
          <cell r="B160" t="str">
            <v>CxC Garantías por equipos Reparados</v>
          </cell>
          <cell r="C160">
            <v>4415.57</v>
          </cell>
          <cell r="D160">
            <v>22753.33</v>
          </cell>
          <cell r="E160">
            <v>27168.9</v>
          </cell>
        </row>
        <row r="161">
          <cell r="A161" t="str">
            <v>1301   017</v>
          </cell>
          <cell r="B161" t="str">
            <v>Excepciones Motorola</v>
          </cell>
          <cell r="C161">
            <v>49581.34</v>
          </cell>
          <cell r="D161">
            <v>41417.93</v>
          </cell>
          <cell r="E161">
            <v>90999.27</v>
          </cell>
        </row>
        <row r="162">
          <cell r="A162" t="str">
            <v>1301   019</v>
          </cell>
          <cell r="B162" t="str">
            <v>Cuentas por Cobrar a Motorola Por Digan</v>
          </cell>
          <cell r="C162">
            <v>162340.25</v>
          </cell>
          <cell r="D162">
            <v>-13760.73</v>
          </cell>
          <cell r="E162">
            <v>148579.51999999999</v>
          </cell>
        </row>
        <row r="163">
          <cell r="A163" t="str">
            <v>1301   021</v>
          </cell>
          <cell r="B163" t="str">
            <v>Deudores Diversos USD</v>
          </cell>
          <cell r="C163">
            <v>0</v>
          </cell>
          <cell r="D163">
            <v>647525.73</v>
          </cell>
          <cell r="E163">
            <v>647525.73</v>
          </cell>
        </row>
        <row r="164">
          <cell r="A164" t="str">
            <v>1301   026</v>
          </cell>
          <cell r="B164" t="str">
            <v>Anticipo de efectivo distribuidores</v>
          </cell>
          <cell r="C164">
            <v>0.02</v>
          </cell>
          <cell r="D164">
            <v>0</v>
          </cell>
          <cell r="E164">
            <v>0.02</v>
          </cell>
        </row>
        <row r="165">
          <cell r="A165" t="str">
            <v>1301   027</v>
          </cell>
          <cell r="B165" t="str">
            <v>Cuenta por cobrar Telefónica</v>
          </cell>
          <cell r="C165">
            <v>25374452.120000001</v>
          </cell>
          <cell r="D165">
            <v>-6536376.1600000001</v>
          </cell>
          <cell r="E165">
            <v>18838075.960000001</v>
          </cell>
        </row>
        <row r="166">
          <cell r="A166" t="str">
            <v>1301   028</v>
          </cell>
          <cell r="B166" t="str">
            <v>Garantias Samsung, Alcatel y HTC</v>
          </cell>
          <cell r="C166">
            <v>-0.26</v>
          </cell>
          <cell r="D166">
            <v>0</v>
          </cell>
          <cell r="E166">
            <v>-0.26</v>
          </cell>
        </row>
        <row r="167">
          <cell r="A167" t="str">
            <v>1301   032</v>
          </cell>
          <cell r="B167" t="str">
            <v>Robo de equipos en proceso con Asegurad</v>
          </cell>
          <cell r="C167">
            <v>16860160.559999999</v>
          </cell>
          <cell r="D167">
            <v>-2330846.2599999998</v>
          </cell>
          <cell r="E167">
            <v>14529314.300000001</v>
          </cell>
        </row>
        <row r="168">
          <cell r="A168" t="str">
            <v>1301   033</v>
          </cell>
          <cell r="B168" t="str">
            <v>Notas de Crédito Proveedores-Directos</v>
          </cell>
          <cell r="C168">
            <v>146377589.78999999</v>
          </cell>
          <cell r="D168">
            <v>-61448757.159999996</v>
          </cell>
          <cell r="E168">
            <v>84928832.629999995</v>
          </cell>
        </row>
        <row r="169">
          <cell r="A169" t="str">
            <v>1301   034</v>
          </cell>
          <cell r="B169" t="str">
            <v>Notas de Crédito Proveedores-Vtas.</v>
          </cell>
          <cell r="C169">
            <v>200998901.47</v>
          </cell>
          <cell r="D169">
            <v>-50619868.799999997</v>
          </cell>
          <cell r="E169">
            <v>150379032.66999999</v>
          </cell>
        </row>
        <row r="170">
          <cell r="A170" t="str">
            <v>1301   036</v>
          </cell>
          <cell r="B170" t="str">
            <v>CXC  Contribution Fund</v>
          </cell>
          <cell r="C170">
            <v>-2428808.5699999998</v>
          </cell>
          <cell r="D170">
            <v>10079790.67</v>
          </cell>
          <cell r="E170">
            <v>7650982.0999999996</v>
          </cell>
        </row>
        <row r="171">
          <cell r="A171" t="str">
            <v>1301   037</v>
          </cell>
          <cell r="B171" t="str">
            <v>Rva. Deudores Diversos</v>
          </cell>
          <cell r="C171">
            <v>-1328836.46</v>
          </cell>
          <cell r="D171">
            <v>242010.01</v>
          </cell>
          <cell r="E171">
            <v>-1086826.45</v>
          </cell>
        </row>
        <row r="172">
          <cell r="A172" t="str">
            <v>1301   038</v>
          </cell>
          <cell r="B172" t="str">
            <v>Notas de Crédito Proveedores-Otros</v>
          </cell>
          <cell r="C172">
            <v>24241838.670000002</v>
          </cell>
          <cell r="D172">
            <v>-4385705.53</v>
          </cell>
          <cell r="E172">
            <v>19856133.140000001</v>
          </cell>
        </row>
        <row r="173">
          <cell r="A173" t="str">
            <v>1301   039</v>
          </cell>
          <cell r="B173" t="str">
            <v>Reserva CXC Radios Robados</v>
          </cell>
          <cell r="C173">
            <v>-17399352.190000001</v>
          </cell>
          <cell r="D173">
            <v>481804.27</v>
          </cell>
          <cell r="E173">
            <v>-16917547.920000002</v>
          </cell>
        </row>
        <row r="174">
          <cell r="A174" t="str">
            <v>1301   040</v>
          </cell>
          <cell r="B174" t="str">
            <v>CXC Share Asurion</v>
          </cell>
          <cell r="C174">
            <v>46919799.509999998</v>
          </cell>
          <cell r="D174">
            <v>17148272.649999999</v>
          </cell>
          <cell r="E174">
            <v>64068072.159999996</v>
          </cell>
        </row>
        <row r="175">
          <cell r="A175" t="str">
            <v>_x000C_</v>
          </cell>
          <cell r="C175" t="str">
            <v>LIBRO MEXGAAP</v>
          </cell>
          <cell r="E175" t="str">
            <v>Fecha: 01-SEP-21 16:29:00</v>
          </cell>
        </row>
        <row r="176">
          <cell r="A176"/>
          <cell r="C176" t="str">
            <v>AT&amp;T BALANZA POR GRUPO DE</v>
          </cell>
          <cell r="D176" t="str">
            <v>EF NEXTEL</v>
          </cell>
          <cell r="E176" t="str">
            <v>Página:   4</v>
          </cell>
        </row>
        <row r="177">
          <cell r="A177"/>
          <cell r="C177" t="str">
            <v>Período Actual: AGO-</v>
          </cell>
          <cell r="D177">
            <v>21</v>
          </cell>
        </row>
        <row r="178">
          <cell r="A178"/>
        </row>
        <row r="179">
          <cell r="A179" t="str">
            <v>Divisa: MXN</v>
          </cell>
        </row>
        <row r="180">
          <cell r="A180" t="str">
            <v>Ningún CUEN</v>
          </cell>
          <cell r="B180" t="str">
            <v>TA específico solicitado</v>
          </cell>
        </row>
        <row r="181">
          <cell r="A181"/>
          <cell r="C181" t="str">
            <v>Saldo Anterior</v>
          </cell>
          <cell r="D181" t="str">
            <v>Movimiento Neto</v>
          </cell>
          <cell r="E181" t="str">
            <v>Saldo Actual</v>
          </cell>
        </row>
        <row r="182">
          <cell r="A182" t="str">
            <v>NEX_GL NEX_</v>
          </cell>
          <cell r="B182" t="str">
            <v>GL_SUBCUENTA                            N NE NEX NE N NE</v>
          </cell>
          <cell r="C182">
            <v>44378</v>
          </cell>
          <cell r="D182">
            <v>44409</v>
          </cell>
          <cell r="E182">
            <v>44409</v>
          </cell>
        </row>
        <row r="183">
          <cell r="A183" t="str">
            <v>------ ----</v>
          </cell>
          <cell r="B183" t="str">
            <v>--------------------------------------- - -- --- -- - --</v>
          </cell>
          <cell r="C183" t="str">
            <v>--------------------------</v>
          </cell>
          <cell r="D183" t="str">
            <v>--------------------------</v>
          </cell>
          <cell r="E183" t="str">
            <v>--------------------------</v>
          </cell>
        </row>
        <row r="184">
          <cell r="A184" t="str">
            <v>1302   001</v>
          </cell>
          <cell r="B184" t="str">
            <v>Seguro auto empleados</v>
          </cell>
          <cell r="C184">
            <v>-8774500.9600000009</v>
          </cell>
          <cell r="D184">
            <v>-215027.04</v>
          </cell>
          <cell r="E184">
            <v>-8989528</v>
          </cell>
        </row>
        <row r="185">
          <cell r="A185" t="str">
            <v>1302   002</v>
          </cell>
          <cell r="B185" t="str">
            <v>Descuentos a Empleados por Anticipos No</v>
          </cell>
          <cell r="C185">
            <v>-71</v>
          </cell>
          <cell r="D185">
            <v>-135.4</v>
          </cell>
          <cell r="E185">
            <v>-206.4</v>
          </cell>
        </row>
        <row r="186">
          <cell r="A186" t="str">
            <v>1302   003</v>
          </cell>
          <cell r="B186" t="str">
            <v>Funcionarios y Empleados</v>
          </cell>
          <cell r="C186">
            <v>189411.88</v>
          </cell>
          <cell r="D186">
            <v>30365.47</v>
          </cell>
          <cell r="E186">
            <v>219777.35</v>
          </cell>
        </row>
        <row r="187">
          <cell r="A187" t="str">
            <v>1302   006</v>
          </cell>
          <cell r="B187" t="str">
            <v>Cuentas por cobrar seguro de auto emple</v>
          </cell>
          <cell r="C187">
            <v>8108035.4800000004</v>
          </cell>
          <cell r="D187">
            <v>666466.06000000006</v>
          </cell>
          <cell r="E187">
            <v>8774501.5399999991</v>
          </cell>
        </row>
        <row r="188">
          <cell r="A188" t="str">
            <v>1302   007</v>
          </cell>
          <cell r="B188" t="str">
            <v>Descuentos anticipos de nomina</v>
          </cell>
          <cell r="C188">
            <v>10391.01</v>
          </cell>
          <cell r="D188">
            <v>-10391</v>
          </cell>
          <cell r="E188">
            <v>0.01</v>
          </cell>
        </row>
        <row r="189">
          <cell r="A189" t="str">
            <v>1302   009</v>
          </cell>
          <cell r="B189" t="str">
            <v>Prestamos por proceso de nómina</v>
          </cell>
          <cell r="C189">
            <v>129468.56</v>
          </cell>
          <cell r="D189">
            <v>8721.9500000000007</v>
          </cell>
          <cell r="E189">
            <v>138190.51</v>
          </cell>
        </row>
        <row r="190">
          <cell r="A190" t="str">
            <v>1303   001</v>
          </cell>
          <cell r="B190" t="str">
            <v>IVA 16%  Pagado</v>
          </cell>
          <cell r="C190">
            <v>538542.22</v>
          </cell>
          <cell r="D190">
            <v>0</v>
          </cell>
          <cell r="E190">
            <v>538542.22</v>
          </cell>
        </row>
        <row r="191">
          <cell r="A191" t="str">
            <v>1303   002</v>
          </cell>
          <cell r="B191" t="str">
            <v>IVA 16% Pagado</v>
          </cell>
          <cell r="C191">
            <v>-945825.57</v>
          </cell>
          <cell r="D191">
            <v>0</v>
          </cell>
          <cell r="E191">
            <v>-945825.57</v>
          </cell>
        </row>
        <row r="192">
          <cell r="A192" t="str">
            <v>1303   003</v>
          </cell>
          <cell r="B192" t="str">
            <v>IVA importaciones 16% Pagado</v>
          </cell>
          <cell r="C192">
            <v>-465.79</v>
          </cell>
          <cell r="D192">
            <v>0</v>
          </cell>
          <cell r="E192">
            <v>-465.79</v>
          </cell>
        </row>
        <row r="193">
          <cell r="A193" t="str">
            <v>1303   005</v>
          </cell>
          <cell r="B193" t="str">
            <v>IVA retenido por acreeditar 16% Pagado</v>
          </cell>
          <cell r="C193">
            <v>1715012.32</v>
          </cell>
          <cell r="D193">
            <v>0</v>
          </cell>
          <cell r="E193">
            <v>1715012.32</v>
          </cell>
        </row>
        <row r="194">
          <cell r="A194" t="str">
            <v>1303   006</v>
          </cell>
          <cell r="B194" t="str">
            <v>IVA retenido por acreeditar 16% Pagado</v>
          </cell>
          <cell r="C194">
            <v>-70609.539999999994</v>
          </cell>
          <cell r="D194">
            <v>0</v>
          </cell>
          <cell r="E194">
            <v>-70609.539999999994</v>
          </cell>
        </row>
        <row r="195">
          <cell r="A195" t="str">
            <v>1303   007</v>
          </cell>
          <cell r="B195" t="str">
            <v>IVA 16% No pagado</v>
          </cell>
          <cell r="C195">
            <v>409288.99</v>
          </cell>
          <cell r="D195">
            <v>0</v>
          </cell>
          <cell r="E195">
            <v>409288.99</v>
          </cell>
        </row>
        <row r="196">
          <cell r="A196" t="str">
            <v>1303   008</v>
          </cell>
          <cell r="B196" t="str">
            <v>IVA 16% No pagado</v>
          </cell>
          <cell r="C196">
            <v>19946410.649999999</v>
          </cell>
          <cell r="D196">
            <v>1202661.33</v>
          </cell>
          <cell r="E196">
            <v>21149071.98</v>
          </cell>
        </row>
        <row r="197">
          <cell r="A197" t="str">
            <v>1303   009</v>
          </cell>
          <cell r="B197" t="str">
            <v>IVA retenido por acreeditar 16% No pag</v>
          </cell>
          <cell r="C197">
            <v>220419.06</v>
          </cell>
          <cell r="D197">
            <v>0</v>
          </cell>
          <cell r="E197">
            <v>220419.06</v>
          </cell>
        </row>
        <row r="198">
          <cell r="A198" t="str">
            <v>1303   010</v>
          </cell>
          <cell r="B198" t="str">
            <v>IVA retenido por acreeditar 16% No pag</v>
          </cell>
          <cell r="C198">
            <v>5042393.68</v>
          </cell>
          <cell r="D198">
            <v>0</v>
          </cell>
          <cell r="E198">
            <v>5042393.68</v>
          </cell>
        </row>
        <row r="199">
          <cell r="A199" t="str">
            <v>1303   011</v>
          </cell>
          <cell r="B199" t="str">
            <v>IVA a favor periodos anteriores</v>
          </cell>
          <cell r="C199">
            <v>12277331731.040001</v>
          </cell>
          <cell r="D199">
            <v>-74501884</v>
          </cell>
          <cell r="E199">
            <v>12202829847.040001</v>
          </cell>
        </row>
        <row r="200">
          <cell r="A200" t="str">
            <v>1303   013</v>
          </cell>
          <cell r="B200" t="str">
            <v>IVA 0% y Exento</v>
          </cell>
          <cell r="C200">
            <v>6707.07</v>
          </cell>
          <cell r="D200">
            <v>0</v>
          </cell>
          <cell r="E200">
            <v>6707.07</v>
          </cell>
        </row>
        <row r="201">
          <cell r="A201" t="str">
            <v>1303   015</v>
          </cell>
          <cell r="B201" t="str">
            <v>IVA 16% Pagado</v>
          </cell>
          <cell r="C201">
            <v>60526355.039999999</v>
          </cell>
          <cell r="D201">
            <v>-5516067.6200000001</v>
          </cell>
          <cell r="E201">
            <v>55010287.420000002</v>
          </cell>
        </row>
        <row r="202">
          <cell r="A202" t="str">
            <v>1303   016</v>
          </cell>
          <cell r="B202" t="str">
            <v>Iva Importaciones 16% Pagado</v>
          </cell>
          <cell r="C202">
            <v>965.9</v>
          </cell>
          <cell r="D202">
            <v>0</v>
          </cell>
          <cell r="E202">
            <v>965.9</v>
          </cell>
        </row>
        <row r="203">
          <cell r="A203" t="str">
            <v>1303   017</v>
          </cell>
          <cell r="B203" t="str">
            <v>IVA Importaciones 16% Pagado</v>
          </cell>
          <cell r="C203">
            <v>548396.05000000005</v>
          </cell>
          <cell r="D203">
            <v>663618.31999999995</v>
          </cell>
          <cell r="E203">
            <v>1212014.3700000001</v>
          </cell>
        </row>
        <row r="204">
          <cell r="A204" t="str">
            <v>1303   018</v>
          </cell>
          <cell r="B204" t="str">
            <v>Iva Retenido Por Acreeditar 16% Pagado</v>
          </cell>
          <cell r="C204">
            <v>-418035.33</v>
          </cell>
          <cell r="D204">
            <v>0</v>
          </cell>
          <cell r="E204">
            <v>-418035.33</v>
          </cell>
        </row>
        <row r="205">
          <cell r="A205" t="str">
            <v>1303   020</v>
          </cell>
          <cell r="B205" t="str">
            <v>Iva 16% No Pagado</v>
          </cell>
          <cell r="C205">
            <v>13103.92</v>
          </cell>
          <cell r="D205">
            <v>0</v>
          </cell>
          <cell r="E205">
            <v>13103.92</v>
          </cell>
        </row>
        <row r="206">
          <cell r="A206" t="str">
            <v>1303   021</v>
          </cell>
          <cell r="B206" t="str">
            <v>IVA 16% No Pagado</v>
          </cell>
          <cell r="C206">
            <v>1257277519.24</v>
          </cell>
          <cell r="D206">
            <v>-164023569.78999999</v>
          </cell>
          <cell r="E206">
            <v>1093253949.45</v>
          </cell>
        </row>
        <row r="207">
          <cell r="A207" t="str">
            <v>1303   022</v>
          </cell>
          <cell r="B207" t="str">
            <v>Iva Retenido Por Acreeditar 16% No Paga</v>
          </cell>
          <cell r="C207">
            <v>-502494.52</v>
          </cell>
          <cell r="D207">
            <v>0</v>
          </cell>
          <cell r="E207">
            <v>-502494.52</v>
          </cell>
        </row>
        <row r="208">
          <cell r="A208" t="str">
            <v>1303   023</v>
          </cell>
          <cell r="B208" t="str">
            <v>IVA Retenido por Areeditar 16% No Pagad</v>
          </cell>
          <cell r="C208">
            <v>-548620414.84000003</v>
          </cell>
          <cell r="D208">
            <v>-12947688.880000001</v>
          </cell>
          <cell r="E208">
            <v>-561568103.72000003</v>
          </cell>
        </row>
        <row r="209">
          <cell r="A209" t="str">
            <v>1303   024</v>
          </cell>
          <cell r="B209" t="str">
            <v>IVA 0% No Pagado</v>
          </cell>
          <cell r="C209">
            <v>2341.9499999999998</v>
          </cell>
          <cell r="D209">
            <v>0</v>
          </cell>
          <cell r="E209">
            <v>2341.9499999999998</v>
          </cell>
        </row>
        <row r="210">
          <cell r="A210" t="str">
            <v>1303   030</v>
          </cell>
          <cell r="B210" t="str">
            <v>IVA Intercompañia no pagado</v>
          </cell>
          <cell r="C210">
            <v>1872272302.8499999</v>
          </cell>
          <cell r="D210">
            <v>-107212957.27</v>
          </cell>
          <cell r="E210">
            <v>1765059345.5799999</v>
          </cell>
        </row>
        <row r="211">
          <cell r="A211" t="str">
            <v>1303   031</v>
          </cell>
          <cell r="B211" t="str">
            <v>IVA Intercompañia pagado</v>
          </cell>
          <cell r="C211">
            <v>15025.26</v>
          </cell>
          <cell r="D211">
            <v>0</v>
          </cell>
          <cell r="E211">
            <v>15025.26</v>
          </cell>
        </row>
        <row r="212">
          <cell r="A212" t="str">
            <v>1303   034</v>
          </cell>
          <cell r="B212" t="str">
            <v>IVA 8% NO PAGADO</v>
          </cell>
          <cell r="C212">
            <v>16938532.969999999</v>
          </cell>
          <cell r="D212">
            <v>455598.53</v>
          </cell>
          <cell r="E212">
            <v>17394131.5</v>
          </cell>
        </row>
        <row r="213">
          <cell r="A213" t="str">
            <v>1303   035</v>
          </cell>
          <cell r="B213" t="str">
            <v>IVA 8%  PAGADO</v>
          </cell>
          <cell r="C213">
            <v>-14265459.380000001</v>
          </cell>
          <cell r="D213">
            <v>-492765.47</v>
          </cell>
          <cell r="E213">
            <v>-14758224.85</v>
          </cell>
        </row>
        <row r="214">
          <cell r="A214" t="str">
            <v>1303   036</v>
          </cell>
          <cell r="B214" t="str">
            <v>IVA 8% PAGO INMEDIATO</v>
          </cell>
          <cell r="C214">
            <v>-0.37</v>
          </cell>
          <cell r="D214">
            <v>0</v>
          </cell>
          <cell r="E214">
            <v>-0.37</v>
          </cell>
        </row>
        <row r="215">
          <cell r="A215" t="str">
            <v>1303   039</v>
          </cell>
          <cell r="B215" t="str">
            <v>IVA retenido al 6%  por acreditar Inter</v>
          </cell>
          <cell r="C215">
            <v>120218941.27</v>
          </cell>
          <cell r="D215">
            <v>0</v>
          </cell>
          <cell r="E215">
            <v>120218941.27</v>
          </cell>
        </row>
        <row r="216">
          <cell r="A216" t="str">
            <v>1304   002</v>
          </cell>
          <cell r="B216" t="str">
            <v>ISR - Pagos Provisionales Retenido por</v>
          </cell>
          <cell r="C216">
            <v>9326919.7300000004</v>
          </cell>
          <cell r="D216">
            <v>182389.85</v>
          </cell>
          <cell r="E216">
            <v>9509309.5800000001</v>
          </cell>
        </row>
        <row r="217">
          <cell r="A217" t="str">
            <v>1304   003</v>
          </cell>
          <cell r="B217" t="str">
            <v>ISR - Saldo a favor Ejercicios Anterior</v>
          </cell>
          <cell r="C217">
            <v>20650843</v>
          </cell>
          <cell r="D217">
            <v>0</v>
          </cell>
          <cell r="E217">
            <v>20650843</v>
          </cell>
        </row>
        <row r="218">
          <cell r="A218" t="str">
            <v>1304   006</v>
          </cell>
          <cell r="B218" t="str">
            <v>IETU Pagos Provisionales</v>
          </cell>
          <cell r="C218">
            <v>-0.8</v>
          </cell>
          <cell r="D218">
            <v>0</v>
          </cell>
          <cell r="E218">
            <v>-0.8</v>
          </cell>
        </row>
        <row r="219">
          <cell r="A219" t="str">
            <v>1304   007</v>
          </cell>
          <cell r="B219" t="str">
            <v>IDE - Pagos Provisionales Retenido por</v>
          </cell>
          <cell r="C219">
            <v>-0.18</v>
          </cell>
          <cell r="D219">
            <v>0</v>
          </cell>
          <cell r="E219">
            <v>-0.18</v>
          </cell>
        </row>
        <row r="220">
          <cell r="A220" t="str">
            <v>1305   005</v>
          </cell>
          <cell r="B220" t="str">
            <v>Subsidio al empleo</v>
          </cell>
          <cell r="C220">
            <v>4141.01</v>
          </cell>
          <cell r="D220">
            <v>-3445.6</v>
          </cell>
          <cell r="E220">
            <v>695.41</v>
          </cell>
        </row>
        <row r="221">
          <cell r="A221" t="str">
            <v>1401   001</v>
          </cell>
          <cell r="B221" t="str">
            <v>Equipos Nuevos digital</v>
          </cell>
          <cell r="C221">
            <v>2401978806.9499998</v>
          </cell>
          <cell r="D221">
            <v>-208447723.5</v>
          </cell>
          <cell r="E221">
            <v>2193531083.4499998</v>
          </cell>
        </row>
        <row r="222">
          <cell r="A222" t="str">
            <v>1401   002</v>
          </cell>
          <cell r="B222" t="str">
            <v>Equipos Usados digital</v>
          </cell>
          <cell r="C222">
            <v>4948473.1399999997</v>
          </cell>
          <cell r="D222">
            <v>-521457.36</v>
          </cell>
          <cell r="E222">
            <v>4427015.78</v>
          </cell>
        </row>
        <row r="223">
          <cell r="A223" t="str">
            <v>1401   003</v>
          </cell>
          <cell r="B223" t="str">
            <v>Equipos Reparados digital</v>
          </cell>
          <cell r="C223">
            <v>1183512.8400000001</v>
          </cell>
          <cell r="D223">
            <v>-207809.03</v>
          </cell>
          <cell r="E223">
            <v>975703.81</v>
          </cell>
        </row>
        <row r="224">
          <cell r="A224" t="str">
            <v>1401   004</v>
          </cell>
          <cell r="B224" t="str">
            <v>Equipos Dañados digital</v>
          </cell>
          <cell r="C224">
            <v>103968.16</v>
          </cell>
          <cell r="D224">
            <v>2651221.33</v>
          </cell>
          <cell r="E224">
            <v>2755189.49</v>
          </cell>
        </row>
        <row r="225">
          <cell r="A225" t="str">
            <v>1401   007</v>
          </cell>
          <cell r="B225" t="str">
            <v>Cuenta puente recepcion mercancias</v>
          </cell>
          <cell r="C225">
            <v>45314054.039999999</v>
          </cell>
          <cell r="D225">
            <v>0</v>
          </cell>
          <cell r="E225">
            <v>45314054.039999999</v>
          </cell>
        </row>
        <row r="226">
          <cell r="A226" t="str">
            <v>1401   999</v>
          </cell>
          <cell r="B226" t="str">
            <v>Equipos Digital, definido</v>
          </cell>
          <cell r="C226">
            <v>2603829.46</v>
          </cell>
          <cell r="D226">
            <v>114978028.43000001</v>
          </cell>
          <cell r="E226">
            <v>117581857.89</v>
          </cell>
        </row>
        <row r="227">
          <cell r="A227" t="str">
            <v>1402   001</v>
          </cell>
          <cell r="B227" t="str">
            <v>Equipos Nuevos analógico</v>
          </cell>
          <cell r="C227">
            <v>1.18</v>
          </cell>
          <cell r="D227">
            <v>0</v>
          </cell>
          <cell r="E227">
            <v>1.18</v>
          </cell>
        </row>
        <row r="228">
          <cell r="A228" t="str">
            <v>1402   002</v>
          </cell>
          <cell r="B228" t="str">
            <v>Equipos Usados analógico</v>
          </cell>
          <cell r="C228">
            <v>18.38</v>
          </cell>
          <cell r="D228">
            <v>0</v>
          </cell>
          <cell r="E228">
            <v>18.38</v>
          </cell>
        </row>
        <row r="229">
          <cell r="A229" t="str">
            <v>1402   003</v>
          </cell>
          <cell r="B229" t="str">
            <v>Equipos Dañados analógico</v>
          </cell>
          <cell r="C229">
            <v>1.78</v>
          </cell>
          <cell r="D229">
            <v>0</v>
          </cell>
          <cell r="E229">
            <v>1.78</v>
          </cell>
        </row>
        <row r="230">
          <cell r="A230" t="str">
            <v>1402   011</v>
          </cell>
          <cell r="B230" t="str">
            <v>Accesorios Nuevos</v>
          </cell>
          <cell r="C230">
            <v>6.03</v>
          </cell>
          <cell r="D230">
            <v>0</v>
          </cell>
          <cell r="E230">
            <v>6.03</v>
          </cell>
        </row>
        <row r="231">
          <cell r="A231" t="str">
            <v>1402   012</v>
          </cell>
          <cell r="B231" t="str">
            <v>Accesorios Usados</v>
          </cell>
          <cell r="C231">
            <v>9.98</v>
          </cell>
          <cell r="D231">
            <v>0</v>
          </cell>
          <cell r="E231">
            <v>9.98</v>
          </cell>
        </row>
        <row r="232">
          <cell r="A232" t="str">
            <v>1403   001</v>
          </cell>
          <cell r="B232" t="str">
            <v>Accesorios nuevos</v>
          </cell>
          <cell r="C232">
            <v>167382456.58000001</v>
          </cell>
          <cell r="D232">
            <v>-11168615.65</v>
          </cell>
          <cell r="E232">
            <v>156213840.93000001</v>
          </cell>
        </row>
        <row r="233">
          <cell r="A233" t="str">
            <v>_x000C_</v>
          </cell>
          <cell r="C233" t="str">
            <v>LIBRO MEXGAAP</v>
          </cell>
          <cell r="E233" t="str">
            <v>Fecha: 01-SEP-21 16:29:00</v>
          </cell>
        </row>
        <row r="234">
          <cell r="A234"/>
          <cell r="C234" t="str">
            <v>AT&amp;T BALANZA POR GRUPO DE</v>
          </cell>
          <cell r="D234" t="str">
            <v>EF NEXTEL</v>
          </cell>
          <cell r="E234" t="str">
            <v>Página:   5</v>
          </cell>
        </row>
        <row r="235">
          <cell r="A235"/>
          <cell r="C235" t="str">
            <v>Período Actual: AGO-</v>
          </cell>
          <cell r="D235">
            <v>21</v>
          </cell>
        </row>
        <row r="236">
          <cell r="A236"/>
        </row>
        <row r="237">
          <cell r="A237" t="str">
            <v>Divisa: MXN</v>
          </cell>
        </row>
        <row r="238">
          <cell r="A238" t="str">
            <v>Ningún CUEN</v>
          </cell>
          <cell r="B238" t="str">
            <v>TA específico solicitado</v>
          </cell>
        </row>
        <row r="239">
          <cell r="A239"/>
          <cell r="C239" t="str">
            <v>Saldo Anterior</v>
          </cell>
          <cell r="D239" t="str">
            <v>Movimiento Neto</v>
          </cell>
          <cell r="E239" t="str">
            <v>Saldo Actual</v>
          </cell>
        </row>
        <row r="240">
          <cell r="A240" t="str">
            <v>NEX_GL NEX_</v>
          </cell>
          <cell r="B240" t="str">
            <v>GL_SUBCUENTA                            N NE NEX NE N NE</v>
          </cell>
          <cell r="C240">
            <v>44378</v>
          </cell>
          <cell r="D240">
            <v>44409</v>
          </cell>
          <cell r="E240">
            <v>44409</v>
          </cell>
        </row>
        <row r="241">
          <cell r="A241" t="str">
            <v>------ ----</v>
          </cell>
          <cell r="B241" t="str">
            <v>--------------------------------------- - -- --- -- - --</v>
          </cell>
          <cell r="C241" t="str">
            <v>--------------------------</v>
          </cell>
          <cell r="D241" t="str">
            <v>--------------------------</v>
          </cell>
          <cell r="E241" t="str">
            <v>--------------------------</v>
          </cell>
        </row>
        <row r="242">
          <cell r="A242" t="str">
            <v>1403   002</v>
          </cell>
          <cell r="B242" t="str">
            <v>Accesorios usados</v>
          </cell>
          <cell r="C242">
            <v>2247.25</v>
          </cell>
          <cell r="D242">
            <v>478266.77</v>
          </cell>
          <cell r="E242">
            <v>480514.02</v>
          </cell>
        </row>
        <row r="243">
          <cell r="A243" t="str">
            <v>1403   003</v>
          </cell>
          <cell r="B243" t="str">
            <v>Accesorios dañados</v>
          </cell>
          <cell r="C243">
            <v>-2403.48</v>
          </cell>
          <cell r="D243">
            <v>51339.31</v>
          </cell>
          <cell r="E243">
            <v>48935.83</v>
          </cell>
        </row>
        <row r="244">
          <cell r="A244" t="str">
            <v>1403   004</v>
          </cell>
          <cell r="B244" t="str">
            <v>Accesorios Refurbish</v>
          </cell>
          <cell r="C244">
            <v>0.04</v>
          </cell>
          <cell r="D244">
            <v>0</v>
          </cell>
          <cell r="E244">
            <v>0.04</v>
          </cell>
        </row>
        <row r="245">
          <cell r="A245" t="str">
            <v>1404   002</v>
          </cell>
          <cell r="B245" t="str">
            <v>CxP  Interorganizacion</v>
          </cell>
          <cell r="C245">
            <v>0</v>
          </cell>
          <cell r="D245">
            <v>-1254888889.9200001</v>
          </cell>
          <cell r="E245">
            <v>-1254888889.9200001</v>
          </cell>
        </row>
        <row r="246">
          <cell r="A246" t="str">
            <v>1404   003</v>
          </cell>
          <cell r="B246" t="str">
            <v>CxC Interorganizacion</v>
          </cell>
          <cell r="C246">
            <v>0</v>
          </cell>
          <cell r="D246">
            <v>1254888889.9100001</v>
          </cell>
          <cell r="E246">
            <v>1254888889.9100001</v>
          </cell>
        </row>
        <row r="247">
          <cell r="A247" t="str">
            <v>1420   001</v>
          </cell>
          <cell r="B247" t="str">
            <v>Reserva Equipos Obsoletos</v>
          </cell>
          <cell r="C247">
            <v>-17086131.629999999</v>
          </cell>
          <cell r="D247">
            <v>23363555.510000002</v>
          </cell>
          <cell r="E247">
            <v>6277423.8799999999</v>
          </cell>
        </row>
        <row r="248">
          <cell r="A248" t="str">
            <v>1420   002</v>
          </cell>
          <cell r="B248" t="str">
            <v>Reserva Equipos Lento Movimiento</v>
          </cell>
          <cell r="C248">
            <v>-105349921.69</v>
          </cell>
          <cell r="D248">
            <v>52288273.200000003</v>
          </cell>
          <cell r="E248">
            <v>-53061648.490000002</v>
          </cell>
        </row>
        <row r="249">
          <cell r="A249" t="str">
            <v>1420   005</v>
          </cell>
          <cell r="B249" t="str">
            <v>Reserva Accesorios Obsoletos</v>
          </cell>
          <cell r="C249">
            <v>-21172607.039999999</v>
          </cell>
          <cell r="D249">
            <v>4662.6099999999997</v>
          </cell>
          <cell r="E249">
            <v>-21167944.43</v>
          </cell>
        </row>
        <row r="250">
          <cell r="A250" t="str">
            <v>1499   001</v>
          </cell>
          <cell r="B250" t="str">
            <v>Garantias</v>
          </cell>
          <cell r="C250">
            <v>-3164840.13</v>
          </cell>
          <cell r="D250">
            <v>35796182.560000002</v>
          </cell>
          <cell r="E250">
            <v>32631342.43</v>
          </cell>
        </row>
        <row r="251">
          <cell r="A251" t="str">
            <v>1499   003</v>
          </cell>
          <cell r="B251" t="str">
            <v>Equipos propiedad del cliente roaming</v>
          </cell>
          <cell r="C251">
            <v>-0.71</v>
          </cell>
          <cell r="D251">
            <v>0</v>
          </cell>
          <cell r="E251">
            <v>-0.71</v>
          </cell>
        </row>
        <row r="252">
          <cell r="A252" t="str">
            <v>1501   002</v>
          </cell>
          <cell r="B252" t="str">
            <v>Comisiones master dealers</v>
          </cell>
          <cell r="C252">
            <v>-0.03</v>
          </cell>
          <cell r="D252">
            <v>0</v>
          </cell>
          <cell r="E252">
            <v>-0.03</v>
          </cell>
        </row>
        <row r="253">
          <cell r="A253" t="str">
            <v>1501   003</v>
          </cell>
          <cell r="B253" t="str">
            <v>Anticipo luz</v>
          </cell>
          <cell r="C253">
            <v>-0.03</v>
          </cell>
          <cell r="D253">
            <v>0</v>
          </cell>
          <cell r="E253">
            <v>-0.03</v>
          </cell>
        </row>
        <row r="254">
          <cell r="A254" t="str">
            <v>1502   001</v>
          </cell>
          <cell r="B254" t="str">
            <v>Otros prepagos - mercadotecnia</v>
          </cell>
          <cell r="C254">
            <v>51938345.640000001</v>
          </cell>
          <cell r="D254">
            <v>226546.23</v>
          </cell>
          <cell r="E254">
            <v>52164891.869999997</v>
          </cell>
        </row>
        <row r="255">
          <cell r="A255" t="str">
            <v>1502   002</v>
          </cell>
          <cell r="B255" t="str">
            <v>Otros prepagos</v>
          </cell>
          <cell r="C255">
            <v>5169526.45</v>
          </cell>
          <cell r="D255">
            <v>-735303.81</v>
          </cell>
          <cell r="E255">
            <v>4434222.6399999997</v>
          </cell>
        </row>
        <row r="256">
          <cell r="A256" t="str">
            <v>1502   003</v>
          </cell>
          <cell r="B256" t="str">
            <v>Otros prepagos - mantenimiento</v>
          </cell>
          <cell r="C256">
            <v>156386324.81</v>
          </cell>
          <cell r="D256">
            <v>-25386141.780000001</v>
          </cell>
          <cell r="E256">
            <v>131000183.03</v>
          </cell>
        </row>
        <row r="257">
          <cell r="A257" t="str">
            <v>1502   004</v>
          </cell>
          <cell r="B257" t="str">
            <v>Otros prepagos - renta</v>
          </cell>
          <cell r="C257">
            <v>9274808.8900000006</v>
          </cell>
          <cell r="D257">
            <v>-940929.79</v>
          </cell>
          <cell r="E257">
            <v>8333879.0999999996</v>
          </cell>
        </row>
        <row r="258">
          <cell r="A258" t="str">
            <v>1502   005</v>
          </cell>
          <cell r="B258" t="str">
            <v>Otros prepagos - seguros</v>
          </cell>
          <cell r="C258">
            <v>72205985.140000001</v>
          </cell>
          <cell r="D258">
            <v>-10315146.060000001</v>
          </cell>
          <cell r="E258">
            <v>61890839.079999998</v>
          </cell>
        </row>
        <row r="259">
          <cell r="A259" t="str">
            <v>1502   006</v>
          </cell>
          <cell r="B259" t="str">
            <v>Otros prepagos - conexión</v>
          </cell>
          <cell r="C259">
            <v>6070943.2400000002</v>
          </cell>
          <cell r="D259">
            <v>207164.56</v>
          </cell>
          <cell r="E259">
            <v>6278107.7999999998</v>
          </cell>
        </row>
        <row r="260">
          <cell r="A260" t="str">
            <v>1502   007</v>
          </cell>
          <cell r="B260" t="str">
            <v>Otros prepagos - espectro</v>
          </cell>
          <cell r="C260">
            <v>1720751868.29</v>
          </cell>
          <cell r="D260">
            <v>-343994930.42000002</v>
          </cell>
          <cell r="E260">
            <v>1376756937.8699999</v>
          </cell>
        </row>
        <row r="261">
          <cell r="A261" t="str">
            <v>1502   008</v>
          </cell>
          <cell r="B261" t="str">
            <v>Otros prepagos - costo financiero difer</v>
          </cell>
          <cell r="C261">
            <v>29670534.239999998</v>
          </cell>
          <cell r="D261">
            <v>-910701.68</v>
          </cell>
          <cell r="E261">
            <v>28759832.559999999</v>
          </cell>
        </row>
        <row r="262">
          <cell r="A262" t="str">
            <v>1502   009</v>
          </cell>
          <cell r="B262" t="str">
            <v>Otros Prepagos - afiliadas</v>
          </cell>
          <cell r="C262">
            <v>7.0000000000000007E-2</v>
          </cell>
          <cell r="D262">
            <v>0</v>
          </cell>
          <cell r="E262">
            <v>7.0000000000000007E-2</v>
          </cell>
        </row>
        <row r="263">
          <cell r="A263" t="str">
            <v>1502   010</v>
          </cell>
          <cell r="B263" t="str">
            <v>Prepago-Agentes aduanales MXN</v>
          </cell>
          <cell r="C263">
            <v>649719</v>
          </cell>
          <cell r="D263">
            <v>-649719</v>
          </cell>
          <cell r="E263">
            <v>0</v>
          </cell>
        </row>
        <row r="264">
          <cell r="A264" t="str">
            <v>1502   012</v>
          </cell>
          <cell r="B264" t="str">
            <v>ANTICIPOS ENTIDADES GUBERNAMENTALES</v>
          </cell>
          <cell r="C264">
            <v>9249593.2799999993</v>
          </cell>
          <cell r="D264">
            <v>5918727.6200000001</v>
          </cell>
          <cell r="E264">
            <v>15168320.9</v>
          </cell>
        </row>
        <row r="265">
          <cell r="A265" t="str">
            <v>1502   013</v>
          </cell>
          <cell r="B265" t="str">
            <v>ANTICIPOS MTTO INGENIERIA</v>
          </cell>
          <cell r="C265">
            <v>230492912.37</v>
          </cell>
          <cell r="D265">
            <v>-51675654.579999998</v>
          </cell>
          <cell r="E265">
            <v>178817257.78999999</v>
          </cell>
        </row>
        <row r="266">
          <cell r="A266" t="str">
            <v>1502   014</v>
          </cell>
          <cell r="B266" t="str">
            <v>Prepagos Seguros y Fianzas Corporativos</v>
          </cell>
          <cell r="C266">
            <v>13200610.98</v>
          </cell>
          <cell r="D266">
            <v>-1934218.52</v>
          </cell>
          <cell r="E266">
            <v>11266392.460000001</v>
          </cell>
        </row>
        <row r="267">
          <cell r="A267" t="str">
            <v>1502   017</v>
          </cell>
          <cell r="B267" t="str">
            <v>Tarjetas Corporativas Edenred</v>
          </cell>
          <cell r="C267">
            <v>1477817.4</v>
          </cell>
          <cell r="D267">
            <v>1663221.99</v>
          </cell>
          <cell r="E267">
            <v>3141039.39</v>
          </cell>
        </row>
        <row r="268">
          <cell r="A268" t="str">
            <v>1502   018</v>
          </cell>
          <cell r="B268" t="str">
            <v>Seguros Opcionales Empleados</v>
          </cell>
          <cell r="C268">
            <v>48159129.270000003</v>
          </cell>
          <cell r="D268">
            <v>-584561.35</v>
          </cell>
          <cell r="E268">
            <v>47574567.920000002</v>
          </cell>
        </row>
        <row r="269">
          <cell r="A269" t="str">
            <v>1503   003</v>
          </cell>
          <cell r="B269" t="str">
            <v>Prepago Telefónica ROUA Corto plazo</v>
          </cell>
          <cell r="C269">
            <v>61249200</v>
          </cell>
          <cell r="D269">
            <v>0</v>
          </cell>
          <cell r="E269">
            <v>61249200</v>
          </cell>
        </row>
        <row r="270">
          <cell r="A270" t="str">
            <v>1514   900</v>
          </cell>
          <cell r="B270" t="str">
            <v>Commision Asset ASC 606 C.P.</v>
          </cell>
          <cell r="C270">
            <v>970349462.44000006</v>
          </cell>
          <cell r="D270">
            <v>19989772.73</v>
          </cell>
          <cell r="E270">
            <v>990339235.16999996</v>
          </cell>
        </row>
        <row r="271">
          <cell r="A271" t="str">
            <v>1601   004</v>
          </cell>
          <cell r="B271" t="str">
            <v>PTF AT&amp;T</v>
          </cell>
          <cell r="C271">
            <v>-0.4</v>
          </cell>
          <cell r="D271">
            <v>0</v>
          </cell>
          <cell r="E271">
            <v>-0.4</v>
          </cell>
        </row>
        <row r="272">
          <cell r="A272" t="str">
            <v>1711   501</v>
          </cell>
          <cell r="B272" t="str">
            <v>3G Terrenos Otros</v>
          </cell>
          <cell r="C272">
            <v>42154421.240000002</v>
          </cell>
          <cell r="D272">
            <v>0</v>
          </cell>
          <cell r="E272">
            <v>42154421.240000002</v>
          </cell>
        </row>
        <row r="273">
          <cell r="A273" t="str">
            <v>1712   109</v>
          </cell>
          <cell r="B273" t="str">
            <v>Aire acondicionado</v>
          </cell>
          <cell r="C273">
            <v>682612.03</v>
          </cell>
          <cell r="D273">
            <v>0</v>
          </cell>
          <cell r="E273">
            <v>682612.03</v>
          </cell>
        </row>
        <row r="274">
          <cell r="A274" t="str">
            <v>1712   503</v>
          </cell>
          <cell r="B274" t="str">
            <v>3G Costo de Adquisicion</v>
          </cell>
          <cell r="C274">
            <v>1287689.3700000001</v>
          </cell>
          <cell r="D274">
            <v>0</v>
          </cell>
          <cell r="E274">
            <v>1287689.3700000001</v>
          </cell>
        </row>
        <row r="275">
          <cell r="A275" t="str">
            <v>1712   505</v>
          </cell>
          <cell r="B275" t="str">
            <v>3G Administracion de Proyecto</v>
          </cell>
          <cell r="C275">
            <v>976375</v>
          </cell>
          <cell r="D275">
            <v>0</v>
          </cell>
          <cell r="E275">
            <v>976375</v>
          </cell>
        </row>
        <row r="276">
          <cell r="A276" t="str">
            <v>1712   506</v>
          </cell>
          <cell r="B276" t="str">
            <v>3G Dibujos de Sitios</v>
          </cell>
          <cell r="C276">
            <v>2026567.6799999999</v>
          </cell>
          <cell r="D276">
            <v>0</v>
          </cell>
          <cell r="E276">
            <v>2026567.6799999999</v>
          </cell>
        </row>
        <row r="277">
          <cell r="A277" t="str">
            <v>1712   507</v>
          </cell>
          <cell r="B277" t="str">
            <v>3G Mejoras a Terrenos</v>
          </cell>
          <cell r="C277">
            <v>184786543.88999999</v>
          </cell>
          <cell r="D277">
            <v>0</v>
          </cell>
          <cell r="E277">
            <v>184786543.88999999</v>
          </cell>
        </row>
        <row r="278">
          <cell r="A278" t="str">
            <v>1712   508</v>
          </cell>
          <cell r="B278" t="str">
            <v>3G Instalacion Electrica</v>
          </cell>
          <cell r="C278">
            <v>4156219.08</v>
          </cell>
          <cell r="D278">
            <v>0</v>
          </cell>
          <cell r="E278">
            <v>4156219.08</v>
          </cell>
        </row>
        <row r="279">
          <cell r="A279" t="str">
            <v>1712   509</v>
          </cell>
          <cell r="B279" t="str">
            <v>3G Aire Acondicionado</v>
          </cell>
          <cell r="C279">
            <v>29661778.75</v>
          </cell>
          <cell r="D279">
            <v>0</v>
          </cell>
          <cell r="E279">
            <v>29661778.75</v>
          </cell>
        </row>
        <row r="280">
          <cell r="A280" t="str">
            <v>1712   510</v>
          </cell>
          <cell r="B280" t="str">
            <v>3G Cableado Estructural</v>
          </cell>
          <cell r="C280">
            <v>4665467.0199999996</v>
          </cell>
          <cell r="D280">
            <v>0</v>
          </cell>
          <cell r="E280">
            <v>4665467.0199999996</v>
          </cell>
        </row>
        <row r="281">
          <cell r="A281" t="str">
            <v>1712   512</v>
          </cell>
          <cell r="B281" t="str">
            <v>3G Cableado Estructural de Sistemas</v>
          </cell>
          <cell r="C281">
            <v>9553645.1999999993</v>
          </cell>
          <cell r="D281">
            <v>0</v>
          </cell>
          <cell r="E281">
            <v>9553645.1999999993</v>
          </cell>
        </row>
        <row r="282">
          <cell r="A282" t="str">
            <v>1712   513</v>
          </cell>
          <cell r="B282" t="str">
            <v>3G Torres</v>
          </cell>
          <cell r="C282">
            <v>3509200.97</v>
          </cell>
          <cell r="D282">
            <v>0</v>
          </cell>
          <cell r="E282">
            <v>3509200.97</v>
          </cell>
        </row>
        <row r="283">
          <cell r="A283" t="str">
            <v>1712   514</v>
          </cell>
          <cell r="B283" t="str">
            <v>3G Planta de Luz</v>
          </cell>
          <cell r="C283">
            <v>32127216.34</v>
          </cell>
          <cell r="D283">
            <v>0</v>
          </cell>
          <cell r="E283">
            <v>32127216.34</v>
          </cell>
        </row>
        <row r="284">
          <cell r="A284" t="str">
            <v>1712   515</v>
          </cell>
          <cell r="B284" t="str">
            <v>3G Generador</v>
          </cell>
          <cell r="C284">
            <v>13112260.18</v>
          </cell>
          <cell r="D284">
            <v>0</v>
          </cell>
          <cell r="E284">
            <v>13112260.18</v>
          </cell>
        </row>
        <row r="285">
          <cell r="A285" t="str">
            <v>1712   516</v>
          </cell>
          <cell r="B285" t="str">
            <v>3G Acometida Electrica</v>
          </cell>
          <cell r="C285">
            <v>13782055.4</v>
          </cell>
          <cell r="D285">
            <v>0</v>
          </cell>
          <cell r="E285">
            <v>13782055.4</v>
          </cell>
        </row>
        <row r="286">
          <cell r="A286" t="str">
            <v>1712   517</v>
          </cell>
          <cell r="B286" t="str">
            <v>3G Microondas</v>
          </cell>
          <cell r="C286">
            <v>826397.35</v>
          </cell>
          <cell r="D286">
            <v>0</v>
          </cell>
          <cell r="E286">
            <v>826397.35</v>
          </cell>
        </row>
        <row r="287">
          <cell r="A287" t="str">
            <v>1712   518</v>
          </cell>
          <cell r="B287" t="str">
            <v>3G Imagen Nextel</v>
          </cell>
          <cell r="C287">
            <v>52950</v>
          </cell>
          <cell r="D287">
            <v>0</v>
          </cell>
          <cell r="E287">
            <v>52950</v>
          </cell>
        </row>
        <row r="288">
          <cell r="A288" t="str">
            <v>1712   650</v>
          </cell>
          <cell r="B288" t="str">
            <v>3G Rva Baja Edificios Propios</v>
          </cell>
          <cell r="C288">
            <v>-220844.56</v>
          </cell>
          <cell r="D288">
            <v>0</v>
          </cell>
          <cell r="E288">
            <v>-220844.56</v>
          </cell>
        </row>
        <row r="289">
          <cell r="A289" t="str">
            <v>1713   106</v>
          </cell>
          <cell r="B289" t="str">
            <v>Dibujos de Sitios</v>
          </cell>
          <cell r="C289">
            <v>4662.88</v>
          </cell>
          <cell r="D289">
            <v>0</v>
          </cell>
          <cell r="E289">
            <v>4662.88</v>
          </cell>
        </row>
        <row r="290">
          <cell r="A290" t="str">
            <v>1713   107</v>
          </cell>
          <cell r="B290" t="str">
            <v>Mejoras a terrenos arrendados</v>
          </cell>
          <cell r="C290">
            <v>18778380.57</v>
          </cell>
          <cell r="D290">
            <v>0</v>
          </cell>
          <cell r="E290">
            <v>18778380.57</v>
          </cell>
        </row>
        <row r="291">
          <cell r="A291" t="str">
            <v>_x000C_</v>
          </cell>
          <cell r="C291" t="str">
            <v>LIBRO MEXGAAP</v>
          </cell>
          <cell r="E291" t="str">
            <v>Fecha: 01-SEP-21 16:29:00</v>
          </cell>
        </row>
        <row r="292">
          <cell r="A292"/>
          <cell r="C292" t="str">
            <v>AT&amp;T BALANZA POR GRUPO DE</v>
          </cell>
          <cell r="D292" t="str">
            <v>EF NEXTEL</v>
          </cell>
          <cell r="E292" t="str">
            <v>Página:   6</v>
          </cell>
        </row>
        <row r="293">
          <cell r="A293"/>
          <cell r="C293" t="str">
            <v>Período Actual: AGO-</v>
          </cell>
          <cell r="D293">
            <v>21</v>
          </cell>
        </row>
        <row r="294">
          <cell r="A294"/>
        </row>
        <row r="295">
          <cell r="A295" t="str">
            <v>Divisa: MXN</v>
          </cell>
        </row>
        <row r="296">
          <cell r="A296" t="str">
            <v>Ningún CUEN</v>
          </cell>
          <cell r="B296" t="str">
            <v>TA específico solicitado</v>
          </cell>
        </row>
        <row r="297">
          <cell r="A297"/>
          <cell r="C297" t="str">
            <v>Saldo Anterior</v>
          </cell>
          <cell r="D297" t="str">
            <v>Movimiento Neto</v>
          </cell>
          <cell r="E297" t="str">
            <v>Saldo Actual</v>
          </cell>
        </row>
        <row r="298">
          <cell r="A298" t="str">
            <v>NEX_GL NEX_</v>
          </cell>
          <cell r="B298" t="str">
            <v>GL_SUBCUENTA                            N NE NEX NE N NE</v>
          </cell>
          <cell r="C298">
            <v>44378</v>
          </cell>
          <cell r="D298">
            <v>44409</v>
          </cell>
          <cell r="E298">
            <v>44409</v>
          </cell>
        </row>
        <row r="299">
          <cell r="A299" t="str">
            <v>------ ----</v>
          </cell>
          <cell r="B299" t="str">
            <v>--------------------------------------- - -- --- -- - --</v>
          </cell>
          <cell r="C299" t="str">
            <v>--------------------------</v>
          </cell>
          <cell r="D299" t="str">
            <v>--------------------------</v>
          </cell>
          <cell r="E299" t="str">
            <v>--------------------------</v>
          </cell>
        </row>
        <row r="300">
          <cell r="A300" t="str">
            <v>1713   108</v>
          </cell>
          <cell r="B300" t="str">
            <v>Instalacion electrica</v>
          </cell>
          <cell r="C300">
            <v>590926.88</v>
          </cell>
          <cell r="D300">
            <v>0</v>
          </cell>
          <cell r="E300">
            <v>590926.88</v>
          </cell>
        </row>
        <row r="301">
          <cell r="A301" t="str">
            <v>1713   109</v>
          </cell>
          <cell r="B301" t="str">
            <v>Aire acondicionado</v>
          </cell>
          <cell r="C301">
            <v>1668.27</v>
          </cell>
          <cell r="D301">
            <v>0</v>
          </cell>
          <cell r="E301">
            <v>1668.27</v>
          </cell>
        </row>
        <row r="302">
          <cell r="A302" t="str">
            <v>1713   112</v>
          </cell>
          <cell r="B302" t="str">
            <v>Cableado Estructural de Sistemas</v>
          </cell>
          <cell r="C302">
            <v>99649.95</v>
          </cell>
          <cell r="D302">
            <v>0</v>
          </cell>
          <cell r="E302">
            <v>99649.95</v>
          </cell>
        </row>
        <row r="303">
          <cell r="A303" t="str">
            <v>1713   115</v>
          </cell>
          <cell r="B303" t="str">
            <v>Generador</v>
          </cell>
          <cell r="C303">
            <v>41126.800000000003</v>
          </cell>
          <cell r="D303">
            <v>0</v>
          </cell>
          <cell r="E303">
            <v>41126.800000000003</v>
          </cell>
        </row>
        <row r="304">
          <cell r="A304" t="str">
            <v>1713   116</v>
          </cell>
          <cell r="B304" t="str">
            <v>Acometida electrica</v>
          </cell>
          <cell r="C304">
            <v>8010.5</v>
          </cell>
          <cell r="D304">
            <v>0</v>
          </cell>
          <cell r="E304">
            <v>8010.5</v>
          </cell>
        </row>
        <row r="305">
          <cell r="A305" t="str">
            <v>1713   117</v>
          </cell>
          <cell r="B305" t="str">
            <v>Microondas</v>
          </cell>
          <cell r="C305">
            <v>2294.31</v>
          </cell>
          <cell r="D305">
            <v>0</v>
          </cell>
          <cell r="E305">
            <v>2294.31</v>
          </cell>
        </row>
        <row r="306">
          <cell r="A306" t="str">
            <v>1713   120</v>
          </cell>
          <cell r="B306" t="str">
            <v>Otros</v>
          </cell>
          <cell r="C306">
            <v>23905.63</v>
          </cell>
          <cell r="D306">
            <v>0</v>
          </cell>
          <cell r="E306">
            <v>23905.63</v>
          </cell>
        </row>
        <row r="307">
          <cell r="A307" t="str">
            <v>1713   503</v>
          </cell>
          <cell r="B307" t="str">
            <v>3G Costo de adquisicion</v>
          </cell>
          <cell r="C307">
            <v>9505941.0899999999</v>
          </cell>
          <cell r="D307">
            <v>0</v>
          </cell>
          <cell r="E307">
            <v>9505941.0899999999</v>
          </cell>
        </row>
        <row r="308">
          <cell r="A308" t="str">
            <v>1713   506</v>
          </cell>
          <cell r="B308" t="str">
            <v>3G Dibujos de Sitios</v>
          </cell>
          <cell r="C308">
            <v>32099425.510000002</v>
          </cell>
          <cell r="D308">
            <v>0</v>
          </cell>
          <cell r="E308">
            <v>32099425.510000002</v>
          </cell>
        </row>
        <row r="309">
          <cell r="A309" t="str">
            <v>1713   507</v>
          </cell>
          <cell r="B309" t="str">
            <v>3G Mejoras a terrenos</v>
          </cell>
          <cell r="C309">
            <v>421535218.99000001</v>
          </cell>
          <cell r="D309">
            <v>0</v>
          </cell>
          <cell r="E309">
            <v>421535218.99000001</v>
          </cell>
        </row>
        <row r="310">
          <cell r="A310" t="str">
            <v>1713   508</v>
          </cell>
          <cell r="B310" t="str">
            <v>3G Instalacion electrica</v>
          </cell>
          <cell r="C310">
            <v>19731492.140000001</v>
          </cell>
          <cell r="D310">
            <v>0</v>
          </cell>
          <cell r="E310">
            <v>19731492.140000001</v>
          </cell>
        </row>
        <row r="311">
          <cell r="A311" t="str">
            <v>1713   509</v>
          </cell>
          <cell r="B311" t="str">
            <v>3G Aire acondicionado</v>
          </cell>
          <cell r="C311">
            <v>71712267.790000007</v>
          </cell>
          <cell r="D311">
            <v>0</v>
          </cell>
          <cell r="E311">
            <v>71712267.790000007</v>
          </cell>
        </row>
        <row r="312">
          <cell r="A312" t="str">
            <v>1713   510</v>
          </cell>
          <cell r="B312" t="str">
            <v>3G Cableado Estructural</v>
          </cell>
          <cell r="C312">
            <v>35201562.289999999</v>
          </cell>
          <cell r="D312">
            <v>0</v>
          </cell>
          <cell r="E312">
            <v>35201562.289999999</v>
          </cell>
        </row>
        <row r="313">
          <cell r="A313" t="str">
            <v>1713   512</v>
          </cell>
          <cell r="B313" t="str">
            <v>3G Cableado Estructural de Sistemas</v>
          </cell>
          <cell r="C313">
            <v>20847235.030000001</v>
          </cell>
          <cell r="D313">
            <v>12234.67</v>
          </cell>
          <cell r="E313">
            <v>20859469.699999999</v>
          </cell>
        </row>
        <row r="314">
          <cell r="A314" t="str">
            <v>1713   513</v>
          </cell>
          <cell r="B314" t="str">
            <v>3G Torres</v>
          </cell>
          <cell r="C314">
            <v>6718499.75</v>
          </cell>
          <cell r="D314">
            <v>0</v>
          </cell>
          <cell r="E314">
            <v>6718499.75</v>
          </cell>
        </row>
        <row r="315">
          <cell r="A315" t="str">
            <v>1713   514</v>
          </cell>
          <cell r="B315" t="str">
            <v>3G Planta de Luz</v>
          </cell>
          <cell r="C315">
            <v>61383014.420000002</v>
          </cell>
          <cell r="D315">
            <v>0</v>
          </cell>
          <cell r="E315">
            <v>61383014.420000002</v>
          </cell>
        </row>
        <row r="316">
          <cell r="A316" t="str">
            <v>1713   515</v>
          </cell>
          <cell r="B316" t="str">
            <v>3G Generador</v>
          </cell>
          <cell r="C316">
            <v>27457673.640000001</v>
          </cell>
          <cell r="D316">
            <v>0</v>
          </cell>
          <cell r="E316">
            <v>27457673.640000001</v>
          </cell>
        </row>
        <row r="317">
          <cell r="A317" t="str">
            <v>1713   516</v>
          </cell>
          <cell r="B317" t="str">
            <v>3G Acometida electrica</v>
          </cell>
          <cell r="C317">
            <v>52922845.799999997</v>
          </cell>
          <cell r="D317">
            <v>0</v>
          </cell>
          <cell r="E317">
            <v>52922845.799999997</v>
          </cell>
        </row>
        <row r="318">
          <cell r="A318" t="str">
            <v>1713   517</v>
          </cell>
          <cell r="B318" t="str">
            <v>3G Microondas</v>
          </cell>
          <cell r="C318">
            <v>8375337.3399999999</v>
          </cell>
          <cell r="D318">
            <v>0</v>
          </cell>
          <cell r="E318">
            <v>8375337.3399999999</v>
          </cell>
        </row>
        <row r="319">
          <cell r="A319" t="str">
            <v>1713   518</v>
          </cell>
          <cell r="B319" t="str">
            <v>3G Imagen Nextel</v>
          </cell>
          <cell r="C319">
            <v>4630726.59</v>
          </cell>
          <cell r="D319">
            <v>0</v>
          </cell>
          <cell r="E319">
            <v>4630726.59</v>
          </cell>
        </row>
        <row r="320">
          <cell r="A320" t="str">
            <v>1713   521</v>
          </cell>
          <cell r="B320" t="str">
            <v>3G Gastos Capitalizables De Proyectos I</v>
          </cell>
          <cell r="C320">
            <v>2114879.7599999998</v>
          </cell>
          <cell r="D320">
            <v>0</v>
          </cell>
          <cell r="E320">
            <v>2114879.7599999998</v>
          </cell>
        </row>
        <row r="321">
          <cell r="A321" t="str">
            <v>1713   651</v>
          </cell>
          <cell r="B321" t="str">
            <v>3G Rva Baja Edificios Arrendados</v>
          </cell>
          <cell r="C321">
            <v>-1900229.57</v>
          </cell>
          <cell r="D321">
            <v>0</v>
          </cell>
          <cell r="E321">
            <v>-1900229.57</v>
          </cell>
        </row>
        <row r="322">
          <cell r="A322" t="str">
            <v>1714   560</v>
          </cell>
          <cell r="B322" t="str">
            <v>3G Mobiliario y Equipo</v>
          </cell>
          <cell r="C322">
            <v>37866992.75</v>
          </cell>
          <cell r="D322">
            <v>0</v>
          </cell>
          <cell r="E322">
            <v>37866992.75</v>
          </cell>
        </row>
        <row r="323">
          <cell r="A323" t="str">
            <v>1714   561</v>
          </cell>
          <cell r="B323" t="str">
            <v>3G Equipo de Oficina - Otros</v>
          </cell>
          <cell r="C323">
            <v>37925121.880000003</v>
          </cell>
          <cell r="D323">
            <v>0</v>
          </cell>
          <cell r="E323">
            <v>37925121.880000003</v>
          </cell>
        </row>
        <row r="324">
          <cell r="A324" t="str">
            <v>1714   655</v>
          </cell>
          <cell r="B324" t="str">
            <v>3G Reserva Baja Mobiliario y Eq</v>
          </cell>
          <cell r="C324">
            <v>-1095854.07</v>
          </cell>
          <cell r="D324">
            <v>0</v>
          </cell>
          <cell r="E324">
            <v>-1095854.07</v>
          </cell>
        </row>
        <row r="325">
          <cell r="A325" t="str">
            <v>1715   185</v>
          </cell>
          <cell r="B325" t="str">
            <v>Desarrollo interno de aplicaciones</v>
          </cell>
          <cell r="C325">
            <v>-6305508.8799999999</v>
          </cell>
          <cell r="D325">
            <v>0</v>
          </cell>
          <cell r="E325">
            <v>-6305508.8799999999</v>
          </cell>
        </row>
        <row r="326">
          <cell r="A326" t="str">
            <v>1715   580</v>
          </cell>
          <cell r="B326" t="str">
            <v>3G Sistema Telefonia Hardware</v>
          </cell>
          <cell r="C326">
            <v>356679198.68000001</v>
          </cell>
          <cell r="D326">
            <v>43193.18</v>
          </cell>
          <cell r="E326">
            <v>356722391.86000001</v>
          </cell>
        </row>
        <row r="327">
          <cell r="A327" t="str">
            <v>1715   581</v>
          </cell>
          <cell r="B327" t="str">
            <v>3G Sistema Telefonia Software</v>
          </cell>
          <cell r="C327">
            <v>189673387.31999999</v>
          </cell>
          <cell r="D327">
            <v>0</v>
          </cell>
          <cell r="E327">
            <v>189673387.31999999</v>
          </cell>
        </row>
        <row r="328">
          <cell r="A328" t="str">
            <v>1715   582</v>
          </cell>
          <cell r="B328" t="str">
            <v>3G Equipo de Computo</v>
          </cell>
          <cell r="C328">
            <v>3497907015.5999999</v>
          </cell>
          <cell r="D328">
            <v>-494526.13</v>
          </cell>
          <cell r="E328">
            <v>3497412489.4699998</v>
          </cell>
        </row>
        <row r="329">
          <cell r="A329" t="str">
            <v>1715   583</v>
          </cell>
          <cell r="B329" t="str">
            <v>3G Licencias</v>
          </cell>
          <cell r="C329">
            <v>1543801096.0999999</v>
          </cell>
          <cell r="D329">
            <v>-1027861.84</v>
          </cell>
          <cell r="E329">
            <v>1542773234.26</v>
          </cell>
        </row>
        <row r="330">
          <cell r="A330" t="str">
            <v>1715   584</v>
          </cell>
          <cell r="B330" t="str">
            <v>3G Gastos Capitalizados TI</v>
          </cell>
          <cell r="C330">
            <v>1014794792.04</v>
          </cell>
          <cell r="D330">
            <v>49505924.189999998</v>
          </cell>
          <cell r="E330">
            <v>1064300716.23</v>
          </cell>
        </row>
        <row r="331">
          <cell r="A331" t="str">
            <v>1715   657</v>
          </cell>
          <cell r="B331" t="str">
            <v>3G Rva baja Componentes Computo</v>
          </cell>
          <cell r="C331">
            <v>-23414264.460000001</v>
          </cell>
          <cell r="D331">
            <v>0</v>
          </cell>
          <cell r="E331">
            <v>-23414264.460000001</v>
          </cell>
        </row>
        <row r="332">
          <cell r="A332" t="str">
            <v>1716   595</v>
          </cell>
          <cell r="B332" t="str">
            <v>3G Equipo de Transporte</v>
          </cell>
          <cell r="C332">
            <v>50756905.060000002</v>
          </cell>
          <cell r="D332">
            <v>-922045.59</v>
          </cell>
          <cell r="E332">
            <v>49834859.469999999</v>
          </cell>
        </row>
        <row r="333">
          <cell r="A333" t="str">
            <v>1717   810</v>
          </cell>
          <cell r="B333" t="str">
            <v>3G Desarrollos internos de aplicaciones</v>
          </cell>
          <cell r="C333">
            <v>2965203521.7800002</v>
          </cell>
          <cell r="D333">
            <v>0</v>
          </cell>
          <cell r="E333">
            <v>2965203521.7800002</v>
          </cell>
        </row>
        <row r="334">
          <cell r="A334" t="str">
            <v>1721   200</v>
          </cell>
          <cell r="B334" t="str">
            <v>Adquisicion de Sitios</v>
          </cell>
          <cell r="C334">
            <v>82354</v>
          </cell>
          <cell r="D334">
            <v>0</v>
          </cell>
          <cell r="E334">
            <v>82354</v>
          </cell>
        </row>
        <row r="335">
          <cell r="A335" t="str">
            <v>1721   201</v>
          </cell>
          <cell r="B335" t="str">
            <v>Refacciones</v>
          </cell>
          <cell r="C335">
            <v>28112263.16</v>
          </cell>
          <cell r="D335">
            <v>0</v>
          </cell>
          <cell r="E335">
            <v>28112263.16</v>
          </cell>
        </row>
        <row r="336">
          <cell r="A336" t="str">
            <v>1721   202</v>
          </cell>
          <cell r="B336" t="str">
            <v>Pruebas de RF en Sitios</v>
          </cell>
          <cell r="C336">
            <v>3862697.52</v>
          </cell>
          <cell r="D336">
            <v>0</v>
          </cell>
          <cell r="E336">
            <v>3862697.52</v>
          </cell>
        </row>
        <row r="337">
          <cell r="A337" t="str">
            <v>1721   204</v>
          </cell>
          <cell r="B337" t="str">
            <v>Zonificacion de Sitios y Ctos Permisos</v>
          </cell>
          <cell r="C337">
            <v>426581.2</v>
          </cell>
          <cell r="D337">
            <v>0</v>
          </cell>
          <cell r="E337">
            <v>426581.2</v>
          </cell>
        </row>
        <row r="338">
          <cell r="A338" t="str">
            <v>1721   700</v>
          </cell>
          <cell r="B338" t="str">
            <v>3G Adquisicion de Sitios</v>
          </cell>
          <cell r="C338">
            <v>130796016.20999999</v>
          </cell>
          <cell r="D338">
            <v>0</v>
          </cell>
          <cell r="E338">
            <v>130796016.20999999</v>
          </cell>
        </row>
        <row r="339">
          <cell r="A339" t="str">
            <v>1722   230</v>
          </cell>
          <cell r="B339" t="str">
            <v>Construcciones por Externos</v>
          </cell>
          <cell r="C339">
            <v>-3542071.67</v>
          </cell>
          <cell r="D339">
            <v>0</v>
          </cell>
          <cell r="E339">
            <v>-3542071.67</v>
          </cell>
        </row>
        <row r="340">
          <cell r="A340" t="str">
            <v>1722   231</v>
          </cell>
          <cell r="B340" t="str">
            <v>Dibujos de Sitios</v>
          </cell>
          <cell r="C340">
            <v>643443.38</v>
          </cell>
          <cell r="D340">
            <v>0</v>
          </cell>
          <cell r="E340">
            <v>643443.38</v>
          </cell>
        </row>
        <row r="341">
          <cell r="A341" t="str">
            <v>1722   232</v>
          </cell>
          <cell r="B341" t="str">
            <v>Casetas</v>
          </cell>
          <cell r="C341">
            <v>227034108.27000001</v>
          </cell>
          <cell r="D341">
            <v>-180294.18</v>
          </cell>
          <cell r="E341">
            <v>226853814.09</v>
          </cell>
        </row>
        <row r="342">
          <cell r="A342" t="str">
            <v>1722   233</v>
          </cell>
          <cell r="B342" t="str">
            <v>Torres</v>
          </cell>
          <cell r="C342">
            <v>338697513.79000002</v>
          </cell>
          <cell r="D342">
            <v>0</v>
          </cell>
          <cell r="E342">
            <v>338697513.79000002</v>
          </cell>
        </row>
        <row r="343">
          <cell r="A343" t="str">
            <v>1722   234</v>
          </cell>
          <cell r="B343" t="str">
            <v>Generadores</v>
          </cell>
          <cell r="C343">
            <v>206800350.37</v>
          </cell>
          <cell r="D343">
            <v>0</v>
          </cell>
          <cell r="E343">
            <v>206800350.37</v>
          </cell>
        </row>
        <row r="344">
          <cell r="A344" t="str">
            <v>1722   236</v>
          </cell>
          <cell r="B344" t="str">
            <v>Luz Fuerza y Relacionados</v>
          </cell>
          <cell r="C344">
            <v>9359087.4900000002</v>
          </cell>
          <cell r="D344">
            <v>0</v>
          </cell>
          <cell r="E344">
            <v>9359087.4900000002</v>
          </cell>
        </row>
        <row r="345">
          <cell r="A345" t="str">
            <v>1722   239</v>
          </cell>
          <cell r="B345" t="str">
            <v>Preparacion de Sitios</v>
          </cell>
          <cell r="C345">
            <v>2919.85</v>
          </cell>
          <cell r="D345">
            <v>0</v>
          </cell>
          <cell r="E345">
            <v>2919.85</v>
          </cell>
        </row>
        <row r="346">
          <cell r="A346" t="str">
            <v>1722   241</v>
          </cell>
          <cell r="B346" t="str">
            <v>Otros equipos de sitio</v>
          </cell>
          <cell r="C346">
            <v>3488351.42</v>
          </cell>
          <cell r="D346">
            <v>0</v>
          </cell>
          <cell r="E346">
            <v>3488351.42</v>
          </cell>
        </row>
        <row r="347">
          <cell r="A347" t="str">
            <v>1722   730</v>
          </cell>
          <cell r="B347" t="str">
            <v>3G Construcciones por Externos</v>
          </cell>
          <cell r="C347">
            <v>2205974314.0599999</v>
          </cell>
          <cell r="D347">
            <v>-4962377.29</v>
          </cell>
          <cell r="E347">
            <v>2201011936.77</v>
          </cell>
        </row>
        <row r="348">
          <cell r="A348" t="str">
            <v>1722   731</v>
          </cell>
          <cell r="B348" t="str">
            <v>3G Dibujos de Sitios</v>
          </cell>
          <cell r="C348">
            <v>310020312.13999999</v>
          </cell>
          <cell r="D348">
            <v>-911754.01</v>
          </cell>
          <cell r="E348">
            <v>309108558.13</v>
          </cell>
        </row>
        <row r="349">
          <cell r="A349" t="str">
            <v>_x000C_</v>
          </cell>
          <cell r="C349" t="str">
            <v>LIBRO MEXGAAP</v>
          </cell>
          <cell r="E349" t="str">
            <v>Fecha: 01-SEP-21 16:29:00</v>
          </cell>
        </row>
        <row r="350">
          <cell r="A350"/>
          <cell r="C350" t="str">
            <v>AT&amp;T BALANZA POR GRUPO DE</v>
          </cell>
          <cell r="D350" t="str">
            <v>EF NEXTEL</v>
          </cell>
          <cell r="E350" t="str">
            <v>Página:   7</v>
          </cell>
        </row>
        <row r="351">
          <cell r="A351"/>
          <cell r="C351" t="str">
            <v>Período Actual: AGO-</v>
          </cell>
          <cell r="D351">
            <v>21</v>
          </cell>
        </row>
        <row r="352">
          <cell r="A352"/>
        </row>
        <row r="353">
          <cell r="A353" t="str">
            <v>Divisa: MXN</v>
          </cell>
        </row>
        <row r="354">
          <cell r="A354" t="str">
            <v>Ningún CUEN</v>
          </cell>
          <cell r="B354" t="str">
            <v>TA específico solicitado</v>
          </cell>
        </row>
        <row r="355">
          <cell r="A355"/>
          <cell r="C355" t="str">
            <v>Saldo Anterior</v>
          </cell>
          <cell r="D355" t="str">
            <v>Movimiento Neto</v>
          </cell>
          <cell r="E355" t="str">
            <v>Saldo Actual</v>
          </cell>
        </row>
        <row r="356">
          <cell r="A356" t="str">
            <v>NEX_GL NEX_</v>
          </cell>
          <cell r="B356" t="str">
            <v>GL_SUBCUENTA                            N NE NEX NE N NE</v>
          </cell>
          <cell r="C356">
            <v>44378</v>
          </cell>
          <cell r="D356">
            <v>44409</v>
          </cell>
          <cell r="E356">
            <v>44409</v>
          </cell>
        </row>
        <row r="357">
          <cell r="A357" t="str">
            <v>------ ----</v>
          </cell>
          <cell r="B357" t="str">
            <v>--------------------------------------- - -- --- -- - --</v>
          </cell>
          <cell r="C357" t="str">
            <v>--------------------------</v>
          </cell>
          <cell r="D357" t="str">
            <v>--------------------------</v>
          </cell>
          <cell r="E357" t="str">
            <v>--------------------------</v>
          </cell>
        </row>
        <row r="358">
          <cell r="A358" t="str">
            <v>1722   733</v>
          </cell>
          <cell r="B358" t="str">
            <v>3G Torres</v>
          </cell>
          <cell r="C358">
            <v>577266583.52999997</v>
          </cell>
          <cell r="D358">
            <v>111801.73</v>
          </cell>
          <cell r="E358">
            <v>577378385.25999999</v>
          </cell>
        </row>
        <row r="359">
          <cell r="A359" t="str">
            <v>1722   739</v>
          </cell>
          <cell r="B359" t="str">
            <v>3G Preparacion de Sitios</v>
          </cell>
          <cell r="C359">
            <v>2483591921.7600002</v>
          </cell>
          <cell r="D359">
            <v>30028.46</v>
          </cell>
          <cell r="E359">
            <v>2483621950.2199998</v>
          </cell>
        </row>
        <row r="360">
          <cell r="A360" t="str">
            <v>1722   741</v>
          </cell>
          <cell r="B360" t="str">
            <v>3G Otros equipos de sitio</v>
          </cell>
          <cell r="C360">
            <v>390797501.89999998</v>
          </cell>
          <cell r="D360">
            <v>0</v>
          </cell>
          <cell r="E360">
            <v>390797501.89999998</v>
          </cell>
        </row>
        <row r="361">
          <cell r="A361" t="str">
            <v>1723   280</v>
          </cell>
          <cell r="B361" t="str">
            <v>Instal de FNE por Externos</v>
          </cell>
          <cell r="C361">
            <v>7616735.7999999998</v>
          </cell>
          <cell r="D361">
            <v>0</v>
          </cell>
          <cell r="E361">
            <v>7616735.7999999998</v>
          </cell>
        </row>
        <row r="362">
          <cell r="A362" t="str">
            <v>1723   281</v>
          </cell>
          <cell r="B362" t="str">
            <v>Antenas</v>
          </cell>
          <cell r="C362">
            <v>56509888.32</v>
          </cell>
          <cell r="D362">
            <v>0</v>
          </cell>
          <cell r="E362">
            <v>56509888.32</v>
          </cell>
        </row>
        <row r="363">
          <cell r="A363" t="str">
            <v>1723   282</v>
          </cell>
          <cell r="B363" t="str">
            <v>Cable Coaxial</v>
          </cell>
          <cell r="C363">
            <v>12034148.640000001</v>
          </cell>
          <cell r="D363">
            <v>0</v>
          </cell>
          <cell r="E363">
            <v>12034148.640000001</v>
          </cell>
        </row>
        <row r="364">
          <cell r="A364" t="str">
            <v>1723   283</v>
          </cell>
          <cell r="B364" t="str">
            <v>EBTS - Radio Base</v>
          </cell>
          <cell r="C364">
            <v>192128827.08000001</v>
          </cell>
          <cell r="D364">
            <v>-207055.8</v>
          </cell>
          <cell r="E364">
            <v>191921771.28</v>
          </cell>
        </row>
        <row r="365">
          <cell r="A365" t="str">
            <v>1723   284</v>
          </cell>
          <cell r="B365" t="str">
            <v>EBTS - ATP/Optimizacion</v>
          </cell>
          <cell r="C365">
            <v>0.02</v>
          </cell>
          <cell r="D365">
            <v>0</v>
          </cell>
          <cell r="E365">
            <v>0.02</v>
          </cell>
        </row>
        <row r="366">
          <cell r="A366" t="str">
            <v>1723   285</v>
          </cell>
          <cell r="B366" t="str">
            <v>Radiobases Integradas (RFN- Radioframe</v>
          </cell>
          <cell r="C366">
            <v>1806665.8</v>
          </cell>
          <cell r="D366">
            <v>0</v>
          </cell>
          <cell r="E366">
            <v>1806665.8</v>
          </cell>
        </row>
        <row r="367">
          <cell r="A367" t="str">
            <v>1723   286</v>
          </cell>
          <cell r="B367" t="str">
            <v>Rectificadores</v>
          </cell>
          <cell r="C367">
            <v>224470325.56999999</v>
          </cell>
          <cell r="D367">
            <v>-167422.41</v>
          </cell>
          <cell r="E367">
            <v>224302903.16</v>
          </cell>
        </row>
        <row r="368">
          <cell r="A368" t="str">
            <v>1723   287</v>
          </cell>
          <cell r="B368" t="str">
            <v>Microondas</v>
          </cell>
          <cell r="C368">
            <v>173472629.53999999</v>
          </cell>
          <cell r="D368">
            <v>-2243846.6800000002</v>
          </cell>
          <cell r="E368">
            <v>171228782.86000001</v>
          </cell>
        </row>
        <row r="369">
          <cell r="A369" t="str">
            <v>1723   783</v>
          </cell>
          <cell r="B369" t="str">
            <v>3G Nodo B (Radio Base)</v>
          </cell>
          <cell r="C369">
            <v>22006489744.43</v>
          </cell>
          <cell r="D369">
            <v>26476909.870000001</v>
          </cell>
          <cell r="E369">
            <v>22032966654.299999</v>
          </cell>
        </row>
        <row r="370">
          <cell r="A370" t="str">
            <v>1723   787</v>
          </cell>
          <cell r="B370" t="str">
            <v>3G Microondas</v>
          </cell>
          <cell r="C370">
            <v>2435080025.8499999</v>
          </cell>
          <cell r="D370">
            <v>-6065427.8099999996</v>
          </cell>
          <cell r="E370">
            <v>2429014598.04</v>
          </cell>
        </row>
        <row r="371">
          <cell r="A371" t="str">
            <v>1723   788</v>
          </cell>
          <cell r="B371" t="str">
            <v>3G LSR  (conmutador de datos)</v>
          </cell>
          <cell r="C371">
            <v>430928.48</v>
          </cell>
          <cell r="D371">
            <v>0</v>
          </cell>
          <cell r="E371">
            <v>430928.48</v>
          </cell>
        </row>
        <row r="372">
          <cell r="A372" t="str">
            <v>1723   791</v>
          </cell>
          <cell r="B372" t="str">
            <v>3G ADM (Multiplexor)</v>
          </cell>
          <cell r="C372">
            <v>26744513.329999998</v>
          </cell>
          <cell r="D372">
            <v>0</v>
          </cell>
          <cell r="E372">
            <v>26744513.329999998</v>
          </cell>
        </row>
        <row r="373">
          <cell r="A373" t="str">
            <v>1723   794</v>
          </cell>
          <cell r="B373" t="str">
            <v>3G LSR (Conmutador de Datos)</v>
          </cell>
          <cell r="C373">
            <v>1108478911.6500001</v>
          </cell>
          <cell r="D373">
            <v>2035506</v>
          </cell>
          <cell r="E373">
            <v>1110514417.6500001</v>
          </cell>
        </row>
        <row r="374">
          <cell r="A374" t="str">
            <v>1724   300</v>
          </cell>
          <cell r="B374" t="str">
            <v>Consultoria en RF TS/MSI</v>
          </cell>
          <cell r="C374">
            <v>58734</v>
          </cell>
          <cell r="D374">
            <v>0</v>
          </cell>
          <cell r="E374">
            <v>58734</v>
          </cell>
        </row>
        <row r="375">
          <cell r="A375" t="str">
            <v>1724   301</v>
          </cell>
          <cell r="B375" t="str">
            <v>Equipo de Prueba y Herramientas</v>
          </cell>
          <cell r="C375">
            <v>1084840</v>
          </cell>
          <cell r="D375">
            <v>0</v>
          </cell>
          <cell r="E375">
            <v>1084840</v>
          </cell>
        </row>
        <row r="376">
          <cell r="A376" t="str">
            <v>1724   302</v>
          </cell>
          <cell r="B376" t="str">
            <v>Impuestos y Derechos de Import Otros</v>
          </cell>
          <cell r="C376">
            <v>2921342.53</v>
          </cell>
          <cell r="D376">
            <v>0</v>
          </cell>
          <cell r="E376">
            <v>2921342.53</v>
          </cell>
        </row>
        <row r="377">
          <cell r="A377" t="str">
            <v>1724   303</v>
          </cell>
          <cell r="B377" t="str">
            <v>Intereses Capitalizados</v>
          </cell>
          <cell r="C377">
            <v>779694.21</v>
          </cell>
          <cell r="D377">
            <v>0</v>
          </cell>
          <cell r="E377">
            <v>779694.21</v>
          </cell>
        </row>
        <row r="378">
          <cell r="A378" t="str">
            <v>1724   304</v>
          </cell>
          <cell r="B378" t="str">
            <v>Sueldos Capitalizados</v>
          </cell>
          <cell r="C378">
            <v>-1043423.43</v>
          </cell>
          <cell r="D378">
            <v>0</v>
          </cell>
          <cell r="E378">
            <v>-1043423.43</v>
          </cell>
        </row>
        <row r="379">
          <cell r="A379" t="str">
            <v>1724   305</v>
          </cell>
          <cell r="B379" t="str">
            <v>Gastos de Operacion Capitalizados</v>
          </cell>
          <cell r="C379">
            <v>241175.39</v>
          </cell>
          <cell r="D379">
            <v>0</v>
          </cell>
          <cell r="E379">
            <v>241175.39</v>
          </cell>
        </row>
        <row r="380">
          <cell r="A380" t="str">
            <v>1724   306</v>
          </cell>
          <cell r="B380" t="str">
            <v>Alimentos y gastos Capitalizados</v>
          </cell>
          <cell r="C380">
            <v>54347.28</v>
          </cell>
          <cell r="D380">
            <v>0</v>
          </cell>
          <cell r="E380">
            <v>54347.28</v>
          </cell>
        </row>
        <row r="381">
          <cell r="A381" t="str">
            <v>1724   307</v>
          </cell>
          <cell r="B381" t="str">
            <v>Otros Capitalizables RF Diseño, Planeac</v>
          </cell>
          <cell r="C381">
            <v>16588243.35</v>
          </cell>
          <cell r="D381">
            <v>0</v>
          </cell>
          <cell r="E381">
            <v>16588243.35</v>
          </cell>
        </row>
        <row r="382">
          <cell r="A382" t="str">
            <v>1724   308</v>
          </cell>
          <cell r="B382" t="str">
            <v>Otros Capitalizables PI, SD&amp; Diseño, Pl</v>
          </cell>
          <cell r="C382">
            <v>24786.17</v>
          </cell>
          <cell r="D382">
            <v>0</v>
          </cell>
          <cell r="E382">
            <v>24786.17</v>
          </cell>
        </row>
        <row r="383">
          <cell r="A383" t="str">
            <v>1724   309</v>
          </cell>
          <cell r="B383" t="str">
            <v>Otros Capitalizables Transporte - Diseñ</v>
          </cell>
          <cell r="C383">
            <v>3089425.36</v>
          </cell>
          <cell r="D383">
            <v>0</v>
          </cell>
          <cell r="E383">
            <v>3089425.36</v>
          </cell>
        </row>
        <row r="384">
          <cell r="A384" t="str">
            <v>1724   901</v>
          </cell>
          <cell r="B384" t="str">
            <v>3G Eq Prueba Herramientas</v>
          </cell>
          <cell r="C384">
            <v>135615438.65000001</v>
          </cell>
          <cell r="D384">
            <v>-3045174.38</v>
          </cell>
          <cell r="E384">
            <v>132570264.27</v>
          </cell>
        </row>
        <row r="385">
          <cell r="A385" t="str">
            <v>1724   902</v>
          </cell>
          <cell r="B385" t="str">
            <v>3G Impuestos y Derechos de Import Otros</v>
          </cell>
          <cell r="C385">
            <v>34682.959999999999</v>
          </cell>
          <cell r="D385">
            <v>0</v>
          </cell>
          <cell r="E385">
            <v>34682.959999999999</v>
          </cell>
        </row>
        <row r="386">
          <cell r="A386" t="str">
            <v>1724   903</v>
          </cell>
          <cell r="B386" t="str">
            <v>3G Intereses Capitalizados</v>
          </cell>
          <cell r="C386">
            <v>1710324535.55</v>
          </cell>
          <cell r="D386">
            <v>47645.47</v>
          </cell>
          <cell r="E386">
            <v>1710372181.02</v>
          </cell>
        </row>
        <row r="387">
          <cell r="A387" t="str">
            <v>1724   904</v>
          </cell>
          <cell r="B387" t="str">
            <v>3G Sueldos Capitalizados</v>
          </cell>
          <cell r="C387">
            <v>1608722765.48</v>
          </cell>
          <cell r="D387">
            <v>24939638.420000002</v>
          </cell>
          <cell r="E387">
            <v>1633662403.9000001</v>
          </cell>
        </row>
        <row r="388">
          <cell r="A388" t="str">
            <v>1724   905</v>
          </cell>
          <cell r="B388" t="str">
            <v>3G Gastos de Operación Capitalizados</v>
          </cell>
          <cell r="C388">
            <v>441690998.35000002</v>
          </cell>
          <cell r="D388">
            <v>0</v>
          </cell>
          <cell r="E388">
            <v>441690998.35000002</v>
          </cell>
        </row>
        <row r="389">
          <cell r="A389" t="str">
            <v>1724   907</v>
          </cell>
          <cell r="B389" t="str">
            <v>3G Otros Capitalizables RF Diseño, Plan</v>
          </cell>
          <cell r="C389">
            <v>90222782.340000004</v>
          </cell>
          <cell r="D389">
            <v>0</v>
          </cell>
          <cell r="E389">
            <v>90222782.340000004</v>
          </cell>
        </row>
        <row r="390">
          <cell r="A390" t="str">
            <v>1724   908</v>
          </cell>
          <cell r="B390" t="str">
            <v>3G Otros Capitalizables PI, SD&amp; Diseño,</v>
          </cell>
          <cell r="C390">
            <v>60716614.329999998</v>
          </cell>
          <cell r="D390">
            <v>0</v>
          </cell>
          <cell r="E390">
            <v>60716614.329999998</v>
          </cell>
        </row>
        <row r="391">
          <cell r="A391" t="str">
            <v>1724   909</v>
          </cell>
          <cell r="B391" t="str">
            <v>3G Otros Capitalizables Transporte - Di</v>
          </cell>
          <cell r="C391">
            <v>24018926.289999999</v>
          </cell>
          <cell r="D391">
            <v>0</v>
          </cell>
          <cell r="E391">
            <v>24018926.289999999</v>
          </cell>
        </row>
        <row r="392">
          <cell r="A392" t="str">
            <v>1724   910</v>
          </cell>
          <cell r="B392" t="str">
            <v>3G MSO Diseño, Planeación y Construccio</v>
          </cell>
          <cell r="C392">
            <v>615791.35999999999</v>
          </cell>
          <cell r="D392">
            <v>0</v>
          </cell>
          <cell r="E392">
            <v>615791.35999999999</v>
          </cell>
        </row>
        <row r="393">
          <cell r="A393" t="str">
            <v>1725   610</v>
          </cell>
          <cell r="B393" t="str">
            <v>Reserva de Baja de Activos Fijos</v>
          </cell>
          <cell r="C393">
            <v>17716961.969999999</v>
          </cell>
          <cell r="D393">
            <v>0</v>
          </cell>
          <cell r="E393">
            <v>17716961.969999999</v>
          </cell>
        </row>
        <row r="394">
          <cell r="A394" t="str">
            <v>1725   660</v>
          </cell>
          <cell r="B394" t="str">
            <v>3G Reserva de Baja de Activos Fijos</v>
          </cell>
          <cell r="C394">
            <v>-181694487.25999999</v>
          </cell>
          <cell r="D394">
            <v>13116582.470000001</v>
          </cell>
          <cell r="E394">
            <v>-168577904.78999999</v>
          </cell>
        </row>
        <row r="395">
          <cell r="A395" t="str">
            <v>1726   295</v>
          </cell>
          <cell r="B395" t="str">
            <v>Repetidores - Analogico</v>
          </cell>
          <cell r="C395">
            <v>574898.63</v>
          </cell>
          <cell r="D395">
            <v>0</v>
          </cell>
          <cell r="E395">
            <v>574898.63</v>
          </cell>
        </row>
        <row r="396">
          <cell r="A396" t="str">
            <v>1727   700</v>
          </cell>
          <cell r="B396" t="str">
            <v>3G Adquisicion de Sitios</v>
          </cell>
          <cell r="C396">
            <v>2530626.08</v>
          </cell>
          <cell r="D396">
            <v>0</v>
          </cell>
          <cell r="E396">
            <v>2530626.08</v>
          </cell>
        </row>
        <row r="397">
          <cell r="A397" t="str">
            <v>1727   730</v>
          </cell>
          <cell r="B397" t="str">
            <v>3G Construcciones por Externos</v>
          </cell>
          <cell r="C397">
            <v>95576258.150000006</v>
          </cell>
          <cell r="D397">
            <v>0</v>
          </cell>
          <cell r="E397">
            <v>95576258.150000006</v>
          </cell>
        </row>
        <row r="398">
          <cell r="A398" t="str">
            <v>1727   731</v>
          </cell>
          <cell r="B398" t="str">
            <v>3G Dibujos de Sitios</v>
          </cell>
          <cell r="C398">
            <v>36769869.479999997</v>
          </cell>
          <cell r="D398">
            <v>0</v>
          </cell>
          <cell r="E398">
            <v>36769869.479999997</v>
          </cell>
        </row>
        <row r="399">
          <cell r="A399" t="str">
            <v>1727   733</v>
          </cell>
          <cell r="B399" t="str">
            <v>3G Torres</v>
          </cell>
          <cell r="C399">
            <v>8673063.8800000008</v>
          </cell>
          <cell r="D399">
            <v>0</v>
          </cell>
          <cell r="E399">
            <v>8673063.8800000008</v>
          </cell>
        </row>
        <row r="400">
          <cell r="A400" t="str">
            <v>1727   739</v>
          </cell>
          <cell r="B400" t="str">
            <v>3G Preparacion de Sitios</v>
          </cell>
          <cell r="C400">
            <v>467491939.45999998</v>
          </cell>
          <cell r="D400">
            <v>-287738.09999999998</v>
          </cell>
          <cell r="E400">
            <v>467204201.36000001</v>
          </cell>
        </row>
        <row r="401">
          <cell r="A401" t="str">
            <v>1727   741</v>
          </cell>
          <cell r="B401" t="str">
            <v>3G Otros equipos de Sitio</v>
          </cell>
          <cell r="C401">
            <v>865160828.60000002</v>
          </cell>
          <cell r="D401">
            <v>0</v>
          </cell>
          <cell r="E401">
            <v>865160828.60000002</v>
          </cell>
        </row>
        <row r="402">
          <cell r="A402" t="str">
            <v>1727   783</v>
          </cell>
          <cell r="B402" t="str">
            <v>3G Nodo B (Radio Base)</v>
          </cell>
          <cell r="C402">
            <v>888558408.05999994</v>
          </cell>
          <cell r="D402">
            <v>-10061284.27</v>
          </cell>
          <cell r="E402">
            <v>878497123.78999996</v>
          </cell>
        </row>
        <row r="403">
          <cell r="A403" t="str">
            <v>1727   787</v>
          </cell>
          <cell r="B403" t="str">
            <v>3G Microondas</v>
          </cell>
          <cell r="C403">
            <v>146661985.74000001</v>
          </cell>
          <cell r="D403">
            <v>-19343.560000000001</v>
          </cell>
          <cell r="E403">
            <v>146642642.18000001</v>
          </cell>
        </row>
        <row r="404">
          <cell r="A404" t="str">
            <v>1727   791</v>
          </cell>
          <cell r="B404" t="str">
            <v>3G Multiplexores de extracción e inserc</v>
          </cell>
          <cell r="C404">
            <v>55882606.369999997</v>
          </cell>
          <cell r="D404">
            <v>0</v>
          </cell>
          <cell r="E404">
            <v>55882606.369999997</v>
          </cell>
        </row>
        <row r="405">
          <cell r="A405" t="str">
            <v>1727   794</v>
          </cell>
          <cell r="B405" t="str">
            <v>3G Ruteador Red de Transporte (LSR - Co</v>
          </cell>
          <cell r="C405">
            <v>7716342.8099999996</v>
          </cell>
          <cell r="D405">
            <v>0</v>
          </cell>
          <cell r="E405">
            <v>7716342.8099999996</v>
          </cell>
        </row>
        <row r="406">
          <cell r="A406" t="str">
            <v>1728   789</v>
          </cell>
          <cell r="B406" t="str">
            <v>FIBRA OPTICA</v>
          </cell>
          <cell r="C406">
            <v>2583111337.1100001</v>
          </cell>
          <cell r="D406">
            <v>40893688.450000003</v>
          </cell>
          <cell r="E406">
            <v>2624005025.5599999</v>
          </cell>
        </row>
        <row r="407">
          <cell r="A407" t="str">
            <v>_x000C_</v>
          </cell>
          <cell r="C407" t="str">
            <v>LIBRO MEXGAAP</v>
          </cell>
          <cell r="E407" t="str">
            <v>Fecha: 01-SEP-21 16:29:00</v>
          </cell>
        </row>
        <row r="408">
          <cell r="A408"/>
          <cell r="C408" t="str">
            <v>AT&amp;T BALANZA POR GRUPO DE</v>
          </cell>
          <cell r="D408" t="str">
            <v>EF NEXTEL</v>
          </cell>
          <cell r="E408" t="str">
            <v>Página:   8</v>
          </cell>
        </row>
        <row r="409">
          <cell r="A409"/>
          <cell r="C409" t="str">
            <v>Período Actual: AGO-</v>
          </cell>
          <cell r="D409">
            <v>21</v>
          </cell>
        </row>
        <row r="410">
          <cell r="A410"/>
        </row>
        <row r="411">
          <cell r="A411" t="str">
            <v>Divisa: MXN</v>
          </cell>
        </row>
        <row r="412">
          <cell r="A412" t="str">
            <v>Ningún CUEN</v>
          </cell>
          <cell r="B412" t="str">
            <v>TA específico solicitado</v>
          </cell>
        </row>
        <row r="413">
          <cell r="A413"/>
          <cell r="C413" t="str">
            <v>Saldo Anterior</v>
          </cell>
          <cell r="D413" t="str">
            <v>Movimiento Neto</v>
          </cell>
          <cell r="E413" t="str">
            <v>Saldo Actual</v>
          </cell>
        </row>
        <row r="414">
          <cell r="A414" t="str">
            <v>NEX_GL NEX_</v>
          </cell>
          <cell r="B414" t="str">
            <v>GL_SUBCUENTA                            N NE NEX NE N NE</v>
          </cell>
          <cell r="C414">
            <v>44378</v>
          </cell>
          <cell r="D414">
            <v>44409</v>
          </cell>
          <cell r="E414">
            <v>44409</v>
          </cell>
        </row>
        <row r="415">
          <cell r="A415" t="str">
            <v>------ ----</v>
          </cell>
          <cell r="B415" t="str">
            <v>--------------------------------------- - -- --- -- - --</v>
          </cell>
          <cell r="C415" t="str">
            <v>--------------------------</v>
          </cell>
          <cell r="D415" t="str">
            <v>--------------------------</v>
          </cell>
          <cell r="E415" t="str">
            <v>--------------------------</v>
          </cell>
        </row>
        <row r="416">
          <cell r="A416" t="str">
            <v>1731   350</v>
          </cell>
          <cell r="B416" t="str">
            <v>Mejoras a Edificios MSO</v>
          </cell>
          <cell r="C416">
            <v>415272589.61000001</v>
          </cell>
          <cell r="D416">
            <v>-25042.02</v>
          </cell>
          <cell r="E416">
            <v>415247547.58999997</v>
          </cell>
        </row>
        <row r="417">
          <cell r="A417" t="str">
            <v>1731   351</v>
          </cell>
          <cell r="B417" t="str">
            <v>Conmutador Central (MSC - Switch)</v>
          </cell>
          <cell r="C417">
            <v>857906579.38999999</v>
          </cell>
          <cell r="D417">
            <v>0</v>
          </cell>
          <cell r="E417">
            <v>857906579.38999999</v>
          </cell>
        </row>
        <row r="418">
          <cell r="A418" t="str">
            <v>1731   352</v>
          </cell>
          <cell r="B418" t="str">
            <v>DAC - Acceso Digital y Conexion Cruzada</v>
          </cell>
          <cell r="C418">
            <v>194670148.59999999</v>
          </cell>
          <cell r="D418">
            <v>0</v>
          </cell>
          <cell r="E418">
            <v>194670148.59999999</v>
          </cell>
        </row>
        <row r="419">
          <cell r="A419" t="str">
            <v>1731   353</v>
          </cell>
          <cell r="B419" t="str">
            <v>BSC - Procesador de Llamadas</v>
          </cell>
          <cell r="C419">
            <v>319408323.26999998</v>
          </cell>
          <cell r="D419">
            <v>0</v>
          </cell>
          <cell r="E419">
            <v>319408323.26999998</v>
          </cell>
        </row>
        <row r="420">
          <cell r="A420" t="str">
            <v>1731   354</v>
          </cell>
          <cell r="B420" t="str">
            <v>MDG - Paquete/Circuito de Datos</v>
          </cell>
          <cell r="C420">
            <v>65683860.719999999</v>
          </cell>
          <cell r="D420">
            <v>0</v>
          </cell>
          <cell r="E420">
            <v>65683860.719999999</v>
          </cell>
        </row>
        <row r="421">
          <cell r="A421" t="str">
            <v>1731   355</v>
          </cell>
          <cell r="B421" t="str">
            <v>Conmutación de servicio de Disptach (BP</v>
          </cell>
          <cell r="C421">
            <v>78493863.680000007</v>
          </cell>
          <cell r="D421">
            <v>0</v>
          </cell>
          <cell r="E421">
            <v>78493863.680000007</v>
          </cell>
        </row>
        <row r="422">
          <cell r="A422" t="str">
            <v>1731   356</v>
          </cell>
          <cell r="B422" t="str">
            <v>Refacciones switch</v>
          </cell>
          <cell r="C422">
            <v>3467588.5</v>
          </cell>
          <cell r="D422">
            <v>0</v>
          </cell>
          <cell r="E422">
            <v>3467588.5</v>
          </cell>
        </row>
        <row r="423">
          <cell r="A423" t="str">
            <v>1731   357</v>
          </cell>
          <cell r="B423" t="str">
            <v>DAP - Procesador de Dispatch</v>
          </cell>
          <cell r="C423">
            <v>189667350.78999999</v>
          </cell>
          <cell r="D423">
            <v>0</v>
          </cell>
          <cell r="E423">
            <v>189667350.78999999</v>
          </cell>
        </row>
        <row r="424">
          <cell r="A424" t="str">
            <v>1731   358</v>
          </cell>
          <cell r="B424" t="str">
            <v>Equipo de Prueba y Herramientas switch</v>
          </cell>
          <cell r="C424">
            <v>112528992.43000001</v>
          </cell>
          <cell r="D424">
            <v>0</v>
          </cell>
          <cell r="E424">
            <v>112528992.43000001</v>
          </cell>
        </row>
        <row r="425">
          <cell r="A425" t="str">
            <v>1731   359</v>
          </cell>
          <cell r="B425" t="str">
            <v>Base de datos del Conmutador (HLR)</v>
          </cell>
          <cell r="C425">
            <v>72079771.909999996</v>
          </cell>
          <cell r="D425">
            <v>0</v>
          </cell>
          <cell r="E425">
            <v>72079771.909999996</v>
          </cell>
        </row>
        <row r="426">
          <cell r="A426" t="str">
            <v>1731   360</v>
          </cell>
          <cell r="B426" t="str">
            <v>Administrador y Controlador del Sistema</v>
          </cell>
          <cell r="C426">
            <v>41367657.659999996</v>
          </cell>
          <cell r="D426">
            <v>0</v>
          </cell>
          <cell r="E426">
            <v>41367657.659999996</v>
          </cell>
        </row>
        <row r="427">
          <cell r="A427" t="str">
            <v>1731   361</v>
          </cell>
          <cell r="B427" t="str">
            <v>SMS - Sistemas de Mensajes</v>
          </cell>
          <cell r="C427">
            <v>17480086.460000001</v>
          </cell>
          <cell r="D427">
            <v>0</v>
          </cell>
          <cell r="E427">
            <v>17480086.460000001</v>
          </cell>
        </row>
        <row r="428">
          <cell r="A428" t="str">
            <v>1731   362</v>
          </cell>
          <cell r="B428" t="str">
            <v>Sistema de Correo de Voz</v>
          </cell>
          <cell r="C428">
            <v>59515884.159999996</v>
          </cell>
          <cell r="D428">
            <v>0</v>
          </cell>
          <cell r="E428">
            <v>59515884.159999996</v>
          </cell>
        </row>
        <row r="429">
          <cell r="A429" t="str">
            <v>1731   363</v>
          </cell>
          <cell r="B429" t="str">
            <v>DTC - Controlador de Linea Digital</v>
          </cell>
          <cell r="C429">
            <v>3105207.69</v>
          </cell>
          <cell r="D429">
            <v>0</v>
          </cell>
          <cell r="E429">
            <v>3105207.69</v>
          </cell>
        </row>
        <row r="430">
          <cell r="A430" t="str">
            <v>1731   364</v>
          </cell>
          <cell r="B430" t="str">
            <v>LPP - Enlaces Perifericos</v>
          </cell>
          <cell r="C430">
            <v>30849169.109999999</v>
          </cell>
          <cell r="D430">
            <v>0</v>
          </cell>
          <cell r="E430">
            <v>30849169.109999999</v>
          </cell>
        </row>
        <row r="431">
          <cell r="A431" t="str">
            <v>1731   365</v>
          </cell>
          <cell r="B431" t="str">
            <v>Señalización Conmutadores (STP - Softwa</v>
          </cell>
          <cell r="C431">
            <v>63018386.530000001</v>
          </cell>
          <cell r="D431">
            <v>0</v>
          </cell>
          <cell r="E431">
            <v>63018386.530000001</v>
          </cell>
        </row>
        <row r="432">
          <cell r="A432" t="str">
            <v>1731   366</v>
          </cell>
          <cell r="B432" t="str">
            <v>Otros Equipos del Switch</v>
          </cell>
          <cell r="C432">
            <v>176654968.46000001</v>
          </cell>
          <cell r="D432">
            <v>0</v>
          </cell>
          <cell r="E432">
            <v>176654968.46000001</v>
          </cell>
        </row>
        <row r="433">
          <cell r="A433" t="str">
            <v>1731   367</v>
          </cell>
          <cell r="B433" t="str">
            <v>Licenciamiento de uso del Sistema IDEN</v>
          </cell>
          <cell r="C433">
            <v>1338722246.6300001</v>
          </cell>
          <cell r="D433">
            <v>0</v>
          </cell>
          <cell r="E433">
            <v>1338722246.6300001</v>
          </cell>
        </row>
        <row r="434">
          <cell r="A434" t="str">
            <v>1731   368</v>
          </cell>
          <cell r="B434" t="str">
            <v>SMP- Programa de Manten. del Stm</v>
          </cell>
          <cell r="C434">
            <v>675554653.61000001</v>
          </cell>
          <cell r="D434">
            <v>0</v>
          </cell>
          <cell r="E434">
            <v>675554653.61000001</v>
          </cell>
        </row>
        <row r="435">
          <cell r="A435" t="str">
            <v>1731   369</v>
          </cell>
          <cell r="B435" t="str">
            <v>Projectos de Datos Conmutador</v>
          </cell>
          <cell r="C435">
            <v>441065950.44</v>
          </cell>
          <cell r="D435">
            <v>0</v>
          </cell>
          <cell r="E435">
            <v>441065950.44</v>
          </cell>
        </row>
        <row r="436">
          <cell r="A436" t="str">
            <v>1731   370</v>
          </cell>
          <cell r="B436" t="str">
            <v>Impuestos de Importacion Switch</v>
          </cell>
          <cell r="C436">
            <v>17309311.010000002</v>
          </cell>
          <cell r="D436">
            <v>0</v>
          </cell>
          <cell r="E436">
            <v>17309311.010000002</v>
          </cell>
        </row>
        <row r="437">
          <cell r="A437" t="str">
            <v>1731   371</v>
          </cell>
          <cell r="B437" t="str">
            <v>Registro de itineracia Dispach Iden (IG</v>
          </cell>
          <cell r="C437">
            <v>25946838.77</v>
          </cell>
          <cell r="D437">
            <v>0</v>
          </cell>
          <cell r="E437">
            <v>25946838.77</v>
          </cell>
        </row>
        <row r="438">
          <cell r="A438" t="str">
            <v>1731   919</v>
          </cell>
          <cell r="B438" t="str">
            <v>3G Mejoras a Edificios MSO</v>
          </cell>
          <cell r="C438">
            <v>1781738010.9100001</v>
          </cell>
          <cell r="D438">
            <v>-6159247.6399999997</v>
          </cell>
          <cell r="E438">
            <v>1775578763.27</v>
          </cell>
        </row>
        <row r="439">
          <cell r="A439" t="str">
            <v>1731   920</v>
          </cell>
          <cell r="B439" t="str">
            <v>3G Nucleo de Voz (Incluye Licencias &amp; M</v>
          </cell>
          <cell r="C439">
            <v>4085948984.9899998</v>
          </cell>
          <cell r="D439">
            <v>-919277.86</v>
          </cell>
          <cell r="E439">
            <v>4085029707.1300001</v>
          </cell>
        </row>
        <row r="440">
          <cell r="A440" t="str">
            <v>1731   921</v>
          </cell>
          <cell r="B440" t="str">
            <v>3G Conmutador Movil (MSC)</v>
          </cell>
          <cell r="C440">
            <v>267963656.46000001</v>
          </cell>
          <cell r="D440">
            <v>0</v>
          </cell>
          <cell r="E440">
            <v>267963656.46000001</v>
          </cell>
        </row>
        <row r="441">
          <cell r="A441" t="str">
            <v>1731   922</v>
          </cell>
          <cell r="B441" t="str">
            <v>Compuerta Para 3G (3G MGW)</v>
          </cell>
          <cell r="C441">
            <v>130544800.86</v>
          </cell>
          <cell r="D441">
            <v>0</v>
          </cell>
          <cell r="E441">
            <v>130544800.86</v>
          </cell>
        </row>
        <row r="442">
          <cell r="A442" t="str">
            <v>1731   923</v>
          </cell>
          <cell r="B442" t="str">
            <v>3G Señalizacion</v>
          </cell>
          <cell r="C442">
            <v>987348910.69000006</v>
          </cell>
          <cell r="D442">
            <v>15133705.300000001</v>
          </cell>
          <cell r="E442">
            <v>1002482615.99</v>
          </cell>
        </row>
        <row r="443">
          <cell r="A443" t="str">
            <v>1731   924</v>
          </cell>
          <cell r="B443" t="str">
            <v>Base de Datos de Usuarios (3G HLR)</v>
          </cell>
          <cell r="C443">
            <v>492125408.45999998</v>
          </cell>
          <cell r="D443">
            <v>-204415.41</v>
          </cell>
          <cell r="E443">
            <v>491920993.05000001</v>
          </cell>
        </row>
        <row r="444">
          <cell r="A444" t="str">
            <v>1731   925</v>
          </cell>
          <cell r="B444" t="str">
            <v>Correo de voz (3G VMS)</v>
          </cell>
          <cell r="C444">
            <v>32054322.649999999</v>
          </cell>
          <cell r="D444">
            <v>0</v>
          </cell>
          <cell r="E444">
            <v>32054322.649999999</v>
          </cell>
        </row>
        <row r="445">
          <cell r="A445" t="str">
            <v>1731   926</v>
          </cell>
          <cell r="B445" t="str">
            <v>3G Interconeccion Red Publica-Conmutado</v>
          </cell>
          <cell r="C445">
            <v>1428840211.3900001</v>
          </cell>
          <cell r="D445">
            <v>-865969.71</v>
          </cell>
          <cell r="E445">
            <v>1427974241.6800001</v>
          </cell>
        </row>
        <row r="446">
          <cell r="A446" t="str">
            <v>1731   930</v>
          </cell>
          <cell r="B446" t="str">
            <v>3G Nucleo de Datos</v>
          </cell>
          <cell r="C446">
            <v>4711419225.0200005</v>
          </cell>
          <cell r="D446">
            <v>-1381528.01</v>
          </cell>
          <cell r="E446">
            <v>4710037697.0100002</v>
          </cell>
        </row>
        <row r="447">
          <cell r="A447" t="str">
            <v>1731   931</v>
          </cell>
          <cell r="B447" t="str">
            <v>3G Proveedor Servicios De Internet (ISP</v>
          </cell>
          <cell r="C447">
            <v>134301703.61000001</v>
          </cell>
          <cell r="D447">
            <v>0</v>
          </cell>
          <cell r="E447">
            <v>134301703.61000001</v>
          </cell>
        </row>
        <row r="448">
          <cell r="A448" t="str">
            <v>1731   932</v>
          </cell>
          <cell r="B448" t="str">
            <v>3G Registro de itineracia HPTT (IGW HPT</v>
          </cell>
          <cell r="C448">
            <v>29378479.629999999</v>
          </cell>
          <cell r="D448">
            <v>0</v>
          </cell>
          <cell r="E448">
            <v>29378479.629999999</v>
          </cell>
        </row>
        <row r="449">
          <cell r="A449" t="str">
            <v>1731   940</v>
          </cell>
          <cell r="B449" t="str">
            <v>3G Equipo de Red Acceso De Radio (RNC)</v>
          </cell>
          <cell r="C449">
            <v>2300290452.1700001</v>
          </cell>
          <cell r="D449">
            <v>0</v>
          </cell>
          <cell r="E449">
            <v>2300290452.1700001</v>
          </cell>
        </row>
        <row r="450">
          <cell r="A450" t="str">
            <v>1731   941</v>
          </cell>
          <cell r="B450" t="str">
            <v>3G Equipo HPPTT</v>
          </cell>
          <cell r="C450">
            <v>504214052.26999998</v>
          </cell>
          <cell r="D450">
            <v>-406768</v>
          </cell>
          <cell r="E450">
            <v>503807284.26999998</v>
          </cell>
        </row>
        <row r="451">
          <cell r="A451" t="str">
            <v>1731   943</v>
          </cell>
          <cell r="B451" t="str">
            <v>3G Equipo de Sincronia (BITS)</v>
          </cell>
          <cell r="C451">
            <v>31377902.390000001</v>
          </cell>
          <cell r="D451">
            <v>0</v>
          </cell>
          <cell r="E451">
            <v>31377902.390000001</v>
          </cell>
        </row>
        <row r="452">
          <cell r="A452" t="str">
            <v>1731   945</v>
          </cell>
          <cell r="B452" t="str">
            <v>3G Multiplexores de extracción e inserc</v>
          </cell>
          <cell r="C452">
            <v>1484658.89</v>
          </cell>
          <cell r="D452">
            <v>0</v>
          </cell>
          <cell r="E452">
            <v>1484658.89</v>
          </cell>
        </row>
        <row r="453">
          <cell r="A453" t="str">
            <v>1731   946</v>
          </cell>
          <cell r="B453" t="str">
            <v>3G Ruteador Red de Transporte (LSR -MPL</v>
          </cell>
          <cell r="C453">
            <v>1227449141.0999999</v>
          </cell>
          <cell r="D453">
            <v>10187940.34</v>
          </cell>
          <cell r="E453">
            <v>1237637081.4400001</v>
          </cell>
        </row>
        <row r="454">
          <cell r="A454" t="str">
            <v>1731   947</v>
          </cell>
          <cell r="B454" t="str">
            <v>3G Prepago</v>
          </cell>
          <cell r="C454">
            <v>882100.19</v>
          </cell>
          <cell r="D454">
            <v>0</v>
          </cell>
          <cell r="E454">
            <v>882100.19</v>
          </cell>
        </row>
        <row r="455">
          <cell r="A455" t="str">
            <v>1731   948</v>
          </cell>
          <cell r="B455" t="str">
            <v>3G Equipo de sistemas de soporte de ope</v>
          </cell>
          <cell r="C455">
            <v>3970949316.5500002</v>
          </cell>
          <cell r="D455">
            <v>-18110220.629999999</v>
          </cell>
          <cell r="E455">
            <v>3952839095.9200001</v>
          </cell>
        </row>
        <row r="456">
          <cell r="A456" t="str">
            <v>1731   951</v>
          </cell>
          <cell r="B456" t="str">
            <v>3G Sistemas de soporte a las operacione</v>
          </cell>
          <cell r="C456">
            <v>18239.34</v>
          </cell>
          <cell r="D456">
            <v>0</v>
          </cell>
          <cell r="E456">
            <v>18239.34</v>
          </cell>
        </row>
        <row r="457">
          <cell r="A457" t="str">
            <v>1731   954</v>
          </cell>
          <cell r="B457" t="str">
            <v>3G Data Core</v>
          </cell>
          <cell r="C457">
            <v>17297352.899999999</v>
          </cell>
          <cell r="D457">
            <v>0</v>
          </cell>
          <cell r="E457">
            <v>17297352.899999999</v>
          </cell>
        </row>
        <row r="458">
          <cell r="A458" t="str">
            <v>1731   959</v>
          </cell>
          <cell r="B458" t="str">
            <v>3G  HLR (Base de usuarios)</v>
          </cell>
          <cell r="C458">
            <v>41771.620000000003</v>
          </cell>
          <cell r="D458">
            <v>0</v>
          </cell>
          <cell r="E458">
            <v>41771.620000000003</v>
          </cell>
        </row>
        <row r="459">
          <cell r="A459" t="str">
            <v>1731   968</v>
          </cell>
          <cell r="B459" t="str">
            <v>SMP/HMP CAPITALIZABLE</v>
          </cell>
          <cell r="C459">
            <v>2241596444.5999999</v>
          </cell>
          <cell r="D459">
            <v>45008495.409999996</v>
          </cell>
          <cell r="E459">
            <v>2286604940.0100002</v>
          </cell>
        </row>
        <row r="460">
          <cell r="A460" t="str">
            <v>1735   609</v>
          </cell>
          <cell r="B460" t="str">
            <v>Reserva de Baja switch</v>
          </cell>
          <cell r="C460">
            <v>-12360925.890000001</v>
          </cell>
          <cell r="D460">
            <v>0</v>
          </cell>
          <cell r="E460">
            <v>-12360925.890000001</v>
          </cell>
        </row>
        <row r="461">
          <cell r="A461" t="str">
            <v>1735   659</v>
          </cell>
          <cell r="B461" t="str">
            <v>3G Reserva de Baja Switch</v>
          </cell>
          <cell r="C461">
            <v>-52354487.350000001</v>
          </cell>
          <cell r="D461">
            <v>940219.02</v>
          </cell>
          <cell r="E461">
            <v>-51414268.329999998</v>
          </cell>
        </row>
        <row r="462">
          <cell r="A462" t="str">
            <v>1740   400</v>
          </cell>
          <cell r="B462" t="str">
            <v>Capital Lease Tower</v>
          </cell>
          <cell r="C462">
            <v>25080714676.720001</v>
          </cell>
          <cell r="D462">
            <v>81945905.129999995</v>
          </cell>
          <cell r="E462">
            <v>25162660581.849998</v>
          </cell>
        </row>
        <row r="463">
          <cell r="A463" t="str">
            <v>1740   402</v>
          </cell>
          <cell r="B463" t="str">
            <v>Leasing Computer Equipment Fin</v>
          </cell>
          <cell r="C463">
            <v>128350812.28</v>
          </cell>
          <cell r="D463">
            <v>0</v>
          </cell>
          <cell r="E463">
            <v>128350812.28</v>
          </cell>
        </row>
        <row r="464">
          <cell r="A464" t="str">
            <v>1740   414</v>
          </cell>
          <cell r="B464" t="str">
            <v>Capital Lease IRU´s</v>
          </cell>
          <cell r="C464">
            <v>1510117943.75</v>
          </cell>
          <cell r="D464">
            <v>0</v>
          </cell>
          <cell r="E464">
            <v>1510117943.75</v>
          </cell>
        </row>
        <row r="465">
          <cell r="A465" t="str">
            <v>_x000C_</v>
          </cell>
          <cell r="C465" t="str">
            <v>LIBRO MEXGAAP</v>
          </cell>
          <cell r="E465" t="str">
            <v>Fecha: 01-SEP-21 16:29:00</v>
          </cell>
        </row>
        <row r="466">
          <cell r="A466"/>
          <cell r="C466" t="str">
            <v>AT&amp;T BALANZA POR GRUPO DE</v>
          </cell>
          <cell r="D466" t="str">
            <v>EF NEXTEL</v>
          </cell>
          <cell r="E466" t="str">
            <v>Página:   9</v>
          </cell>
        </row>
        <row r="467">
          <cell r="A467"/>
          <cell r="C467" t="str">
            <v>Período Actual: AGO-</v>
          </cell>
          <cell r="D467">
            <v>21</v>
          </cell>
        </row>
        <row r="468">
          <cell r="A468"/>
        </row>
        <row r="469">
          <cell r="A469" t="str">
            <v>Divisa: MXN</v>
          </cell>
        </row>
        <row r="470">
          <cell r="A470" t="str">
            <v>Ningún CUEN</v>
          </cell>
          <cell r="B470" t="str">
            <v>TA específico solicitado</v>
          </cell>
        </row>
        <row r="471">
          <cell r="A471"/>
          <cell r="C471" t="str">
            <v>Saldo Anterior</v>
          </cell>
          <cell r="D471" t="str">
            <v>Movimiento Neto</v>
          </cell>
          <cell r="E471" t="str">
            <v>Saldo Actual</v>
          </cell>
        </row>
        <row r="472">
          <cell r="A472" t="str">
            <v>NEX_GL NEX_</v>
          </cell>
          <cell r="B472" t="str">
            <v>GL_SUBCUENTA                            N NE NEX NE N NE</v>
          </cell>
          <cell r="C472">
            <v>44378</v>
          </cell>
          <cell r="D472">
            <v>44409</v>
          </cell>
          <cell r="E472">
            <v>44409</v>
          </cell>
        </row>
        <row r="473">
          <cell r="A473" t="str">
            <v>------ ----</v>
          </cell>
          <cell r="B473" t="str">
            <v>--------------------------------------- - -- --- -- - --</v>
          </cell>
          <cell r="C473" t="str">
            <v>--------------------------</v>
          </cell>
          <cell r="D473" t="str">
            <v>--------------------------</v>
          </cell>
          <cell r="E473" t="str">
            <v>--------------------------</v>
          </cell>
        </row>
        <row r="474">
          <cell r="A474" t="str">
            <v>1740   451</v>
          </cell>
          <cell r="B474" t="str">
            <v>3G Capitalizacion por Provision de desm</v>
          </cell>
          <cell r="C474">
            <v>155424412.34999999</v>
          </cell>
          <cell r="D474">
            <v>1590755.64</v>
          </cell>
          <cell r="E474">
            <v>157015167.99000001</v>
          </cell>
        </row>
        <row r="475">
          <cell r="A475" t="str">
            <v>1740   452</v>
          </cell>
          <cell r="B475" t="str">
            <v>Capital Leases Tower</v>
          </cell>
          <cell r="C475">
            <v>977469485.13</v>
          </cell>
          <cell r="D475">
            <v>14576615.060000001</v>
          </cell>
          <cell r="E475">
            <v>992046100.19000006</v>
          </cell>
        </row>
        <row r="476">
          <cell r="A476" t="str">
            <v>1740   453</v>
          </cell>
          <cell r="B476" t="str">
            <v>Capital Lease ATM</v>
          </cell>
          <cell r="C476">
            <v>69468798.560000002</v>
          </cell>
          <cell r="D476">
            <v>0</v>
          </cell>
          <cell r="E476">
            <v>69468798.560000002</v>
          </cell>
        </row>
        <row r="477">
          <cell r="A477" t="str">
            <v>1740   510</v>
          </cell>
          <cell r="B477" t="str">
            <v>510 LTE Capitalizacion por Provision de</v>
          </cell>
          <cell r="C477">
            <v>23028298.359999999</v>
          </cell>
          <cell r="D477">
            <v>181694.26</v>
          </cell>
          <cell r="E477">
            <v>23209992.620000001</v>
          </cell>
        </row>
        <row r="478">
          <cell r="A478" t="str">
            <v>1740   511</v>
          </cell>
          <cell r="B478" t="str">
            <v>511 TORRE Capitalizacion por Provision</v>
          </cell>
          <cell r="C478">
            <v>211187807.68000001</v>
          </cell>
          <cell r="D478">
            <v>0</v>
          </cell>
          <cell r="E478">
            <v>211187807.68000001</v>
          </cell>
        </row>
        <row r="479">
          <cell r="A479" t="str">
            <v>1751   503</v>
          </cell>
          <cell r="B479" t="str">
            <v>3G Costo de adquisicion</v>
          </cell>
          <cell r="C479">
            <v>918377</v>
          </cell>
          <cell r="D479">
            <v>0</v>
          </cell>
          <cell r="E479">
            <v>918377</v>
          </cell>
        </row>
        <row r="480">
          <cell r="A480" t="str">
            <v>1751   507</v>
          </cell>
          <cell r="B480" t="str">
            <v>3G Mejoras a terrenos</v>
          </cell>
          <cell r="C480">
            <v>4632777.68</v>
          </cell>
          <cell r="D480">
            <v>0</v>
          </cell>
          <cell r="E480">
            <v>4632777.68</v>
          </cell>
        </row>
        <row r="481">
          <cell r="A481" t="str">
            <v>1751   508</v>
          </cell>
          <cell r="B481" t="str">
            <v>3G Instalacion electrica</v>
          </cell>
          <cell r="C481">
            <v>1</v>
          </cell>
          <cell r="D481">
            <v>0</v>
          </cell>
          <cell r="E481">
            <v>1</v>
          </cell>
        </row>
        <row r="482">
          <cell r="A482" t="str">
            <v>1751   515</v>
          </cell>
          <cell r="B482" t="str">
            <v>3G Generador</v>
          </cell>
          <cell r="C482">
            <v>15421.84</v>
          </cell>
          <cell r="D482">
            <v>0</v>
          </cell>
          <cell r="E482">
            <v>15421.84</v>
          </cell>
        </row>
        <row r="483">
          <cell r="A483" t="str">
            <v>1752   503</v>
          </cell>
          <cell r="B483" t="str">
            <v>3G Costo de adquisicion</v>
          </cell>
          <cell r="C483">
            <v>45.13</v>
          </cell>
          <cell r="D483">
            <v>0</v>
          </cell>
          <cell r="E483">
            <v>45.13</v>
          </cell>
        </row>
        <row r="484">
          <cell r="A484" t="str">
            <v>1752   506</v>
          </cell>
          <cell r="B484" t="str">
            <v>3G Dibujos de Sitios</v>
          </cell>
          <cell r="C484">
            <v>0.13</v>
          </cell>
          <cell r="D484">
            <v>0</v>
          </cell>
          <cell r="E484">
            <v>0.13</v>
          </cell>
        </row>
        <row r="485">
          <cell r="A485" t="str">
            <v>1752   507</v>
          </cell>
          <cell r="B485" t="str">
            <v>3G Mejoras a terrenos</v>
          </cell>
          <cell r="C485">
            <v>4380762.6500000004</v>
          </cell>
          <cell r="D485">
            <v>0</v>
          </cell>
          <cell r="E485">
            <v>4380762.6500000004</v>
          </cell>
        </row>
        <row r="486">
          <cell r="A486" t="str">
            <v>1752   508</v>
          </cell>
          <cell r="B486" t="str">
            <v>3G Instalacion electrica</v>
          </cell>
          <cell r="C486">
            <v>-45.13</v>
          </cell>
          <cell r="D486">
            <v>0</v>
          </cell>
          <cell r="E486">
            <v>-45.13</v>
          </cell>
        </row>
        <row r="487">
          <cell r="A487" t="str">
            <v>1752   509</v>
          </cell>
          <cell r="B487" t="str">
            <v>3G Aire acondicionado</v>
          </cell>
          <cell r="C487">
            <v>378428.71</v>
          </cell>
          <cell r="D487">
            <v>0</v>
          </cell>
          <cell r="E487">
            <v>378428.71</v>
          </cell>
        </row>
        <row r="488">
          <cell r="A488" t="str">
            <v>1752   510</v>
          </cell>
          <cell r="B488" t="str">
            <v>3G Cableado Estructural</v>
          </cell>
          <cell r="C488">
            <v>-0.81</v>
          </cell>
          <cell r="D488">
            <v>0</v>
          </cell>
          <cell r="E488">
            <v>-0.81</v>
          </cell>
        </row>
        <row r="489">
          <cell r="A489" t="str">
            <v>1752   512</v>
          </cell>
          <cell r="B489" t="str">
            <v>3G Cableado Estructural de Sistemas</v>
          </cell>
          <cell r="C489">
            <v>129328.76</v>
          </cell>
          <cell r="D489">
            <v>-12234.67</v>
          </cell>
          <cell r="E489">
            <v>117094.09</v>
          </cell>
        </row>
        <row r="490">
          <cell r="A490" t="str">
            <v>1752   514</v>
          </cell>
          <cell r="B490" t="str">
            <v>3G Planta de Luz</v>
          </cell>
          <cell r="C490">
            <v>144875.42000000001</v>
          </cell>
          <cell r="D490">
            <v>-113833.14</v>
          </cell>
          <cell r="E490">
            <v>31042.28</v>
          </cell>
        </row>
        <row r="491">
          <cell r="A491" t="str">
            <v>1752   515</v>
          </cell>
          <cell r="B491" t="str">
            <v>3G Generador</v>
          </cell>
          <cell r="C491">
            <v>1848734</v>
          </cell>
          <cell r="D491">
            <v>0</v>
          </cell>
          <cell r="E491">
            <v>1848734</v>
          </cell>
        </row>
        <row r="492">
          <cell r="A492" t="str">
            <v>1752   516</v>
          </cell>
          <cell r="B492" t="str">
            <v>3G Acometida electrica</v>
          </cell>
          <cell r="C492">
            <v>697279.35</v>
          </cell>
          <cell r="D492">
            <v>0</v>
          </cell>
          <cell r="E492">
            <v>697279.35</v>
          </cell>
        </row>
        <row r="493">
          <cell r="A493" t="str">
            <v>1752   517</v>
          </cell>
          <cell r="B493" t="str">
            <v>3G Microondas</v>
          </cell>
          <cell r="C493">
            <v>158420.75</v>
          </cell>
          <cell r="D493">
            <v>0</v>
          </cell>
          <cell r="E493">
            <v>158420.75</v>
          </cell>
        </row>
        <row r="494">
          <cell r="A494" t="str">
            <v>1752   518</v>
          </cell>
          <cell r="B494" t="str">
            <v>3G Imagen Nextel</v>
          </cell>
          <cell r="C494">
            <v>265402.3</v>
          </cell>
          <cell r="D494">
            <v>0</v>
          </cell>
          <cell r="E494">
            <v>265402.3</v>
          </cell>
        </row>
        <row r="495">
          <cell r="A495" t="str">
            <v>1753   580</v>
          </cell>
          <cell r="B495" t="str">
            <v>3G Sistema Telefonia Hardware</v>
          </cell>
          <cell r="C495">
            <v>1414238.31</v>
          </cell>
          <cell r="D495">
            <v>-57901.35</v>
          </cell>
          <cell r="E495">
            <v>1356336.96</v>
          </cell>
        </row>
        <row r="496">
          <cell r="A496" t="str">
            <v>1753   581</v>
          </cell>
          <cell r="B496" t="str">
            <v>3G Sistema Telefonia Software</v>
          </cell>
          <cell r="C496">
            <v>27072738.699999999</v>
          </cell>
          <cell r="D496">
            <v>4748970.5999999996</v>
          </cell>
          <cell r="E496">
            <v>31821709.300000001</v>
          </cell>
        </row>
        <row r="497">
          <cell r="A497" t="str">
            <v>1753   582</v>
          </cell>
          <cell r="B497" t="str">
            <v>3G Equipo de computo</v>
          </cell>
          <cell r="C497">
            <v>224490466.72999999</v>
          </cell>
          <cell r="D497">
            <v>32957621.039999999</v>
          </cell>
          <cell r="E497">
            <v>257448087.77000001</v>
          </cell>
        </row>
        <row r="498">
          <cell r="A498" t="str">
            <v>1753   583</v>
          </cell>
          <cell r="B498" t="str">
            <v>3G Licencias</v>
          </cell>
          <cell r="C498">
            <v>44672361.479999997</v>
          </cell>
          <cell r="D498">
            <v>7892144.3700000001</v>
          </cell>
          <cell r="E498">
            <v>52564505.850000001</v>
          </cell>
        </row>
        <row r="499">
          <cell r="A499" t="str">
            <v>1754   560</v>
          </cell>
          <cell r="B499" t="str">
            <v>3G Mobiliario y Equipo</v>
          </cell>
          <cell r="C499">
            <v>5045.7700000000004</v>
          </cell>
          <cell r="D499">
            <v>0</v>
          </cell>
          <cell r="E499">
            <v>5045.7700000000004</v>
          </cell>
        </row>
        <row r="500">
          <cell r="A500" t="str">
            <v>1754   561</v>
          </cell>
          <cell r="B500" t="str">
            <v>3G Equipo de Oficina - Otros</v>
          </cell>
          <cell r="C500">
            <v>5604997.0599999996</v>
          </cell>
          <cell r="D500">
            <v>0</v>
          </cell>
          <cell r="E500">
            <v>5604997.0599999996</v>
          </cell>
        </row>
        <row r="501">
          <cell r="A501" t="str">
            <v>1757   810</v>
          </cell>
          <cell r="B501" t="str">
            <v>Paquete 3G Trabajo 08</v>
          </cell>
          <cell r="C501">
            <v>124818770.48999999</v>
          </cell>
          <cell r="D501">
            <v>30312755.289999999</v>
          </cell>
          <cell r="E501">
            <v>155131525.78</v>
          </cell>
        </row>
        <row r="502">
          <cell r="A502" t="str">
            <v>1761   700</v>
          </cell>
          <cell r="B502" t="str">
            <v>3G Adquisicion de Sitios</v>
          </cell>
          <cell r="C502">
            <v>9269.68</v>
          </cell>
          <cell r="D502">
            <v>0</v>
          </cell>
          <cell r="E502">
            <v>9269.68</v>
          </cell>
        </row>
        <row r="503">
          <cell r="A503" t="str">
            <v>1762   730</v>
          </cell>
          <cell r="B503" t="str">
            <v>3G Construcciones por Externos</v>
          </cell>
          <cell r="C503">
            <v>55235633.189999998</v>
          </cell>
          <cell r="D503">
            <v>15880122.140000001</v>
          </cell>
          <cell r="E503">
            <v>71115755.329999998</v>
          </cell>
        </row>
        <row r="504">
          <cell r="A504" t="str">
            <v>1762   731</v>
          </cell>
          <cell r="B504" t="str">
            <v>3G Dibujos de Sitios</v>
          </cell>
          <cell r="C504">
            <v>1503882.53</v>
          </cell>
          <cell r="D504">
            <v>-304276.40999999997</v>
          </cell>
          <cell r="E504">
            <v>1199606.1200000001</v>
          </cell>
        </row>
        <row r="505">
          <cell r="A505" t="str">
            <v>1762   733</v>
          </cell>
          <cell r="B505" t="str">
            <v>3G Torres</v>
          </cell>
          <cell r="C505">
            <v>505232.15</v>
          </cell>
          <cell r="D505">
            <v>1229640.6100000001</v>
          </cell>
          <cell r="E505">
            <v>1734872.76</v>
          </cell>
        </row>
        <row r="506">
          <cell r="A506" t="str">
            <v>1762   739</v>
          </cell>
          <cell r="B506" t="str">
            <v>3G Preparacion de Sitios</v>
          </cell>
          <cell r="C506">
            <v>318682649.93000001</v>
          </cell>
          <cell r="D506">
            <v>26833451.710000001</v>
          </cell>
          <cell r="E506">
            <v>345516101.63999999</v>
          </cell>
        </row>
        <row r="507">
          <cell r="A507" t="str">
            <v>1762   741</v>
          </cell>
          <cell r="B507" t="str">
            <v>3G Otros equipos de sitio</v>
          </cell>
          <cell r="C507">
            <v>23266510.420000002</v>
          </cell>
          <cell r="D507">
            <v>0</v>
          </cell>
          <cell r="E507">
            <v>23266510.420000002</v>
          </cell>
        </row>
        <row r="508">
          <cell r="A508" t="str">
            <v>1763   282</v>
          </cell>
          <cell r="B508" t="str">
            <v>Cable Coaxial</v>
          </cell>
          <cell r="C508">
            <v>41095.14</v>
          </cell>
          <cell r="D508">
            <v>-41094.14</v>
          </cell>
          <cell r="E508">
            <v>1</v>
          </cell>
        </row>
        <row r="509">
          <cell r="A509" t="str">
            <v>1763   287</v>
          </cell>
          <cell r="B509" t="str">
            <v>Microondas</v>
          </cell>
          <cell r="C509">
            <v>40655.870000000003</v>
          </cell>
          <cell r="D509">
            <v>-4342.13</v>
          </cell>
          <cell r="E509">
            <v>36313.74</v>
          </cell>
        </row>
        <row r="510">
          <cell r="A510" t="str">
            <v>1763   783</v>
          </cell>
          <cell r="B510" t="str">
            <v>Radio Base (3G Nodo B)</v>
          </cell>
          <cell r="C510">
            <v>952799307.13</v>
          </cell>
          <cell r="D510">
            <v>105359956.88</v>
          </cell>
          <cell r="E510">
            <v>1058159264.01</v>
          </cell>
        </row>
        <row r="511">
          <cell r="A511" t="str">
            <v>1763   787</v>
          </cell>
          <cell r="B511" t="str">
            <v>3G Microondas</v>
          </cell>
          <cell r="C511">
            <v>141632318.00999999</v>
          </cell>
          <cell r="D511">
            <v>-54430988.32</v>
          </cell>
          <cell r="E511">
            <v>87201329.689999998</v>
          </cell>
        </row>
        <row r="512">
          <cell r="A512" t="str">
            <v>1763   788</v>
          </cell>
          <cell r="B512" t="str">
            <v>3G Ruteador Red de Transporte (LSR- Con</v>
          </cell>
          <cell r="C512">
            <v>4251.8</v>
          </cell>
          <cell r="D512">
            <v>0</v>
          </cell>
          <cell r="E512">
            <v>4251.8</v>
          </cell>
        </row>
        <row r="513">
          <cell r="A513" t="str">
            <v>1763   791</v>
          </cell>
          <cell r="B513" t="str">
            <v>3G Multiplexores de extracción e inserc</v>
          </cell>
          <cell r="C513">
            <v>48</v>
          </cell>
          <cell r="D513">
            <v>0</v>
          </cell>
          <cell r="E513">
            <v>48</v>
          </cell>
        </row>
        <row r="514">
          <cell r="A514" t="str">
            <v>1763   794</v>
          </cell>
          <cell r="B514" t="str">
            <v>3G Ruteador Red de Transporte (LSR - Co</v>
          </cell>
          <cell r="C514">
            <v>184932222.18000001</v>
          </cell>
          <cell r="D514">
            <v>26601626.890000001</v>
          </cell>
          <cell r="E514">
            <v>211533849.06999999</v>
          </cell>
        </row>
        <row r="515">
          <cell r="A515" t="str">
            <v>1764   901</v>
          </cell>
          <cell r="B515" t="str">
            <v>3G Eq Prueba Herramientas</v>
          </cell>
          <cell r="C515">
            <v>3562174.23</v>
          </cell>
          <cell r="D515">
            <v>5593373.21</v>
          </cell>
          <cell r="E515">
            <v>9155547.4399999995</v>
          </cell>
        </row>
        <row r="516">
          <cell r="A516" t="str">
            <v>1764   905</v>
          </cell>
          <cell r="B516" t="str">
            <v>3G Gastos de Operación Capitalizados</v>
          </cell>
          <cell r="C516">
            <v>766137.97</v>
          </cell>
          <cell r="D516">
            <v>0</v>
          </cell>
          <cell r="E516">
            <v>766137.97</v>
          </cell>
        </row>
        <row r="517">
          <cell r="A517" t="str">
            <v>1765   660</v>
          </cell>
          <cell r="B517" t="str">
            <v>3G Reserva de Baja de Activos Fijos</v>
          </cell>
          <cell r="C517">
            <v>-436557338.13999999</v>
          </cell>
          <cell r="D517">
            <v>190998752.28999999</v>
          </cell>
          <cell r="E517">
            <v>-245558585.84999999</v>
          </cell>
        </row>
        <row r="518">
          <cell r="A518" t="str">
            <v>1767   730</v>
          </cell>
          <cell r="B518" t="str">
            <v>3G Construcciones por Externos</v>
          </cell>
          <cell r="C518">
            <v>33025.550000000003</v>
          </cell>
          <cell r="D518">
            <v>0</v>
          </cell>
          <cell r="E518">
            <v>33025.550000000003</v>
          </cell>
        </row>
        <row r="519">
          <cell r="A519" t="str">
            <v>1767   731</v>
          </cell>
          <cell r="B519" t="str">
            <v>3G Dibujos de Sitios</v>
          </cell>
          <cell r="C519">
            <v>1</v>
          </cell>
          <cell r="D519">
            <v>0</v>
          </cell>
          <cell r="E519">
            <v>1</v>
          </cell>
        </row>
        <row r="520">
          <cell r="A520" t="str">
            <v>1767   739</v>
          </cell>
          <cell r="B520" t="str">
            <v>3G Preparación de Sitios</v>
          </cell>
          <cell r="C520">
            <v>7625308.8499999996</v>
          </cell>
          <cell r="D520">
            <v>-591896.67000000004</v>
          </cell>
          <cell r="E520">
            <v>7033412.1799999997</v>
          </cell>
        </row>
        <row r="521">
          <cell r="A521" t="str">
            <v>1767   783</v>
          </cell>
          <cell r="B521" t="str">
            <v>Radio Base (3G Nodo B)</v>
          </cell>
          <cell r="C521">
            <v>3552794.95</v>
          </cell>
          <cell r="D521">
            <v>20313978.899999999</v>
          </cell>
          <cell r="E521">
            <v>23866773.850000001</v>
          </cell>
        </row>
        <row r="522">
          <cell r="A522" t="str">
            <v>1767   787</v>
          </cell>
          <cell r="B522" t="str">
            <v>3G Microondas</v>
          </cell>
          <cell r="C522">
            <v>848296.17</v>
          </cell>
          <cell r="D522">
            <v>135746.4</v>
          </cell>
          <cell r="E522">
            <v>984042.57</v>
          </cell>
        </row>
        <row r="523">
          <cell r="A523" t="str">
            <v>_x000C_</v>
          </cell>
          <cell r="C523" t="str">
            <v>LIBRO MEXGAAP</v>
          </cell>
          <cell r="E523" t="str">
            <v>Fecha: 01-SEP-21 16:29:00</v>
          </cell>
        </row>
        <row r="524">
          <cell r="A524"/>
          <cell r="C524" t="str">
            <v>AT&amp;T BALANZA POR GRUPO DE</v>
          </cell>
          <cell r="D524" t="str">
            <v>EF NEXTEL</v>
          </cell>
          <cell r="E524" t="str">
            <v>Página:  10</v>
          </cell>
        </row>
        <row r="525">
          <cell r="A525"/>
          <cell r="C525" t="str">
            <v>Período Actual: AGO-</v>
          </cell>
          <cell r="D525">
            <v>21</v>
          </cell>
        </row>
        <row r="526">
          <cell r="A526"/>
        </row>
        <row r="527">
          <cell r="A527" t="str">
            <v>Divisa: MXN</v>
          </cell>
        </row>
        <row r="528">
          <cell r="A528" t="str">
            <v>Ningún CUEN</v>
          </cell>
          <cell r="B528" t="str">
            <v>TA específico solicitado</v>
          </cell>
        </row>
        <row r="529">
          <cell r="A529"/>
          <cell r="C529" t="str">
            <v>Saldo Anterior</v>
          </cell>
          <cell r="D529" t="str">
            <v>Movimiento Neto</v>
          </cell>
          <cell r="E529" t="str">
            <v>Saldo Actual</v>
          </cell>
        </row>
        <row r="530">
          <cell r="A530" t="str">
            <v>NEX_GL NEX_</v>
          </cell>
          <cell r="B530" t="str">
            <v>GL_SUBCUENTA                            N NE NEX NE N NE</v>
          </cell>
          <cell r="C530">
            <v>44378</v>
          </cell>
          <cell r="D530">
            <v>44409</v>
          </cell>
          <cell r="E530">
            <v>44409</v>
          </cell>
        </row>
        <row r="531">
          <cell r="A531" t="str">
            <v>------ ----</v>
          </cell>
          <cell r="B531" t="str">
            <v>--------------------------------------- - -- --- -- - --</v>
          </cell>
          <cell r="C531" t="str">
            <v>--------------------------</v>
          </cell>
          <cell r="D531" t="str">
            <v>--------------------------</v>
          </cell>
          <cell r="E531" t="str">
            <v>--------------------------</v>
          </cell>
        </row>
        <row r="532">
          <cell r="A532" t="str">
            <v>1768   414</v>
          </cell>
          <cell r="B532" t="str">
            <v>IRU¿s Prepago</v>
          </cell>
          <cell r="C532">
            <v>322274897.86000001</v>
          </cell>
          <cell r="D532">
            <v>0</v>
          </cell>
          <cell r="E532">
            <v>322274897.86000001</v>
          </cell>
        </row>
        <row r="533">
          <cell r="A533" t="str">
            <v>1768   789</v>
          </cell>
          <cell r="B533" t="str">
            <v>FIBRA OPTICA</v>
          </cell>
          <cell r="C533">
            <v>475748094.01999998</v>
          </cell>
          <cell r="D533">
            <v>-43070516.420000002</v>
          </cell>
          <cell r="E533">
            <v>432677577.60000002</v>
          </cell>
        </row>
        <row r="534">
          <cell r="A534" t="str">
            <v>1776   919</v>
          </cell>
          <cell r="B534" t="str">
            <v>3G Mejoras a Edificios MSO</v>
          </cell>
          <cell r="C534">
            <v>219264888.02000001</v>
          </cell>
          <cell r="D534">
            <v>33977509.100000001</v>
          </cell>
          <cell r="E534">
            <v>253242397.12</v>
          </cell>
        </row>
        <row r="535">
          <cell r="A535" t="str">
            <v>1776   920</v>
          </cell>
          <cell r="B535" t="str">
            <v>3G Nucleo de Voz (Incluye Licencias &amp; M</v>
          </cell>
          <cell r="C535">
            <v>5167077.0999999996</v>
          </cell>
          <cell r="D535">
            <v>414415.76</v>
          </cell>
          <cell r="E535">
            <v>5581492.8600000003</v>
          </cell>
        </row>
        <row r="536">
          <cell r="A536" t="str">
            <v>1776   921</v>
          </cell>
          <cell r="B536" t="str">
            <v>3G Conmutador Movil (MSC)</v>
          </cell>
          <cell r="C536">
            <v>454039.54</v>
          </cell>
          <cell r="D536">
            <v>-22322.92</v>
          </cell>
          <cell r="E536">
            <v>431716.62</v>
          </cell>
        </row>
        <row r="537">
          <cell r="A537" t="str">
            <v>1776   923</v>
          </cell>
          <cell r="B537" t="str">
            <v>3G Señalizacion</v>
          </cell>
          <cell r="C537">
            <v>32147388.809999999</v>
          </cell>
          <cell r="D537">
            <v>1669792.33</v>
          </cell>
          <cell r="E537">
            <v>33817181.140000001</v>
          </cell>
        </row>
        <row r="538">
          <cell r="A538" t="str">
            <v>1776   924</v>
          </cell>
          <cell r="B538" t="str">
            <v>Base de Datos de Usuarios (3G HLR)</v>
          </cell>
          <cell r="C538">
            <v>19126389.739999998</v>
          </cell>
          <cell r="D538">
            <v>1738852.13</v>
          </cell>
          <cell r="E538">
            <v>20865241.870000001</v>
          </cell>
        </row>
        <row r="539">
          <cell r="A539" t="str">
            <v>1776   925</v>
          </cell>
          <cell r="B539" t="str">
            <v>Correo de Voz (3G VMS)</v>
          </cell>
          <cell r="C539">
            <v>8.19</v>
          </cell>
          <cell r="D539">
            <v>0</v>
          </cell>
          <cell r="E539">
            <v>8.19</v>
          </cell>
        </row>
        <row r="540">
          <cell r="A540" t="str">
            <v>1776   926</v>
          </cell>
          <cell r="B540" t="str">
            <v>3G Interconeccion Red Publica-Conmutado</v>
          </cell>
          <cell r="C540">
            <v>16070654.67</v>
          </cell>
          <cell r="D540">
            <v>-5981153.8300000001</v>
          </cell>
          <cell r="E540">
            <v>10089500.84</v>
          </cell>
        </row>
        <row r="541">
          <cell r="A541" t="str">
            <v>1776   930</v>
          </cell>
          <cell r="B541" t="str">
            <v>3G Nucleo de Datos</v>
          </cell>
          <cell r="C541">
            <v>78203082.170000002</v>
          </cell>
          <cell r="D541">
            <v>11184055.09</v>
          </cell>
          <cell r="E541">
            <v>89387137.260000005</v>
          </cell>
        </row>
        <row r="542">
          <cell r="A542" t="str">
            <v>1776   940</v>
          </cell>
          <cell r="B542" t="str">
            <v>3G Equipo de Red Acceso De Radio (RNC)</v>
          </cell>
          <cell r="C542">
            <v>4864436.2300000004</v>
          </cell>
          <cell r="D542">
            <v>-164403.35</v>
          </cell>
          <cell r="E542">
            <v>4700032.88</v>
          </cell>
        </row>
        <row r="543">
          <cell r="A543" t="str">
            <v>1776   941</v>
          </cell>
          <cell r="B543" t="str">
            <v>3G Equipo HPPTT</v>
          </cell>
          <cell r="C543">
            <v>184806.83</v>
          </cell>
          <cell r="D543">
            <v>406768</v>
          </cell>
          <cell r="E543">
            <v>591574.82999999996</v>
          </cell>
        </row>
        <row r="544">
          <cell r="A544" t="str">
            <v>1776   943</v>
          </cell>
          <cell r="B544" t="str">
            <v>3G Equipo de Sincronia (BITS)</v>
          </cell>
          <cell r="C544">
            <v>987539</v>
          </cell>
          <cell r="D544">
            <v>0</v>
          </cell>
          <cell r="E544">
            <v>987539</v>
          </cell>
        </row>
        <row r="545">
          <cell r="A545" t="str">
            <v>1776   946</v>
          </cell>
          <cell r="B545" t="str">
            <v>3G LSR (conmutadores MPLS) (Co</v>
          </cell>
          <cell r="C545">
            <v>132247256.62</v>
          </cell>
          <cell r="D545">
            <v>8018552.3700000001</v>
          </cell>
          <cell r="E545">
            <v>140265808.99000001</v>
          </cell>
        </row>
        <row r="546">
          <cell r="A546" t="str">
            <v>1776   948</v>
          </cell>
          <cell r="B546" t="str">
            <v>3G Equipo de sistemas de soporte de ope</v>
          </cell>
          <cell r="C546">
            <v>200668449.16</v>
          </cell>
          <cell r="D546">
            <v>189536846.84999999</v>
          </cell>
          <cell r="E546">
            <v>390205296.00999999</v>
          </cell>
        </row>
        <row r="547">
          <cell r="A547" t="str">
            <v>1776   959</v>
          </cell>
          <cell r="B547" t="str">
            <v>3G  HLR (Base de usuarios)</v>
          </cell>
          <cell r="C547">
            <v>1931.18</v>
          </cell>
          <cell r="D547">
            <v>-1930.18</v>
          </cell>
          <cell r="E547">
            <v>1</v>
          </cell>
        </row>
        <row r="548">
          <cell r="A548" t="str">
            <v>1777   659</v>
          </cell>
          <cell r="B548" t="str">
            <v>3G Reserva de Baja Switch</v>
          </cell>
          <cell r="C548">
            <v>-42185384.380000003</v>
          </cell>
          <cell r="D548">
            <v>1586334.48</v>
          </cell>
          <cell r="E548">
            <v>-40599049.899999999</v>
          </cell>
        </row>
        <row r="549">
          <cell r="A549" t="str">
            <v>1781   109</v>
          </cell>
          <cell r="B549" t="str">
            <v>Aire acondicionado</v>
          </cell>
          <cell r="C549">
            <v>-277081.74</v>
          </cell>
          <cell r="D549">
            <v>-1834.98</v>
          </cell>
          <cell r="E549">
            <v>-278916.71999999997</v>
          </cell>
        </row>
        <row r="550">
          <cell r="A550" t="str">
            <v>1781   503</v>
          </cell>
          <cell r="B550" t="str">
            <v>3G Costo de adquisicion</v>
          </cell>
          <cell r="C550">
            <v>-398077.05</v>
          </cell>
          <cell r="D550">
            <v>-3409.1</v>
          </cell>
          <cell r="E550">
            <v>-401486.15</v>
          </cell>
        </row>
        <row r="551">
          <cell r="A551" t="str">
            <v>1781   505</v>
          </cell>
          <cell r="B551" t="str">
            <v>3G Administracion de proyecto</v>
          </cell>
          <cell r="C551">
            <v>-388450.15</v>
          </cell>
          <cell r="D551">
            <v>-2624.66</v>
          </cell>
          <cell r="E551">
            <v>-391074.81</v>
          </cell>
        </row>
        <row r="552">
          <cell r="A552" t="str">
            <v>1781   506</v>
          </cell>
          <cell r="B552" t="str">
            <v>3G Dibujos de Sitios</v>
          </cell>
          <cell r="C552">
            <v>-563822.34</v>
          </cell>
          <cell r="D552">
            <v>-4365.3500000000004</v>
          </cell>
          <cell r="E552">
            <v>-568187.68999999994</v>
          </cell>
        </row>
        <row r="553">
          <cell r="A553" t="str">
            <v>1781   507</v>
          </cell>
          <cell r="B553" t="str">
            <v>3G Mejoras a terrenos</v>
          </cell>
          <cell r="C553">
            <v>-23618171.34</v>
          </cell>
          <cell r="D553">
            <v>-355183.46</v>
          </cell>
          <cell r="E553">
            <v>-23973354.800000001</v>
          </cell>
        </row>
        <row r="554">
          <cell r="A554" t="str">
            <v>1781   508</v>
          </cell>
          <cell r="B554" t="str">
            <v>3G Instalacion electrica</v>
          </cell>
          <cell r="C554">
            <v>-2605171.44</v>
          </cell>
          <cell r="D554">
            <v>-6688.26</v>
          </cell>
          <cell r="E554">
            <v>-2611859.7000000002</v>
          </cell>
        </row>
        <row r="555">
          <cell r="A555" t="str">
            <v>1781   509</v>
          </cell>
          <cell r="B555" t="str">
            <v>3G Aire acondicionado</v>
          </cell>
          <cell r="C555">
            <v>-11865506.699999999</v>
          </cell>
          <cell r="D555">
            <v>-59021.06</v>
          </cell>
          <cell r="E555">
            <v>-11924527.76</v>
          </cell>
        </row>
        <row r="556">
          <cell r="A556" t="str">
            <v>1781   510</v>
          </cell>
          <cell r="B556" t="str">
            <v>3G Cableado Estructural</v>
          </cell>
          <cell r="C556">
            <v>-1673252.28</v>
          </cell>
          <cell r="D556">
            <v>-5832.78</v>
          </cell>
          <cell r="E556">
            <v>-1679085.06</v>
          </cell>
        </row>
        <row r="557">
          <cell r="A557" t="str">
            <v>1781   512</v>
          </cell>
          <cell r="B557" t="str">
            <v>3G Cableado Estructural de Sistemas</v>
          </cell>
          <cell r="C557">
            <v>-6018713.0999999996</v>
          </cell>
          <cell r="D557">
            <v>-9638.58</v>
          </cell>
          <cell r="E557">
            <v>-6028351.6799999997</v>
          </cell>
        </row>
        <row r="558">
          <cell r="A558" t="str">
            <v>1781   513</v>
          </cell>
          <cell r="B558" t="str">
            <v>3G Torres</v>
          </cell>
          <cell r="C558">
            <v>-1022752.29</v>
          </cell>
          <cell r="D558">
            <v>-9421.25</v>
          </cell>
          <cell r="E558">
            <v>-1032173.54</v>
          </cell>
        </row>
        <row r="559">
          <cell r="A559" t="str">
            <v>1781   514</v>
          </cell>
          <cell r="B559" t="str">
            <v>3G Planta de Luz</v>
          </cell>
          <cell r="C559">
            <v>-13099391.68</v>
          </cell>
          <cell r="D559">
            <v>-104268.44</v>
          </cell>
          <cell r="E559">
            <v>-13203660.119999999</v>
          </cell>
        </row>
        <row r="560">
          <cell r="A560" t="str">
            <v>1781   515</v>
          </cell>
          <cell r="B560" t="str">
            <v>3G Generador</v>
          </cell>
          <cell r="C560">
            <v>-2139885.25</v>
          </cell>
          <cell r="D560">
            <v>-34405.410000000003</v>
          </cell>
          <cell r="E560">
            <v>-2174290.66</v>
          </cell>
        </row>
        <row r="561">
          <cell r="A561" t="str">
            <v>1781   516</v>
          </cell>
          <cell r="B561" t="str">
            <v>3G Acometida electrica</v>
          </cell>
          <cell r="C561">
            <v>-2614288.2400000002</v>
          </cell>
          <cell r="D561">
            <v>-40152.629999999997</v>
          </cell>
          <cell r="E561">
            <v>-2654440.87</v>
          </cell>
        </row>
        <row r="562">
          <cell r="A562" t="str">
            <v>1781   517</v>
          </cell>
          <cell r="B562" t="str">
            <v>3G Microondas</v>
          </cell>
          <cell r="C562">
            <v>-826397.35</v>
          </cell>
          <cell r="D562">
            <v>0</v>
          </cell>
          <cell r="E562">
            <v>-826397.35</v>
          </cell>
        </row>
        <row r="563">
          <cell r="A563" t="str">
            <v>1781   518</v>
          </cell>
          <cell r="B563" t="str">
            <v>3G Imagen Nextel</v>
          </cell>
          <cell r="C563">
            <v>-52950</v>
          </cell>
          <cell r="D563">
            <v>0</v>
          </cell>
          <cell r="E563">
            <v>-52950</v>
          </cell>
        </row>
        <row r="564">
          <cell r="A564" t="str">
            <v>1781   650</v>
          </cell>
          <cell r="B564" t="str">
            <v>3G Rva Baja Edificios Propios</v>
          </cell>
          <cell r="C564">
            <v>66592.09</v>
          </cell>
          <cell r="D564">
            <v>0</v>
          </cell>
          <cell r="E564">
            <v>66592.09</v>
          </cell>
        </row>
        <row r="565">
          <cell r="A565" t="str">
            <v>1782   107</v>
          </cell>
          <cell r="B565" t="str">
            <v>Mejoras a terrenos arrendados</v>
          </cell>
          <cell r="C565">
            <v>246567.3</v>
          </cell>
          <cell r="D565">
            <v>0</v>
          </cell>
          <cell r="E565">
            <v>246567.3</v>
          </cell>
        </row>
        <row r="566">
          <cell r="A566" t="str">
            <v>1782   109</v>
          </cell>
          <cell r="B566" t="str">
            <v>Aire acondicionado</v>
          </cell>
          <cell r="C566">
            <v>-0.03</v>
          </cell>
          <cell r="D566">
            <v>0</v>
          </cell>
          <cell r="E566">
            <v>-0.03</v>
          </cell>
        </row>
        <row r="567">
          <cell r="A567" t="str">
            <v>1782   112</v>
          </cell>
          <cell r="B567" t="str">
            <v>Cableado Estructural de Sistemas</v>
          </cell>
          <cell r="C567">
            <v>-0.01</v>
          </cell>
          <cell r="D567">
            <v>0</v>
          </cell>
          <cell r="E567">
            <v>-0.01</v>
          </cell>
        </row>
        <row r="568">
          <cell r="A568" t="str">
            <v>1782   115</v>
          </cell>
          <cell r="B568" t="str">
            <v>Generador</v>
          </cell>
          <cell r="C568">
            <v>-0.01</v>
          </cell>
          <cell r="D568">
            <v>0</v>
          </cell>
          <cell r="E568">
            <v>-0.01</v>
          </cell>
        </row>
        <row r="569">
          <cell r="A569" t="str">
            <v>1782   116</v>
          </cell>
          <cell r="B569" t="str">
            <v>Acometida electrica</v>
          </cell>
          <cell r="C569">
            <v>-0.01</v>
          </cell>
          <cell r="D569">
            <v>0</v>
          </cell>
          <cell r="E569">
            <v>-0.01</v>
          </cell>
        </row>
        <row r="570">
          <cell r="A570" t="str">
            <v>1782   120</v>
          </cell>
          <cell r="B570" t="str">
            <v>Otros</v>
          </cell>
          <cell r="C570">
            <v>-0.01</v>
          </cell>
          <cell r="D570">
            <v>0</v>
          </cell>
          <cell r="E570">
            <v>-0.01</v>
          </cell>
        </row>
        <row r="571">
          <cell r="A571" t="str">
            <v>1782   503</v>
          </cell>
          <cell r="B571" t="str">
            <v>3G Costo de adquisicion</v>
          </cell>
          <cell r="C571">
            <v>-3064701.49</v>
          </cell>
          <cell r="D571">
            <v>-152120.9</v>
          </cell>
          <cell r="E571">
            <v>-3216822.39</v>
          </cell>
        </row>
        <row r="572">
          <cell r="A572" t="str">
            <v>1782   506</v>
          </cell>
          <cell r="B572" t="str">
            <v>3G Dibujos de Sitios</v>
          </cell>
          <cell r="C572">
            <v>-21973926.600000001</v>
          </cell>
          <cell r="D572">
            <v>-195655.05</v>
          </cell>
          <cell r="E572">
            <v>-22169581.649999999</v>
          </cell>
        </row>
        <row r="573">
          <cell r="A573" t="str">
            <v>1782   507</v>
          </cell>
          <cell r="B573" t="str">
            <v>3G Mejoras a terrenos</v>
          </cell>
          <cell r="C573">
            <v>-329117659.94</v>
          </cell>
          <cell r="D573">
            <v>-3157691.94</v>
          </cell>
          <cell r="E573">
            <v>-332275351.88</v>
          </cell>
        </row>
        <row r="574">
          <cell r="A574" t="str">
            <v>1782   508</v>
          </cell>
          <cell r="B574" t="str">
            <v>3G Instalacion electrica</v>
          </cell>
          <cell r="C574">
            <v>-20085424.239999998</v>
          </cell>
          <cell r="D574">
            <v>-5930.78</v>
          </cell>
          <cell r="E574">
            <v>-20091355.02</v>
          </cell>
        </row>
        <row r="575">
          <cell r="A575" t="str">
            <v>1782   509</v>
          </cell>
          <cell r="B575" t="str">
            <v>3G Aire acondicionado</v>
          </cell>
          <cell r="C575">
            <v>-52791184.399999999</v>
          </cell>
          <cell r="D575">
            <v>-365644.13</v>
          </cell>
          <cell r="E575">
            <v>-53156828.530000001</v>
          </cell>
        </row>
        <row r="576">
          <cell r="A576" t="str">
            <v>1782   510</v>
          </cell>
          <cell r="B576" t="str">
            <v>3G Cableado Estructural</v>
          </cell>
          <cell r="C576">
            <v>-33736578.539999999</v>
          </cell>
          <cell r="D576">
            <v>-467139.86</v>
          </cell>
          <cell r="E576">
            <v>-34203718.399999999</v>
          </cell>
        </row>
        <row r="577">
          <cell r="A577" t="str">
            <v>1782   512</v>
          </cell>
          <cell r="B577" t="str">
            <v>3G Cableado Estructural de Sistemas</v>
          </cell>
          <cell r="C577">
            <v>-11860794.75</v>
          </cell>
          <cell r="D577">
            <v>-218008.95</v>
          </cell>
          <cell r="E577">
            <v>-12078803.699999999</v>
          </cell>
        </row>
        <row r="578">
          <cell r="A578" t="str">
            <v>1782   513</v>
          </cell>
          <cell r="B578" t="str">
            <v>3G Torres</v>
          </cell>
          <cell r="C578">
            <v>-6474054.9699999997</v>
          </cell>
          <cell r="D578">
            <v>-6267.82</v>
          </cell>
          <cell r="E578">
            <v>-6480322.79</v>
          </cell>
        </row>
        <row r="579">
          <cell r="A579" t="str">
            <v>1782   514</v>
          </cell>
          <cell r="B579" t="str">
            <v>3G Planta de Luz</v>
          </cell>
          <cell r="C579">
            <v>-59383028.759999998</v>
          </cell>
          <cell r="D579">
            <v>-169247.21</v>
          </cell>
          <cell r="E579">
            <v>-59552275.969999999</v>
          </cell>
        </row>
        <row r="580">
          <cell r="A580" t="str">
            <v>1782   515</v>
          </cell>
          <cell r="B580" t="str">
            <v>3G Generador</v>
          </cell>
          <cell r="C580">
            <v>-27394454.059999999</v>
          </cell>
          <cell r="D580">
            <v>-11188.99</v>
          </cell>
          <cell r="E580">
            <v>-27405643.050000001</v>
          </cell>
        </row>
        <row r="581">
          <cell r="A581" t="str">
            <v>_x000C_</v>
          </cell>
          <cell r="C581" t="str">
            <v>LIBRO MEXGAAP</v>
          </cell>
          <cell r="E581" t="str">
            <v>Fecha: 01-SEP-21 16:29:00</v>
          </cell>
        </row>
        <row r="582">
          <cell r="A582"/>
          <cell r="C582" t="str">
            <v>AT&amp;T BALANZA POR GRUPO DE</v>
          </cell>
          <cell r="D582" t="str">
            <v>EF NEXTEL</v>
          </cell>
          <cell r="E582" t="str">
            <v>Página:  11</v>
          </cell>
        </row>
        <row r="583">
          <cell r="A583"/>
          <cell r="C583" t="str">
            <v>Período Actual: AGO-</v>
          </cell>
          <cell r="D583">
            <v>21</v>
          </cell>
        </row>
        <row r="584">
          <cell r="A584"/>
        </row>
        <row r="585">
          <cell r="A585" t="str">
            <v>Divisa: MXN</v>
          </cell>
        </row>
        <row r="586">
          <cell r="A586" t="str">
            <v>Ningún CUEN</v>
          </cell>
          <cell r="B586" t="str">
            <v>TA específico solicitado</v>
          </cell>
        </row>
        <row r="587">
          <cell r="A587"/>
          <cell r="C587" t="str">
            <v>Saldo Anterior</v>
          </cell>
          <cell r="D587" t="str">
            <v>Movimiento Neto</v>
          </cell>
          <cell r="E587" t="str">
            <v>Saldo Actual</v>
          </cell>
        </row>
        <row r="588">
          <cell r="A588" t="str">
            <v>NEX_GL NEX_</v>
          </cell>
          <cell r="B588" t="str">
            <v>GL_SUBCUENTA                            N NE NEX NE N NE</v>
          </cell>
          <cell r="C588">
            <v>44378</v>
          </cell>
          <cell r="D588">
            <v>44409</v>
          </cell>
          <cell r="E588">
            <v>44409</v>
          </cell>
        </row>
        <row r="589">
          <cell r="A589" t="str">
            <v>------ ----</v>
          </cell>
          <cell r="B589" t="str">
            <v>--------------------------------------- - -- --- -- - --</v>
          </cell>
          <cell r="C589" t="str">
            <v>--------------------------</v>
          </cell>
          <cell r="D589" t="str">
            <v>--------------------------</v>
          </cell>
          <cell r="E589" t="str">
            <v>--------------------------</v>
          </cell>
        </row>
        <row r="590">
          <cell r="A590" t="str">
            <v>1782   516</v>
          </cell>
          <cell r="B590" t="str">
            <v>3G Acometida electrica</v>
          </cell>
          <cell r="C590">
            <v>-48745814.289999999</v>
          </cell>
          <cell r="D590">
            <v>-138355.57</v>
          </cell>
          <cell r="E590">
            <v>-48884169.859999999</v>
          </cell>
        </row>
        <row r="591">
          <cell r="A591" t="str">
            <v>1782   517</v>
          </cell>
          <cell r="B591" t="str">
            <v>3G Microondas</v>
          </cell>
          <cell r="C591">
            <v>-8336124.6699999999</v>
          </cell>
          <cell r="D591">
            <v>-1581.69</v>
          </cell>
          <cell r="E591">
            <v>-8337706.3600000003</v>
          </cell>
        </row>
        <row r="592">
          <cell r="A592" t="str">
            <v>1782   518</v>
          </cell>
          <cell r="B592" t="str">
            <v>3G Imagen Nextel</v>
          </cell>
          <cell r="C592">
            <v>-4630726.5999999996</v>
          </cell>
          <cell r="D592">
            <v>0</v>
          </cell>
          <cell r="E592">
            <v>-4630726.5999999996</v>
          </cell>
        </row>
        <row r="593">
          <cell r="A593" t="str">
            <v>1782   521</v>
          </cell>
          <cell r="B593" t="str">
            <v>3G Gastos Capitalizables de Proyectos I</v>
          </cell>
          <cell r="C593">
            <v>-2114879.73</v>
          </cell>
          <cell r="D593">
            <v>0</v>
          </cell>
          <cell r="E593">
            <v>-2114879.73</v>
          </cell>
        </row>
        <row r="594">
          <cell r="A594" t="str">
            <v>1782   651</v>
          </cell>
          <cell r="B594" t="str">
            <v>3G Rva Baja Edificios Arrendados</v>
          </cell>
          <cell r="C594">
            <v>2001490.75</v>
          </cell>
          <cell r="D594">
            <v>0</v>
          </cell>
          <cell r="E594">
            <v>2001490.75</v>
          </cell>
        </row>
        <row r="595">
          <cell r="A595" t="str">
            <v>1783   560</v>
          </cell>
          <cell r="B595" t="str">
            <v>3G Mobiliario y Equipo</v>
          </cell>
          <cell r="C595">
            <v>-18842859.91</v>
          </cell>
          <cell r="D595">
            <v>-62001.08</v>
          </cell>
          <cell r="E595">
            <v>-18904860.989999998</v>
          </cell>
        </row>
        <row r="596">
          <cell r="A596" t="str">
            <v>1783   561</v>
          </cell>
          <cell r="B596" t="str">
            <v>3G Equipo de Oficina - Otros</v>
          </cell>
          <cell r="C596">
            <v>-29474594.460000001</v>
          </cell>
          <cell r="D596">
            <v>-180992.85</v>
          </cell>
          <cell r="E596">
            <v>-29655587.309999999</v>
          </cell>
        </row>
        <row r="597">
          <cell r="A597" t="str">
            <v>1783   655</v>
          </cell>
          <cell r="B597" t="str">
            <v>3G Reserva Baja Mobiliario y Eq</v>
          </cell>
          <cell r="C597">
            <v>1023584.21</v>
          </cell>
          <cell r="D597">
            <v>0</v>
          </cell>
          <cell r="E597">
            <v>1023584.21</v>
          </cell>
        </row>
        <row r="598">
          <cell r="A598" t="str">
            <v>1784   184</v>
          </cell>
          <cell r="B598" t="str">
            <v>Mano de Obra Capitalizable IT</v>
          </cell>
          <cell r="C598">
            <v>3783282.13</v>
          </cell>
          <cell r="D598">
            <v>0</v>
          </cell>
          <cell r="E598">
            <v>3783282.13</v>
          </cell>
        </row>
        <row r="599">
          <cell r="A599" t="str">
            <v>1784   185</v>
          </cell>
          <cell r="B599" t="str">
            <v>Desarrollo interno de aplicaciones</v>
          </cell>
          <cell r="C599">
            <v>-2592194.64</v>
          </cell>
          <cell r="D599">
            <v>0</v>
          </cell>
          <cell r="E599">
            <v>-2592194.64</v>
          </cell>
        </row>
        <row r="600">
          <cell r="A600" t="str">
            <v>1784   580</v>
          </cell>
          <cell r="B600" t="str">
            <v>3G Sistema Telefonia Hardware</v>
          </cell>
          <cell r="C600">
            <v>-344004989</v>
          </cell>
          <cell r="D600">
            <v>-2191701.06</v>
          </cell>
          <cell r="E600">
            <v>-346196690.06</v>
          </cell>
        </row>
        <row r="601">
          <cell r="A601" t="str">
            <v>1784   581</v>
          </cell>
          <cell r="B601" t="str">
            <v>3G Sistema Telefonia Software</v>
          </cell>
          <cell r="C601">
            <v>-160227040.28999999</v>
          </cell>
          <cell r="D601">
            <v>-2299596.09</v>
          </cell>
          <cell r="E601">
            <v>-162526636.38</v>
          </cell>
        </row>
        <row r="602">
          <cell r="A602" t="str">
            <v>1784   582</v>
          </cell>
          <cell r="B602" t="str">
            <v>3G Equipo de computo</v>
          </cell>
          <cell r="C602">
            <v>-2806878468.25</v>
          </cell>
          <cell r="D602">
            <v>-36709261.020000003</v>
          </cell>
          <cell r="E602">
            <v>-2843587729.27</v>
          </cell>
        </row>
        <row r="603">
          <cell r="A603" t="str">
            <v>1784   583</v>
          </cell>
          <cell r="B603" t="str">
            <v>3G Licencias</v>
          </cell>
          <cell r="C603">
            <v>-1109819097.3599999</v>
          </cell>
          <cell r="D603">
            <v>-22160320.969999999</v>
          </cell>
          <cell r="E603">
            <v>-1131979418.3299999</v>
          </cell>
        </row>
        <row r="604">
          <cell r="A604" t="str">
            <v>1784   584</v>
          </cell>
          <cell r="B604" t="str">
            <v>3G Gastos Capitalizados TI</v>
          </cell>
          <cell r="C604">
            <v>-461474775.22000003</v>
          </cell>
          <cell r="D604">
            <v>-23142519.309999999</v>
          </cell>
          <cell r="E604">
            <v>-484617294.52999997</v>
          </cell>
        </row>
        <row r="605">
          <cell r="A605" t="str">
            <v>1784   657</v>
          </cell>
          <cell r="B605" t="str">
            <v>3G Rva Baja Componentes Computo</v>
          </cell>
          <cell r="C605">
            <v>22677621.359999999</v>
          </cell>
          <cell r="D605">
            <v>0</v>
          </cell>
          <cell r="E605">
            <v>22677621.359999999</v>
          </cell>
        </row>
        <row r="606">
          <cell r="A606" t="str">
            <v>1785   595</v>
          </cell>
          <cell r="B606" t="str">
            <v>3G Equipo de Transporte</v>
          </cell>
          <cell r="C606">
            <v>-48008274.689999998</v>
          </cell>
          <cell r="D606">
            <v>674633.84</v>
          </cell>
          <cell r="E606">
            <v>-47333640.850000001</v>
          </cell>
        </row>
        <row r="607">
          <cell r="A607" t="str">
            <v>1786   200</v>
          </cell>
          <cell r="B607" t="str">
            <v>Adquisicion de Sitios</v>
          </cell>
          <cell r="C607">
            <v>-82354</v>
          </cell>
          <cell r="D607">
            <v>0</v>
          </cell>
          <cell r="E607">
            <v>-82354</v>
          </cell>
        </row>
        <row r="608">
          <cell r="A608" t="str">
            <v>1786   201</v>
          </cell>
          <cell r="B608" t="str">
            <v>Refacciones</v>
          </cell>
          <cell r="C608">
            <v>-28112263.16</v>
          </cell>
          <cell r="D608">
            <v>0</v>
          </cell>
          <cell r="E608">
            <v>-28112263.16</v>
          </cell>
        </row>
        <row r="609">
          <cell r="A609" t="str">
            <v>1786   202</v>
          </cell>
          <cell r="B609" t="str">
            <v>Pruebas de RF en Sitios</v>
          </cell>
          <cell r="C609">
            <v>-3862697.52</v>
          </cell>
          <cell r="D609">
            <v>0</v>
          </cell>
          <cell r="E609">
            <v>-3862697.52</v>
          </cell>
        </row>
        <row r="610">
          <cell r="A610" t="str">
            <v>1786   204</v>
          </cell>
          <cell r="B610" t="str">
            <v>Zonificacion de Sitios y Ctos Permisos</v>
          </cell>
          <cell r="C610">
            <v>-404464.11</v>
          </cell>
          <cell r="D610">
            <v>-443.46</v>
          </cell>
          <cell r="E610">
            <v>-404907.57</v>
          </cell>
        </row>
        <row r="611">
          <cell r="A611" t="str">
            <v>1786   230</v>
          </cell>
          <cell r="B611" t="str">
            <v>Construcciones por Externos</v>
          </cell>
          <cell r="C611">
            <v>3678258.27</v>
          </cell>
          <cell r="D611">
            <v>-1350.57</v>
          </cell>
          <cell r="E611">
            <v>3676907.7</v>
          </cell>
        </row>
        <row r="612">
          <cell r="A612" t="str">
            <v>1786   231</v>
          </cell>
          <cell r="B612" t="str">
            <v>Dibujos de Sitios</v>
          </cell>
          <cell r="C612">
            <v>-643443.38</v>
          </cell>
          <cell r="D612">
            <v>0</v>
          </cell>
          <cell r="E612">
            <v>-643443.38</v>
          </cell>
        </row>
        <row r="613">
          <cell r="A613" t="str">
            <v>1786   232</v>
          </cell>
          <cell r="B613" t="str">
            <v>Casetas</v>
          </cell>
          <cell r="C613">
            <v>-224687032.66</v>
          </cell>
          <cell r="D613">
            <v>82264.41</v>
          </cell>
          <cell r="E613">
            <v>-224604768.25</v>
          </cell>
        </row>
        <row r="614">
          <cell r="A614" t="str">
            <v>1786   233</v>
          </cell>
          <cell r="B614" t="str">
            <v>Torres</v>
          </cell>
          <cell r="C614">
            <v>-338667734.95999998</v>
          </cell>
          <cell r="D614">
            <v>-107.76</v>
          </cell>
          <cell r="E614">
            <v>-338667842.72000003</v>
          </cell>
        </row>
        <row r="615">
          <cell r="A615" t="str">
            <v>1786   234</v>
          </cell>
          <cell r="B615" t="str">
            <v>Generadores</v>
          </cell>
          <cell r="C615">
            <v>-206315008.12</v>
          </cell>
          <cell r="D615">
            <v>-15494.09</v>
          </cell>
          <cell r="E615">
            <v>-206330502.21000001</v>
          </cell>
        </row>
        <row r="616">
          <cell r="A616" t="str">
            <v>1786   236</v>
          </cell>
          <cell r="B616" t="str">
            <v>Luz Fuerza y Relacionados</v>
          </cell>
          <cell r="C616">
            <v>-9063580.9600000009</v>
          </cell>
          <cell r="D616">
            <v>-32298.13</v>
          </cell>
          <cell r="E616">
            <v>-9095879.0899999999</v>
          </cell>
        </row>
        <row r="617">
          <cell r="A617" t="str">
            <v>1786   239</v>
          </cell>
          <cell r="B617" t="str">
            <v>Preparacion de Sitios</v>
          </cell>
          <cell r="C617">
            <v>-2919.83</v>
          </cell>
          <cell r="D617">
            <v>0</v>
          </cell>
          <cell r="E617">
            <v>-2919.83</v>
          </cell>
        </row>
        <row r="618">
          <cell r="A618" t="str">
            <v>1786   241</v>
          </cell>
          <cell r="B618" t="str">
            <v>Otros equipos de sitio</v>
          </cell>
          <cell r="C618">
            <v>-3367704.25</v>
          </cell>
          <cell r="D618">
            <v>-11043.39</v>
          </cell>
          <cell r="E618">
            <v>-3378747.64</v>
          </cell>
        </row>
        <row r="619">
          <cell r="A619" t="str">
            <v>1786   280</v>
          </cell>
          <cell r="B619" t="str">
            <v>Instalacion de FNE por Externos</v>
          </cell>
          <cell r="C619">
            <v>-7616735.7999999998</v>
          </cell>
          <cell r="D619">
            <v>0</v>
          </cell>
          <cell r="E619">
            <v>-7616735.7999999998</v>
          </cell>
        </row>
        <row r="620">
          <cell r="A620" t="str">
            <v>1786   281</v>
          </cell>
          <cell r="B620" t="str">
            <v>Antenas</v>
          </cell>
          <cell r="C620">
            <v>-56509888.310000002</v>
          </cell>
          <cell r="D620">
            <v>0</v>
          </cell>
          <cell r="E620">
            <v>-56509888.310000002</v>
          </cell>
        </row>
        <row r="621">
          <cell r="A621" t="str">
            <v>1786   282</v>
          </cell>
          <cell r="B621" t="str">
            <v>Cable Coaxial</v>
          </cell>
          <cell r="C621">
            <v>-11046375.880000001</v>
          </cell>
          <cell r="D621">
            <v>-39934.550000000003</v>
          </cell>
          <cell r="E621">
            <v>-11086310.43</v>
          </cell>
        </row>
        <row r="622">
          <cell r="A622" t="str">
            <v>1786   283</v>
          </cell>
          <cell r="B622" t="str">
            <v>Radio Bases IDEN (EBTS)</v>
          </cell>
          <cell r="C622">
            <v>-192128459.84999999</v>
          </cell>
          <cell r="D622">
            <v>207055.8</v>
          </cell>
          <cell r="E622">
            <v>-191921404.05000001</v>
          </cell>
        </row>
        <row r="623">
          <cell r="A623" t="str">
            <v>1786   285</v>
          </cell>
          <cell r="B623" t="str">
            <v>Radiobases Integradas (RFN- Radioframe</v>
          </cell>
          <cell r="C623">
            <v>-1806665.8</v>
          </cell>
          <cell r="D623">
            <v>0</v>
          </cell>
          <cell r="E623">
            <v>-1806665.8</v>
          </cell>
        </row>
        <row r="624">
          <cell r="A624" t="str">
            <v>1786   286</v>
          </cell>
          <cell r="B624" t="str">
            <v>Rectificadores</v>
          </cell>
          <cell r="C624">
            <v>-223593344.36000001</v>
          </cell>
          <cell r="D624">
            <v>61920.53</v>
          </cell>
          <cell r="E624">
            <v>-223531423.83000001</v>
          </cell>
        </row>
        <row r="625">
          <cell r="A625" t="str">
            <v>1786   287</v>
          </cell>
          <cell r="B625" t="str">
            <v>Microondas</v>
          </cell>
          <cell r="C625">
            <v>-173239045.11000001</v>
          </cell>
          <cell r="D625">
            <v>2238869.9500000002</v>
          </cell>
          <cell r="E625">
            <v>-171000175.16</v>
          </cell>
        </row>
        <row r="626">
          <cell r="A626" t="str">
            <v>1786   295</v>
          </cell>
          <cell r="B626" t="str">
            <v>Repetidores - Analogico</v>
          </cell>
          <cell r="C626">
            <v>-499082.17</v>
          </cell>
          <cell r="D626">
            <v>0</v>
          </cell>
          <cell r="E626">
            <v>-499082.17</v>
          </cell>
        </row>
        <row r="627">
          <cell r="A627" t="str">
            <v>1786   300</v>
          </cell>
          <cell r="B627" t="str">
            <v>Consultoria en RF TS/MSI</v>
          </cell>
          <cell r="C627">
            <v>-58734</v>
          </cell>
          <cell r="D627">
            <v>0</v>
          </cell>
          <cell r="E627">
            <v>-58734</v>
          </cell>
        </row>
        <row r="628">
          <cell r="A628" t="str">
            <v>1786   301</v>
          </cell>
          <cell r="B628" t="str">
            <v>Equipo de Prueba y Herramientas</v>
          </cell>
          <cell r="C628">
            <v>-1084840</v>
          </cell>
          <cell r="D628">
            <v>0</v>
          </cell>
          <cell r="E628">
            <v>-1084840</v>
          </cell>
        </row>
        <row r="629">
          <cell r="A629" t="str">
            <v>1786   302</v>
          </cell>
          <cell r="B629" t="str">
            <v>Impuestos y Derechos de Import Otros</v>
          </cell>
          <cell r="C629">
            <v>-2921342.53</v>
          </cell>
          <cell r="D629">
            <v>0</v>
          </cell>
          <cell r="E629">
            <v>-2921342.53</v>
          </cell>
        </row>
        <row r="630">
          <cell r="A630" t="str">
            <v>1786   303</v>
          </cell>
          <cell r="B630" t="str">
            <v>Intereses Capitalizados</v>
          </cell>
          <cell r="C630">
            <v>-779694.42</v>
          </cell>
          <cell r="D630">
            <v>0</v>
          </cell>
          <cell r="E630">
            <v>-779694.42</v>
          </cell>
        </row>
        <row r="631">
          <cell r="A631" t="str">
            <v>1786   304</v>
          </cell>
          <cell r="B631" t="str">
            <v>Sueldos Capitalizados</v>
          </cell>
          <cell r="C631">
            <v>1043423.4</v>
          </cell>
          <cell r="D631">
            <v>0</v>
          </cell>
          <cell r="E631">
            <v>1043423.4</v>
          </cell>
        </row>
        <row r="632">
          <cell r="A632" t="str">
            <v>1786   305</v>
          </cell>
          <cell r="B632" t="str">
            <v>Gastos de Operacion Capitalizados</v>
          </cell>
          <cell r="C632">
            <v>-241175.38</v>
          </cell>
          <cell r="D632">
            <v>0</v>
          </cell>
          <cell r="E632">
            <v>-241175.38</v>
          </cell>
        </row>
        <row r="633">
          <cell r="A633" t="str">
            <v>1786   306</v>
          </cell>
          <cell r="B633" t="str">
            <v>Alimentos y gastos Capitalizados</v>
          </cell>
          <cell r="C633">
            <v>-54347.28</v>
          </cell>
          <cell r="D633">
            <v>0</v>
          </cell>
          <cell r="E633">
            <v>-54347.28</v>
          </cell>
        </row>
        <row r="634">
          <cell r="A634" t="str">
            <v>1786   307</v>
          </cell>
          <cell r="B634" t="str">
            <v>Depreciacion Acum Sitios RF Diseño, Pla</v>
          </cell>
          <cell r="C634">
            <v>-16588241.43</v>
          </cell>
          <cell r="D634">
            <v>0</v>
          </cell>
          <cell r="E634">
            <v>-16588241.43</v>
          </cell>
        </row>
        <row r="635">
          <cell r="A635" t="str">
            <v>1786   308</v>
          </cell>
          <cell r="B635" t="str">
            <v>Depreciacion Acum Sitios PI, SD&amp; Diseño</v>
          </cell>
          <cell r="C635">
            <v>-7229.53</v>
          </cell>
          <cell r="D635">
            <v>-67.010000000000005</v>
          </cell>
          <cell r="E635">
            <v>-7296.54</v>
          </cell>
        </row>
        <row r="636">
          <cell r="A636" t="str">
            <v>1786   309</v>
          </cell>
          <cell r="B636" t="str">
            <v>Depreciacion Acum Sitios Transporte - D</v>
          </cell>
          <cell r="C636">
            <v>-3089425.36</v>
          </cell>
          <cell r="D636">
            <v>0</v>
          </cell>
          <cell r="E636">
            <v>-3089425.36</v>
          </cell>
        </row>
        <row r="637">
          <cell r="A637" t="str">
            <v>1786   610</v>
          </cell>
          <cell r="B637" t="str">
            <v>Depn Acum Rva de Baja Sitios</v>
          </cell>
          <cell r="C637">
            <v>-612124.86</v>
          </cell>
          <cell r="D637">
            <v>0</v>
          </cell>
          <cell r="E637">
            <v>-612124.86</v>
          </cell>
        </row>
        <row r="638">
          <cell r="A638" t="str">
            <v>1786   660</v>
          </cell>
          <cell r="B638" t="str">
            <v>3G Reserva de Baja de Activos Fijos</v>
          </cell>
          <cell r="C638">
            <v>42709342.759999998</v>
          </cell>
          <cell r="D638">
            <v>-3395739.61</v>
          </cell>
          <cell r="E638">
            <v>39313603.149999999</v>
          </cell>
        </row>
        <row r="639">
          <cell r="A639" t="str">
            <v>_x000C_</v>
          </cell>
          <cell r="C639" t="str">
            <v>LIBRO MEXGAAP</v>
          </cell>
          <cell r="E639" t="str">
            <v>Fecha: 01-SEP-21 16:29:00</v>
          </cell>
        </row>
        <row r="640">
          <cell r="A640"/>
          <cell r="C640" t="str">
            <v>AT&amp;T BALANZA POR GRUPO DE</v>
          </cell>
          <cell r="D640" t="str">
            <v>EF NEXTEL</v>
          </cell>
          <cell r="E640" t="str">
            <v>Página:  12</v>
          </cell>
        </row>
        <row r="641">
          <cell r="A641"/>
          <cell r="C641" t="str">
            <v>Período Actual: AGO-</v>
          </cell>
          <cell r="D641">
            <v>21</v>
          </cell>
        </row>
        <row r="642">
          <cell r="A642"/>
        </row>
        <row r="643">
          <cell r="A643" t="str">
            <v>Divisa: MXN</v>
          </cell>
        </row>
        <row r="644">
          <cell r="A644" t="str">
            <v>Ningún CUEN</v>
          </cell>
          <cell r="B644" t="str">
            <v>TA específico solicitado</v>
          </cell>
        </row>
        <row r="645">
          <cell r="A645"/>
          <cell r="C645" t="str">
            <v>Saldo Anterior</v>
          </cell>
          <cell r="D645" t="str">
            <v>Movimiento Neto</v>
          </cell>
          <cell r="E645" t="str">
            <v>Saldo Actual</v>
          </cell>
        </row>
        <row r="646">
          <cell r="A646" t="str">
            <v>NEX_GL NEX_</v>
          </cell>
          <cell r="B646" t="str">
            <v>GL_SUBCUENTA                            N NE NEX NE N NE</v>
          </cell>
          <cell r="C646">
            <v>44378</v>
          </cell>
          <cell r="D646">
            <v>44409</v>
          </cell>
          <cell r="E646">
            <v>44409</v>
          </cell>
        </row>
        <row r="647">
          <cell r="A647" t="str">
            <v>------ ----</v>
          </cell>
          <cell r="B647" t="str">
            <v>--------------------------------------- - -- --- -- - --</v>
          </cell>
          <cell r="C647" t="str">
            <v>--------------------------</v>
          </cell>
          <cell r="D647" t="str">
            <v>--------------------------</v>
          </cell>
          <cell r="E647" t="str">
            <v>--------------------------</v>
          </cell>
        </row>
        <row r="648">
          <cell r="A648" t="str">
            <v>1786   700</v>
          </cell>
          <cell r="B648" t="str">
            <v>3G Adquisicion de Sitios</v>
          </cell>
          <cell r="C648">
            <v>-41552064.43</v>
          </cell>
          <cell r="D648">
            <v>-424034.11</v>
          </cell>
          <cell r="E648">
            <v>-41976098.539999999</v>
          </cell>
        </row>
        <row r="649">
          <cell r="A649" t="str">
            <v>1786   730</v>
          </cell>
          <cell r="B649" t="str">
            <v>3G Construcciones por Externos</v>
          </cell>
          <cell r="C649">
            <v>-796092002</v>
          </cell>
          <cell r="D649">
            <v>-9177667.0600000005</v>
          </cell>
          <cell r="E649">
            <v>-805269669.05999994</v>
          </cell>
        </row>
        <row r="650">
          <cell r="A650" t="str">
            <v>1786   731</v>
          </cell>
          <cell r="B650" t="str">
            <v>3G Dibujos de Sitios</v>
          </cell>
          <cell r="C650">
            <v>-101230717.5</v>
          </cell>
          <cell r="D650">
            <v>-1259495.6200000001</v>
          </cell>
          <cell r="E650">
            <v>-102490213.12</v>
          </cell>
        </row>
        <row r="651">
          <cell r="A651" t="str">
            <v>1786   733</v>
          </cell>
          <cell r="B651" t="str">
            <v>3G Torres</v>
          </cell>
          <cell r="C651">
            <v>-196712857.96000001</v>
          </cell>
          <cell r="D651">
            <v>-2694779.67</v>
          </cell>
          <cell r="E651">
            <v>-199407637.63</v>
          </cell>
        </row>
        <row r="652">
          <cell r="A652" t="str">
            <v>1786   739</v>
          </cell>
          <cell r="B652" t="str">
            <v>3G Preparacion de Sitios</v>
          </cell>
          <cell r="C652">
            <v>-1355879147.21</v>
          </cell>
          <cell r="D652">
            <v>-26404167.870000001</v>
          </cell>
          <cell r="E652">
            <v>-1382283315.0799999</v>
          </cell>
        </row>
        <row r="653">
          <cell r="A653" t="str">
            <v>1786   741</v>
          </cell>
          <cell r="B653" t="str">
            <v>3G Otros equipos de Sitio</v>
          </cell>
          <cell r="C653">
            <v>-857806005.70000005</v>
          </cell>
          <cell r="D653">
            <v>-6174952.2000000002</v>
          </cell>
          <cell r="E653">
            <v>-863980957.89999998</v>
          </cell>
        </row>
        <row r="654">
          <cell r="A654" t="str">
            <v>1786   783</v>
          </cell>
          <cell r="B654" t="str">
            <v>Radio Base (3G Nodo B)</v>
          </cell>
          <cell r="C654">
            <v>-9983388667.4500008</v>
          </cell>
          <cell r="D654">
            <v>-178309057.78999999</v>
          </cell>
          <cell r="E654">
            <v>-10161697725.24</v>
          </cell>
        </row>
        <row r="655">
          <cell r="A655" t="str">
            <v>1786   787</v>
          </cell>
          <cell r="B655" t="str">
            <v>3G Microondas</v>
          </cell>
          <cell r="C655">
            <v>-1590307244.8</v>
          </cell>
          <cell r="D655">
            <v>-11219120.41</v>
          </cell>
          <cell r="E655">
            <v>-1601526365.21</v>
          </cell>
        </row>
        <row r="656">
          <cell r="A656" t="str">
            <v>1786   788</v>
          </cell>
          <cell r="B656" t="str">
            <v>3G Ruteador Red de Transporte (LSR - Co</v>
          </cell>
          <cell r="C656">
            <v>-349652.59</v>
          </cell>
          <cell r="D656">
            <v>-1843.2</v>
          </cell>
          <cell r="E656">
            <v>-351495.79</v>
          </cell>
        </row>
        <row r="657">
          <cell r="A657" t="str">
            <v>1786   789</v>
          </cell>
          <cell r="B657" t="str">
            <v>FIBRA OPTICA</v>
          </cell>
          <cell r="C657">
            <v>-470883956.87</v>
          </cell>
          <cell r="D657">
            <v>-18784230.140000001</v>
          </cell>
          <cell r="E657">
            <v>-489668187.00999999</v>
          </cell>
        </row>
        <row r="658">
          <cell r="A658" t="str">
            <v>1786   791</v>
          </cell>
          <cell r="B658" t="str">
            <v>3G Multiplexores de extracción e inserc</v>
          </cell>
          <cell r="C658">
            <v>-71251417.579999998</v>
          </cell>
          <cell r="D658">
            <v>-339405.38</v>
          </cell>
          <cell r="E658">
            <v>-71590822.959999993</v>
          </cell>
        </row>
        <row r="659">
          <cell r="A659" t="str">
            <v>1786   794</v>
          </cell>
          <cell r="B659" t="str">
            <v>3G Ruteador Red de Transporte (LSR - Co</v>
          </cell>
          <cell r="C659">
            <v>-562137830.60000002</v>
          </cell>
          <cell r="D659">
            <v>-11500823.470000001</v>
          </cell>
          <cell r="E659">
            <v>-573638654.07000005</v>
          </cell>
        </row>
        <row r="660">
          <cell r="A660" t="str">
            <v>1786   901</v>
          </cell>
          <cell r="B660" t="str">
            <v>3G Eq Prueba Herramientas</v>
          </cell>
          <cell r="C660">
            <v>-66781795.530000001</v>
          </cell>
          <cell r="D660">
            <v>-1396359.75</v>
          </cell>
          <cell r="E660">
            <v>-68178155.280000001</v>
          </cell>
        </row>
        <row r="661">
          <cell r="A661" t="str">
            <v>1786   902</v>
          </cell>
          <cell r="B661" t="str">
            <v>3G Impuestos y Derechos de Import Otros</v>
          </cell>
          <cell r="C661">
            <v>-34682.959999999999</v>
          </cell>
          <cell r="D661">
            <v>0</v>
          </cell>
          <cell r="E661">
            <v>-34682.959999999999</v>
          </cell>
        </row>
        <row r="662">
          <cell r="A662" t="str">
            <v>1786   903</v>
          </cell>
          <cell r="B662" t="str">
            <v>3G Intereses Capitalizados</v>
          </cell>
          <cell r="C662">
            <v>-558848096.88999999</v>
          </cell>
          <cell r="D662">
            <v>-6559968.5</v>
          </cell>
          <cell r="E662">
            <v>-565408065.38999999</v>
          </cell>
        </row>
        <row r="663">
          <cell r="A663" t="str">
            <v>1786   904</v>
          </cell>
          <cell r="B663" t="str">
            <v>3G Sueldos Capitalizados</v>
          </cell>
          <cell r="C663">
            <v>-131599372.41</v>
          </cell>
          <cell r="D663">
            <v>-5273411.74</v>
          </cell>
          <cell r="E663">
            <v>-136872784.15000001</v>
          </cell>
        </row>
        <row r="664">
          <cell r="A664" t="str">
            <v>1786   905</v>
          </cell>
          <cell r="B664" t="str">
            <v>3G Gastos de Operación Capitalizados</v>
          </cell>
          <cell r="C664">
            <v>-361424403.37</v>
          </cell>
          <cell r="D664">
            <v>-2656248.5099999998</v>
          </cell>
          <cell r="E664">
            <v>-364080651.88</v>
          </cell>
        </row>
        <row r="665">
          <cell r="A665" t="str">
            <v>1786   907</v>
          </cell>
          <cell r="B665" t="str">
            <v>3G Otros Capitalizables RF Diseño, Plan</v>
          </cell>
          <cell r="C665">
            <v>-45230702.710000001</v>
          </cell>
          <cell r="D665">
            <v>-359078.16</v>
          </cell>
          <cell r="E665">
            <v>-45589780.869999997</v>
          </cell>
        </row>
        <row r="666">
          <cell r="A666" t="str">
            <v>1786   908</v>
          </cell>
          <cell r="B666" t="str">
            <v>3G Otros Capitalizables PI, SD&amp; Diseño,</v>
          </cell>
          <cell r="C666">
            <v>-30427440.390000001</v>
          </cell>
          <cell r="D666">
            <v>-240232.06</v>
          </cell>
          <cell r="E666">
            <v>-30667672.449999999</v>
          </cell>
        </row>
        <row r="667">
          <cell r="A667" t="str">
            <v>1786   909</v>
          </cell>
          <cell r="B667" t="str">
            <v>3G Otros Capitalizables Transporte - Di</v>
          </cell>
          <cell r="C667">
            <v>-11847149.220000001</v>
          </cell>
          <cell r="D667">
            <v>-93221.69</v>
          </cell>
          <cell r="E667">
            <v>-11940370.91</v>
          </cell>
        </row>
        <row r="668">
          <cell r="A668" t="str">
            <v>1786   910</v>
          </cell>
          <cell r="B668" t="str">
            <v>3G MSO IDEN DPB existente</v>
          </cell>
          <cell r="C668">
            <v>-292629.68</v>
          </cell>
          <cell r="D668">
            <v>-1267.32</v>
          </cell>
          <cell r="E668">
            <v>-293897</v>
          </cell>
        </row>
        <row r="669">
          <cell r="A669" t="str">
            <v>1787   350</v>
          </cell>
          <cell r="B669" t="str">
            <v>Mejoras a Edificios MSO</v>
          </cell>
          <cell r="C669">
            <v>-415272588.92000002</v>
          </cell>
          <cell r="D669">
            <v>25042.02</v>
          </cell>
          <cell r="E669">
            <v>-415247546.89999998</v>
          </cell>
        </row>
        <row r="670">
          <cell r="A670" t="str">
            <v>1787   351</v>
          </cell>
          <cell r="B670" t="str">
            <v>Conmutador Central (MSC - Switch)</v>
          </cell>
          <cell r="C670">
            <v>-857906579.39999998</v>
          </cell>
          <cell r="D670">
            <v>0</v>
          </cell>
          <cell r="E670">
            <v>-857906579.39999998</v>
          </cell>
        </row>
        <row r="671">
          <cell r="A671" t="str">
            <v>1787   352</v>
          </cell>
          <cell r="B671" t="str">
            <v>DAC - Acceso Digital y Conexion Cruzada</v>
          </cell>
          <cell r="C671">
            <v>-194670148.61000001</v>
          </cell>
          <cell r="D671">
            <v>0</v>
          </cell>
          <cell r="E671">
            <v>-194670148.61000001</v>
          </cell>
        </row>
        <row r="672">
          <cell r="A672" t="str">
            <v>1787   353</v>
          </cell>
          <cell r="B672" t="str">
            <v>BSC - Procesador de Llamadas</v>
          </cell>
          <cell r="C672">
            <v>-319408323.27999997</v>
          </cell>
          <cell r="D672">
            <v>0</v>
          </cell>
          <cell r="E672">
            <v>-319408323.27999997</v>
          </cell>
        </row>
        <row r="673">
          <cell r="A673" t="str">
            <v>1787   354</v>
          </cell>
          <cell r="B673" t="str">
            <v>MDG - Paquete/Circuito de Datos</v>
          </cell>
          <cell r="C673">
            <v>-65683860.729999997</v>
          </cell>
          <cell r="D673">
            <v>0</v>
          </cell>
          <cell r="E673">
            <v>-65683860.729999997</v>
          </cell>
        </row>
        <row r="674">
          <cell r="A674" t="str">
            <v>1787   355</v>
          </cell>
          <cell r="B674" t="str">
            <v>Conmutación de servicio de Disptach (BP</v>
          </cell>
          <cell r="C674">
            <v>-78493863.689999998</v>
          </cell>
          <cell r="D674">
            <v>0</v>
          </cell>
          <cell r="E674">
            <v>-78493863.689999998</v>
          </cell>
        </row>
        <row r="675">
          <cell r="A675" t="str">
            <v>1787   356</v>
          </cell>
          <cell r="B675" t="str">
            <v>Refacciones switch</v>
          </cell>
          <cell r="C675">
            <v>-3467588.5</v>
          </cell>
          <cell r="D675">
            <v>0</v>
          </cell>
          <cell r="E675">
            <v>-3467588.5</v>
          </cell>
        </row>
        <row r="676">
          <cell r="A676" t="str">
            <v>1787   357</v>
          </cell>
          <cell r="B676" t="str">
            <v>Procesador de Dispatch -DAP</v>
          </cell>
          <cell r="C676">
            <v>-189667350.71000001</v>
          </cell>
          <cell r="D676">
            <v>0</v>
          </cell>
          <cell r="E676">
            <v>-189667350.71000001</v>
          </cell>
        </row>
        <row r="677">
          <cell r="A677" t="str">
            <v>1787   358</v>
          </cell>
          <cell r="B677" t="str">
            <v>Equipo de Prueba y Herramientas switch</v>
          </cell>
          <cell r="C677">
            <v>-112528992.43000001</v>
          </cell>
          <cell r="D677">
            <v>0</v>
          </cell>
          <cell r="E677">
            <v>-112528992.43000001</v>
          </cell>
        </row>
        <row r="678">
          <cell r="A678" t="str">
            <v>1787   359</v>
          </cell>
          <cell r="B678" t="str">
            <v>Base de datos del Conmutador (HLR)</v>
          </cell>
          <cell r="C678">
            <v>-72079771.920000002</v>
          </cell>
          <cell r="D678">
            <v>0</v>
          </cell>
          <cell r="E678">
            <v>-72079771.920000002</v>
          </cell>
        </row>
        <row r="679">
          <cell r="A679" t="str">
            <v>1787   360</v>
          </cell>
          <cell r="B679" t="str">
            <v>Administrador y Controlador del Sistema</v>
          </cell>
          <cell r="C679">
            <v>-41367657.670000002</v>
          </cell>
          <cell r="D679">
            <v>0</v>
          </cell>
          <cell r="E679">
            <v>-41367657.670000002</v>
          </cell>
        </row>
        <row r="680">
          <cell r="A680" t="str">
            <v>1787   361</v>
          </cell>
          <cell r="B680" t="str">
            <v>SMS - Sistemas de Mensajes</v>
          </cell>
          <cell r="C680">
            <v>-17480086.469999999</v>
          </cell>
          <cell r="D680">
            <v>0</v>
          </cell>
          <cell r="E680">
            <v>-17480086.469999999</v>
          </cell>
        </row>
        <row r="681">
          <cell r="A681" t="str">
            <v>1787   362</v>
          </cell>
          <cell r="B681" t="str">
            <v>Sistema de Correo de Voz</v>
          </cell>
          <cell r="C681">
            <v>-59515884.170000002</v>
          </cell>
          <cell r="D681">
            <v>0</v>
          </cell>
          <cell r="E681">
            <v>-59515884.170000002</v>
          </cell>
        </row>
        <row r="682">
          <cell r="A682" t="str">
            <v>1787   363</v>
          </cell>
          <cell r="B682" t="str">
            <v>Controlador de Linea Digital - DTC</v>
          </cell>
          <cell r="C682">
            <v>-3105207.69</v>
          </cell>
          <cell r="D682">
            <v>0</v>
          </cell>
          <cell r="E682">
            <v>-3105207.69</v>
          </cell>
        </row>
        <row r="683">
          <cell r="A683" t="str">
            <v>1787   364</v>
          </cell>
          <cell r="B683" t="str">
            <v>Enlaces Perifericos - LPP</v>
          </cell>
          <cell r="C683">
            <v>-30849169.120000001</v>
          </cell>
          <cell r="D683">
            <v>0</v>
          </cell>
          <cell r="E683">
            <v>-30849169.120000001</v>
          </cell>
        </row>
        <row r="684">
          <cell r="A684" t="str">
            <v>1787   365</v>
          </cell>
          <cell r="B684" t="str">
            <v>Señalización Conmutadores (STP - Softwa</v>
          </cell>
          <cell r="C684">
            <v>-63018386.539999999</v>
          </cell>
          <cell r="D684">
            <v>0</v>
          </cell>
          <cell r="E684">
            <v>-63018386.539999999</v>
          </cell>
        </row>
        <row r="685">
          <cell r="A685" t="str">
            <v>1787   366</v>
          </cell>
          <cell r="B685" t="str">
            <v>Otros Equipos del Switch</v>
          </cell>
          <cell r="C685">
            <v>-176654968.47</v>
          </cell>
          <cell r="D685">
            <v>0</v>
          </cell>
          <cell r="E685">
            <v>-176654968.47</v>
          </cell>
        </row>
        <row r="686">
          <cell r="A686" t="str">
            <v>1787   367</v>
          </cell>
          <cell r="B686" t="str">
            <v>Licenciamiento de uso del Sistema IDEN</v>
          </cell>
          <cell r="C686">
            <v>-1338722246.6800001</v>
          </cell>
          <cell r="D686">
            <v>0</v>
          </cell>
          <cell r="E686">
            <v>-1338722246.6800001</v>
          </cell>
        </row>
        <row r="687">
          <cell r="A687" t="str">
            <v>1787   368</v>
          </cell>
          <cell r="B687" t="str">
            <v>Programa de Manten. del Stm - SMP</v>
          </cell>
          <cell r="C687">
            <v>-675554653.61000001</v>
          </cell>
          <cell r="D687">
            <v>0</v>
          </cell>
          <cell r="E687">
            <v>-675554653.61000001</v>
          </cell>
        </row>
        <row r="688">
          <cell r="A688" t="str">
            <v>1787   369</v>
          </cell>
          <cell r="B688" t="str">
            <v>Projectos de Datos Conmutador</v>
          </cell>
          <cell r="C688">
            <v>-441065949.61000001</v>
          </cell>
          <cell r="D688">
            <v>0</v>
          </cell>
          <cell r="E688">
            <v>-441065949.61000001</v>
          </cell>
        </row>
        <row r="689">
          <cell r="A689" t="str">
            <v>1787   370</v>
          </cell>
          <cell r="B689" t="str">
            <v>Impuestos de Importacion Switch</v>
          </cell>
          <cell r="C689">
            <v>-17309311.010000002</v>
          </cell>
          <cell r="D689">
            <v>0</v>
          </cell>
          <cell r="E689">
            <v>-17309311.010000002</v>
          </cell>
        </row>
        <row r="690">
          <cell r="A690" t="str">
            <v>1787   371</v>
          </cell>
          <cell r="B690" t="str">
            <v>Registro de itineracia Dispach Iden (IG</v>
          </cell>
          <cell r="C690">
            <v>-25946838.77</v>
          </cell>
          <cell r="D690">
            <v>0</v>
          </cell>
          <cell r="E690">
            <v>-25946838.77</v>
          </cell>
        </row>
        <row r="691">
          <cell r="A691" t="str">
            <v>1787   609</v>
          </cell>
          <cell r="B691" t="str">
            <v>Depn Acum Reserva de Baja switch</v>
          </cell>
          <cell r="C691">
            <v>10867501.08</v>
          </cell>
          <cell r="D691">
            <v>0</v>
          </cell>
          <cell r="E691">
            <v>10867501.08</v>
          </cell>
        </row>
        <row r="692">
          <cell r="A692" t="str">
            <v>1787   659</v>
          </cell>
          <cell r="B692" t="str">
            <v>3G Reserva de Baja Switch</v>
          </cell>
          <cell r="C692">
            <v>11146843.59</v>
          </cell>
          <cell r="D692">
            <v>0</v>
          </cell>
          <cell r="E692">
            <v>11146843.59</v>
          </cell>
        </row>
        <row r="693">
          <cell r="A693" t="str">
            <v>1787   919</v>
          </cell>
          <cell r="B693" t="str">
            <v>3G Mejoras a Edificios MSO</v>
          </cell>
          <cell r="C693">
            <v>-424691489.83999997</v>
          </cell>
          <cell r="D693">
            <v>-18622997.48</v>
          </cell>
          <cell r="E693">
            <v>-443314487.31999999</v>
          </cell>
        </row>
        <row r="694">
          <cell r="A694" t="str">
            <v>1787   920</v>
          </cell>
          <cell r="B694" t="str">
            <v>3G Nucleo de Voz (Incluye Licencias &amp; M</v>
          </cell>
          <cell r="C694">
            <v>-1708471380.4000001</v>
          </cell>
          <cell r="D694">
            <v>-26487210.510000002</v>
          </cell>
          <cell r="E694">
            <v>-1734958590.9100001</v>
          </cell>
        </row>
        <row r="695">
          <cell r="A695" t="str">
            <v>1787   921</v>
          </cell>
          <cell r="B695" t="str">
            <v>3G Conmutador Movil (MSC)</v>
          </cell>
          <cell r="C695">
            <v>-170708879.08000001</v>
          </cell>
          <cell r="D695">
            <v>-1600881.35</v>
          </cell>
          <cell r="E695">
            <v>-172309760.43000001</v>
          </cell>
        </row>
        <row r="696">
          <cell r="A696" t="str">
            <v>1787   922</v>
          </cell>
          <cell r="B696" t="str">
            <v>Compuerta Para 3G -MGW 3G</v>
          </cell>
          <cell r="C696">
            <v>-95380035.239999995</v>
          </cell>
          <cell r="D696">
            <v>-1270499.75</v>
          </cell>
          <cell r="E696">
            <v>-96650534.989999995</v>
          </cell>
        </row>
        <row r="697">
          <cell r="A697" t="str">
            <v>_x000C_</v>
          </cell>
          <cell r="C697" t="str">
            <v>LIBRO MEXGAAP</v>
          </cell>
          <cell r="E697" t="str">
            <v>Fecha: 01-SEP-21 16:29:00</v>
          </cell>
        </row>
        <row r="698">
          <cell r="A698"/>
          <cell r="C698" t="str">
            <v>AT&amp;T BALANZA POR GRUPO DE</v>
          </cell>
          <cell r="D698" t="str">
            <v>EF NEXTEL</v>
          </cell>
          <cell r="E698" t="str">
            <v>Página:  13</v>
          </cell>
        </row>
        <row r="699">
          <cell r="A699"/>
          <cell r="C699" t="str">
            <v>Período Actual: AGO-</v>
          </cell>
          <cell r="D699">
            <v>21</v>
          </cell>
        </row>
        <row r="700">
          <cell r="A700"/>
        </row>
        <row r="701">
          <cell r="A701" t="str">
            <v>Divisa: MXN</v>
          </cell>
        </row>
        <row r="702">
          <cell r="A702" t="str">
            <v>Ningún CUEN</v>
          </cell>
          <cell r="B702" t="str">
            <v>TA específico solicitado</v>
          </cell>
        </row>
        <row r="703">
          <cell r="A703"/>
          <cell r="C703" t="str">
            <v>Saldo Anterior</v>
          </cell>
          <cell r="D703" t="str">
            <v>Movimiento Neto</v>
          </cell>
          <cell r="E703" t="str">
            <v>Saldo Actual</v>
          </cell>
        </row>
        <row r="704">
          <cell r="A704" t="str">
            <v>NEX_GL NEX_</v>
          </cell>
          <cell r="B704" t="str">
            <v>GL_SUBCUENTA                            N NE NEX NE N NE</v>
          </cell>
          <cell r="C704">
            <v>44378</v>
          </cell>
          <cell r="D704">
            <v>44409</v>
          </cell>
          <cell r="E704">
            <v>44409</v>
          </cell>
        </row>
        <row r="705">
          <cell r="A705" t="str">
            <v>------ ----</v>
          </cell>
          <cell r="B705" t="str">
            <v>--------------------------------------- - -- --- -- - --</v>
          </cell>
          <cell r="C705" t="str">
            <v>--------------------------</v>
          </cell>
          <cell r="D705" t="str">
            <v>--------------------------</v>
          </cell>
          <cell r="E705" t="str">
            <v>--------------------------</v>
          </cell>
        </row>
        <row r="706">
          <cell r="A706" t="str">
            <v>1787   923</v>
          </cell>
          <cell r="B706" t="str">
            <v>3G Señalizacion</v>
          </cell>
          <cell r="C706">
            <v>-222614907.59</v>
          </cell>
          <cell r="D706">
            <v>-7131032.6500000004</v>
          </cell>
          <cell r="E706">
            <v>-229745940.24000001</v>
          </cell>
        </row>
        <row r="707">
          <cell r="A707" t="str">
            <v>1787   924</v>
          </cell>
          <cell r="B707" t="str">
            <v>Base de Datos de Usuarios - 3G HLR</v>
          </cell>
          <cell r="C707">
            <v>-148406751.40000001</v>
          </cell>
          <cell r="D707">
            <v>-5287900.74</v>
          </cell>
          <cell r="E707">
            <v>-153694652.13999999</v>
          </cell>
        </row>
        <row r="708">
          <cell r="A708" t="str">
            <v>1787   925</v>
          </cell>
          <cell r="B708" t="str">
            <v>3G Correo de Voz (VMS)</v>
          </cell>
          <cell r="C708">
            <v>-21937867.73</v>
          </cell>
          <cell r="D708">
            <v>-246322.61</v>
          </cell>
          <cell r="E708">
            <v>-22184190.34</v>
          </cell>
        </row>
        <row r="709">
          <cell r="A709" t="str">
            <v>1787   926</v>
          </cell>
          <cell r="B709" t="str">
            <v>3G Interconeccion Red Publica-Conmutado</v>
          </cell>
          <cell r="C709">
            <v>-763716138.08000004</v>
          </cell>
          <cell r="D709">
            <v>-11543570.15</v>
          </cell>
          <cell r="E709">
            <v>-775259708.23000002</v>
          </cell>
        </row>
        <row r="710">
          <cell r="A710" t="str">
            <v>1787   930</v>
          </cell>
          <cell r="B710" t="str">
            <v>3G Nucleo de Datos</v>
          </cell>
          <cell r="C710">
            <v>-1778441406.1300001</v>
          </cell>
          <cell r="D710">
            <v>-37296696.439999998</v>
          </cell>
          <cell r="E710">
            <v>-1815738102.5699999</v>
          </cell>
        </row>
        <row r="711">
          <cell r="A711" t="str">
            <v>1787   931</v>
          </cell>
          <cell r="B711" t="str">
            <v>3G Proveedor Servicios De Internet (ISP</v>
          </cell>
          <cell r="C711">
            <v>-99783389.469999999</v>
          </cell>
          <cell r="D711">
            <v>-963910.93</v>
          </cell>
          <cell r="E711">
            <v>-100747300.40000001</v>
          </cell>
        </row>
        <row r="712">
          <cell r="A712" t="str">
            <v>1787   932</v>
          </cell>
          <cell r="B712" t="str">
            <v>3G Registro de itineracia HPTT (IGW HPT</v>
          </cell>
          <cell r="C712">
            <v>-24454816.620000001</v>
          </cell>
          <cell r="D712">
            <v>-211261.87</v>
          </cell>
          <cell r="E712">
            <v>-24666078.489999998</v>
          </cell>
        </row>
        <row r="713">
          <cell r="A713" t="str">
            <v>1787   940</v>
          </cell>
          <cell r="B713" t="str">
            <v>Equipo RNC 3G (Ec Red</v>
          </cell>
          <cell r="C713">
            <v>-1277711501.7</v>
          </cell>
          <cell r="D713">
            <v>-17862403.789999999</v>
          </cell>
          <cell r="E713">
            <v>-1295573905.49</v>
          </cell>
        </row>
        <row r="714">
          <cell r="A714" t="str">
            <v>1787   941</v>
          </cell>
          <cell r="B714" t="str">
            <v>3G HPPTT Hardware (Push t</v>
          </cell>
          <cell r="C714">
            <v>-413216882.63</v>
          </cell>
          <cell r="D714">
            <v>-2670969.9300000002</v>
          </cell>
          <cell r="E714">
            <v>-415887852.56</v>
          </cell>
        </row>
        <row r="715">
          <cell r="A715" t="str">
            <v>1787   943</v>
          </cell>
          <cell r="B715" t="str">
            <v>3G Equipo de Sincronia (BITS)</v>
          </cell>
          <cell r="C715">
            <v>-25228406.989999998</v>
          </cell>
          <cell r="D715">
            <v>-226983.62</v>
          </cell>
          <cell r="E715">
            <v>-25455390.609999999</v>
          </cell>
        </row>
        <row r="716">
          <cell r="A716" t="str">
            <v>1787   945</v>
          </cell>
          <cell r="B716" t="str">
            <v>3G ADM y estética HW y Bac</v>
          </cell>
          <cell r="C716">
            <v>-1178093.43</v>
          </cell>
          <cell r="D716">
            <v>-7501.7</v>
          </cell>
          <cell r="E716">
            <v>-1185595.1299999999</v>
          </cell>
        </row>
        <row r="717">
          <cell r="A717" t="str">
            <v>1787   946</v>
          </cell>
          <cell r="B717" t="str">
            <v>3G Ruteador Red de Transporte (LSR -MPL</v>
          </cell>
          <cell r="C717">
            <v>-508527348.19</v>
          </cell>
          <cell r="D717">
            <v>-9240239.8699999992</v>
          </cell>
          <cell r="E717">
            <v>-517767588.06</v>
          </cell>
        </row>
        <row r="718">
          <cell r="A718" t="str">
            <v>1787   947</v>
          </cell>
          <cell r="B718" t="str">
            <v>3G Prepago</v>
          </cell>
          <cell r="C718">
            <v>-724582.23</v>
          </cell>
          <cell r="D718">
            <v>-7500.85</v>
          </cell>
          <cell r="E718">
            <v>-732083.08</v>
          </cell>
        </row>
        <row r="719">
          <cell r="A719" t="str">
            <v>1787   948</v>
          </cell>
          <cell r="B719" t="str">
            <v>3G OSS / BSS Equipo (Ec</v>
          </cell>
          <cell r="C719">
            <v>-1206625715.29</v>
          </cell>
          <cell r="D719">
            <v>-28702929.510000002</v>
          </cell>
          <cell r="E719">
            <v>-1235328644.8</v>
          </cell>
        </row>
        <row r="720">
          <cell r="A720" t="str">
            <v>1787   951</v>
          </cell>
          <cell r="B720" t="str">
            <v>3G Sistemas de soporte a las operacione</v>
          </cell>
          <cell r="C720">
            <v>-15047.94</v>
          </cell>
          <cell r="D720">
            <v>-151.96</v>
          </cell>
          <cell r="E720">
            <v>-15199.9</v>
          </cell>
        </row>
        <row r="721">
          <cell r="A721" t="str">
            <v>1787   954</v>
          </cell>
          <cell r="B721" t="str">
            <v>3G Data Core</v>
          </cell>
          <cell r="C721">
            <v>-1703271.26</v>
          </cell>
          <cell r="D721">
            <v>-179242.32</v>
          </cell>
          <cell r="E721">
            <v>-1882513.58</v>
          </cell>
        </row>
        <row r="722">
          <cell r="A722" t="str">
            <v>1787   959</v>
          </cell>
          <cell r="B722" t="str">
            <v>3G  HLR (Base de usuarios)</v>
          </cell>
          <cell r="C722">
            <v>-11882.72</v>
          </cell>
          <cell r="D722">
            <v>-434.25</v>
          </cell>
          <cell r="E722">
            <v>-12316.97</v>
          </cell>
        </row>
        <row r="723">
          <cell r="A723" t="str">
            <v>1787   968</v>
          </cell>
          <cell r="B723" t="str">
            <v>SMP/HMP CAPITALIZABLE</v>
          </cell>
          <cell r="C723">
            <v>-592451925.33000004</v>
          </cell>
          <cell r="D723">
            <v>-19495867.300000001</v>
          </cell>
          <cell r="E723">
            <v>-611947792.63</v>
          </cell>
        </row>
        <row r="724">
          <cell r="A724" t="str">
            <v>1788   400</v>
          </cell>
          <cell r="B724" t="str">
            <v>Depr Acum Capital Leases Tower</v>
          </cell>
          <cell r="C724">
            <v>-6154920137.8999996</v>
          </cell>
          <cell r="D724">
            <v>-160540425.41</v>
          </cell>
          <cell r="E724">
            <v>-6315460563.3100004</v>
          </cell>
        </row>
        <row r="725">
          <cell r="A725" t="str">
            <v>1788   402</v>
          </cell>
          <cell r="B725" t="str">
            <v>Depr Acum Leasing Computer Equipment Fi</v>
          </cell>
          <cell r="C725">
            <v>-24957102.390000001</v>
          </cell>
          <cell r="D725">
            <v>-3565300.34</v>
          </cell>
          <cell r="E725">
            <v>-28522402.73</v>
          </cell>
        </row>
        <row r="726">
          <cell r="A726" t="str">
            <v>1788   414</v>
          </cell>
          <cell r="B726" t="str">
            <v>Depr Acum Capital Lease IRU´s</v>
          </cell>
          <cell r="C726">
            <v>-100958796.06</v>
          </cell>
          <cell r="D726">
            <v>-13964733.41</v>
          </cell>
          <cell r="E726">
            <v>-114923529.47</v>
          </cell>
        </row>
        <row r="727">
          <cell r="A727" t="str">
            <v>1788   451</v>
          </cell>
          <cell r="B727" t="str">
            <v>3G Capitalizacion por Provision de desm</v>
          </cell>
          <cell r="C727">
            <v>-87599192.180000007</v>
          </cell>
          <cell r="D727">
            <v>-1095943.23</v>
          </cell>
          <cell r="E727">
            <v>-88695135.409999996</v>
          </cell>
        </row>
        <row r="728">
          <cell r="A728" t="str">
            <v>1788   452</v>
          </cell>
          <cell r="B728" t="str">
            <v>Depr Acum Capital Lease IRU´s</v>
          </cell>
          <cell r="C728">
            <v>-350990272.67000002</v>
          </cell>
          <cell r="D728">
            <v>-8744496.3699999992</v>
          </cell>
          <cell r="E728">
            <v>-359734769.04000002</v>
          </cell>
        </row>
        <row r="729">
          <cell r="A729" t="str">
            <v>1788   453</v>
          </cell>
          <cell r="B729" t="str">
            <v>Depr Acum Capital Lease ATM</v>
          </cell>
          <cell r="C729">
            <v>-62843122.229999997</v>
          </cell>
          <cell r="D729">
            <v>-1779199.09</v>
          </cell>
          <cell r="E729">
            <v>-64622321.32</v>
          </cell>
        </row>
        <row r="730">
          <cell r="A730" t="str">
            <v>1788   510</v>
          </cell>
          <cell r="B730" t="str">
            <v>510 LTE Depr Acum Capitalizacion por Pr</v>
          </cell>
          <cell r="C730">
            <v>-3593139.61</v>
          </cell>
          <cell r="D730">
            <v>-164675.6</v>
          </cell>
          <cell r="E730">
            <v>-3757815.21</v>
          </cell>
        </row>
        <row r="731">
          <cell r="A731" t="str">
            <v>1788   511</v>
          </cell>
          <cell r="B731" t="str">
            <v>511 TORRE Depr Acum Capitalizacion por</v>
          </cell>
          <cell r="C731">
            <v>-97867137.810000002</v>
          </cell>
          <cell r="D731">
            <v>-2234454.15</v>
          </cell>
          <cell r="E731">
            <v>-100101591.95999999</v>
          </cell>
        </row>
        <row r="732">
          <cell r="A732" t="str">
            <v>1789   810</v>
          </cell>
          <cell r="B732" t="str">
            <v>Paquete 3G Trabajo 08</v>
          </cell>
          <cell r="C732">
            <v>-2149690853.6199999</v>
          </cell>
          <cell r="D732">
            <v>-24720435.010000002</v>
          </cell>
          <cell r="E732">
            <v>-2174411288.6300001</v>
          </cell>
        </row>
        <row r="733">
          <cell r="A733" t="str">
            <v>1790   001</v>
          </cell>
          <cell r="B733" t="str">
            <v>Cta. Puente Capex (Comunicac</v>
          </cell>
          <cell r="C733">
            <v>9.2100000000000009</v>
          </cell>
          <cell r="D733">
            <v>-332953389.13</v>
          </cell>
          <cell r="E733">
            <v>-332953379.92000002</v>
          </cell>
        </row>
        <row r="734">
          <cell r="A734" t="str">
            <v>1790   002</v>
          </cell>
          <cell r="B734" t="str">
            <v>Cta. Puente Capex (Teletrans</v>
          </cell>
          <cell r="C734">
            <v>0</v>
          </cell>
          <cell r="D734">
            <v>1930.18</v>
          </cell>
          <cell r="E734">
            <v>1930.18</v>
          </cell>
        </row>
        <row r="735">
          <cell r="A735" t="str">
            <v>1790   016</v>
          </cell>
          <cell r="B735" t="str">
            <v>Cta. Puente (NII Digit</v>
          </cell>
          <cell r="C735">
            <v>0</v>
          </cell>
          <cell r="D735">
            <v>332579394.37</v>
          </cell>
          <cell r="E735">
            <v>332579394.37</v>
          </cell>
        </row>
        <row r="736">
          <cell r="A736" t="str">
            <v>1801   002</v>
          </cell>
          <cell r="B736" t="str">
            <v>Amortizacion acumulada cred mercantil</v>
          </cell>
          <cell r="C736">
            <v>-0.3</v>
          </cell>
          <cell r="D736">
            <v>0</v>
          </cell>
          <cell r="E736">
            <v>-0.3</v>
          </cell>
        </row>
        <row r="737">
          <cell r="A737" t="str">
            <v>1802   001</v>
          </cell>
          <cell r="B737" t="str">
            <v>Costo de licencias</v>
          </cell>
          <cell r="C737">
            <v>4962803263.3100004</v>
          </cell>
          <cell r="D737">
            <v>0</v>
          </cell>
          <cell r="E737">
            <v>4962803263.3100004</v>
          </cell>
        </row>
        <row r="738">
          <cell r="A738" t="str">
            <v>1802   002</v>
          </cell>
          <cell r="B738" t="str">
            <v>Amortn acumulada cto licencias</v>
          </cell>
          <cell r="C738">
            <v>-4669058108.4700003</v>
          </cell>
          <cell r="D738">
            <v>-11017050.73</v>
          </cell>
          <cell r="E738">
            <v>-4680075159.1999998</v>
          </cell>
        </row>
        <row r="739">
          <cell r="A739" t="str">
            <v>1802   003</v>
          </cell>
          <cell r="B739" t="str">
            <v>Costo licencias Adq-at&amp;t</v>
          </cell>
          <cell r="C739">
            <v>4258516419.75</v>
          </cell>
          <cell r="D739">
            <v>0</v>
          </cell>
          <cell r="E739">
            <v>4258516419.75</v>
          </cell>
        </row>
        <row r="740">
          <cell r="A740" t="str">
            <v>1802   004</v>
          </cell>
          <cell r="B740" t="str">
            <v>Amortn Acumulada cto. licencias Adq-at&amp;</v>
          </cell>
          <cell r="C740">
            <v>-745301069.74000001</v>
          </cell>
          <cell r="D740">
            <v>-19624785.66</v>
          </cell>
          <cell r="E740">
            <v>-764925855.39999998</v>
          </cell>
        </row>
        <row r="741">
          <cell r="A741" t="str">
            <v>1805   002</v>
          </cell>
          <cell r="B741" t="str">
            <v>Rentas prepagadas LP</v>
          </cell>
          <cell r="C741">
            <v>41619536.149999999</v>
          </cell>
          <cell r="D741">
            <v>-305356.38</v>
          </cell>
          <cell r="E741">
            <v>41314179.770000003</v>
          </cell>
        </row>
        <row r="742">
          <cell r="A742" t="str">
            <v>1805   003</v>
          </cell>
          <cell r="B742" t="str">
            <v>Telefónica ROUA Largo plazo</v>
          </cell>
          <cell r="C742">
            <v>244996800</v>
          </cell>
          <cell r="D742">
            <v>0</v>
          </cell>
          <cell r="E742">
            <v>244996800</v>
          </cell>
        </row>
        <row r="743">
          <cell r="A743" t="str">
            <v>1805   004</v>
          </cell>
          <cell r="B743" t="str">
            <v>Prepago NSN LP</v>
          </cell>
          <cell r="C743">
            <v>3173634.03</v>
          </cell>
          <cell r="D743">
            <v>-64768.04</v>
          </cell>
          <cell r="E743">
            <v>3108865.99</v>
          </cell>
        </row>
        <row r="744">
          <cell r="A744" t="str">
            <v>1805   005</v>
          </cell>
          <cell r="B744" t="str">
            <v>Anticipos Proveedores CAPEX</v>
          </cell>
          <cell r="C744">
            <v>148056922.72</v>
          </cell>
          <cell r="D744">
            <v>-32550463.120000001</v>
          </cell>
          <cell r="E744">
            <v>115506459.59999999</v>
          </cell>
        </row>
        <row r="745">
          <cell r="A745" t="str">
            <v>1805   012</v>
          </cell>
          <cell r="B745" t="str">
            <v>Otros prepagos CAPEX</v>
          </cell>
          <cell r="C745">
            <v>1859990685.78</v>
          </cell>
          <cell r="D745">
            <v>30484903.780000001</v>
          </cell>
          <cell r="E745">
            <v>1890475589.5599999</v>
          </cell>
        </row>
        <row r="746">
          <cell r="A746" t="str">
            <v>1805   013</v>
          </cell>
          <cell r="B746" t="str">
            <v>Otros Prepagos Costo Financiero Diferid</v>
          </cell>
          <cell r="C746">
            <v>36679724.549999997</v>
          </cell>
          <cell r="D746">
            <v>-1890707.28</v>
          </cell>
          <cell r="E746">
            <v>34789017.270000003</v>
          </cell>
        </row>
        <row r="747">
          <cell r="A747" t="str">
            <v>1805   015</v>
          </cell>
          <cell r="B747" t="str">
            <v>OTROS PREPAGOS MANTENIMIENTOS IT LP</v>
          </cell>
          <cell r="C747">
            <v>168257.52</v>
          </cell>
          <cell r="D747">
            <v>-56086.05</v>
          </cell>
          <cell r="E747">
            <v>112171.47</v>
          </cell>
        </row>
        <row r="748">
          <cell r="A748" t="str">
            <v>1807   001</v>
          </cell>
          <cell r="B748" t="str">
            <v>Impuesto Diferido Activo- Largo Plazo</v>
          </cell>
          <cell r="C748">
            <v>-0.16</v>
          </cell>
          <cell r="D748">
            <v>0</v>
          </cell>
          <cell r="E748">
            <v>-0.16</v>
          </cell>
        </row>
        <row r="749">
          <cell r="A749" t="str">
            <v>1809   001</v>
          </cell>
          <cell r="B749" t="str">
            <v>Depositos en garantia LP</v>
          </cell>
          <cell r="C749">
            <v>34814074.200000003</v>
          </cell>
          <cell r="D749">
            <v>-3009284.04</v>
          </cell>
          <cell r="E749">
            <v>31804790.16</v>
          </cell>
        </row>
        <row r="750">
          <cell r="A750" t="str">
            <v>1809   002</v>
          </cell>
          <cell r="B750" t="str">
            <v>Membresias</v>
          </cell>
          <cell r="C750">
            <v>1193116.78</v>
          </cell>
          <cell r="D750">
            <v>-17623.34</v>
          </cell>
          <cell r="E750">
            <v>1175493.44</v>
          </cell>
        </row>
        <row r="751">
          <cell r="A751" t="str">
            <v>1809   003</v>
          </cell>
          <cell r="B751" t="str">
            <v>Depósitos en garantia LP - USD</v>
          </cell>
          <cell r="C751">
            <v>54464.05</v>
          </cell>
          <cell r="D751">
            <v>1055.26</v>
          </cell>
          <cell r="E751">
            <v>55519.31</v>
          </cell>
        </row>
        <row r="752">
          <cell r="A752" t="str">
            <v>1809   004</v>
          </cell>
          <cell r="B752" t="str">
            <v>SITIOS</v>
          </cell>
          <cell r="C752">
            <v>16313057.369999999</v>
          </cell>
          <cell r="D752">
            <v>-38841.35</v>
          </cell>
          <cell r="E752">
            <v>16274216.02</v>
          </cell>
        </row>
        <row r="753">
          <cell r="A753" t="str">
            <v>1809   005</v>
          </cell>
          <cell r="B753" t="str">
            <v>CFE</v>
          </cell>
          <cell r="C753">
            <v>3002367.13</v>
          </cell>
          <cell r="D753">
            <v>75756.3</v>
          </cell>
          <cell r="E753">
            <v>3078123.43</v>
          </cell>
        </row>
        <row r="754">
          <cell r="A754" t="str">
            <v>1811   003</v>
          </cell>
          <cell r="B754" t="str">
            <v>Cuenta por Cobrar Largo Plazo NII Mxp</v>
          </cell>
          <cell r="C754">
            <v>475799995.81</v>
          </cell>
          <cell r="D754">
            <v>0</v>
          </cell>
          <cell r="E754">
            <v>475799995.81</v>
          </cell>
        </row>
        <row r="755">
          <cell r="A755" t="str">
            <v>_x000C_</v>
          </cell>
          <cell r="C755" t="str">
            <v>LIBRO MEXGAAP</v>
          </cell>
          <cell r="E755" t="str">
            <v>Fecha: 01-SEP-21 16:29:00</v>
          </cell>
        </row>
        <row r="756">
          <cell r="A756"/>
          <cell r="C756" t="str">
            <v>AT&amp;T BALANZA POR GRUPO DE</v>
          </cell>
          <cell r="D756" t="str">
            <v>EF NEXTEL</v>
          </cell>
          <cell r="E756" t="str">
            <v>Página:  14</v>
          </cell>
        </row>
        <row r="757">
          <cell r="A757"/>
          <cell r="C757" t="str">
            <v>Período Actual: AGO-</v>
          </cell>
          <cell r="D757">
            <v>21</v>
          </cell>
        </row>
        <row r="758">
          <cell r="A758"/>
        </row>
        <row r="759">
          <cell r="A759" t="str">
            <v>Divisa: MXN</v>
          </cell>
        </row>
        <row r="760">
          <cell r="A760" t="str">
            <v>Ningún CUEN</v>
          </cell>
          <cell r="B760" t="str">
            <v>TA específico solicitado</v>
          </cell>
        </row>
        <row r="761">
          <cell r="A761"/>
          <cell r="C761" t="str">
            <v>Saldo Anterior</v>
          </cell>
          <cell r="D761" t="str">
            <v>Movimiento Neto</v>
          </cell>
          <cell r="E761" t="str">
            <v>Saldo Actual</v>
          </cell>
        </row>
        <row r="762">
          <cell r="A762" t="str">
            <v>NEX_GL NEX_</v>
          </cell>
          <cell r="B762" t="str">
            <v>GL_SUBCUENTA                            N NE NEX NE N NE</v>
          </cell>
          <cell r="C762">
            <v>44378</v>
          </cell>
          <cell r="D762">
            <v>44409</v>
          </cell>
          <cell r="E762">
            <v>44409</v>
          </cell>
        </row>
        <row r="763">
          <cell r="A763" t="str">
            <v>------ ----</v>
          </cell>
          <cell r="B763" t="str">
            <v>--------------------------------------- - -- --- -- - --</v>
          </cell>
          <cell r="C763" t="str">
            <v>--------------------------</v>
          </cell>
          <cell r="D763" t="str">
            <v>--------------------------</v>
          </cell>
          <cell r="E763" t="str">
            <v>--------------------------</v>
          </cell>
        </row>
        <row r="764">
          <cell r="A764" t="str">
            <v>1813   001</v>
          </cell>
          <cell r="B764" t="str">
            <v>Efectivo Restringido MXN</v>
          </cell>
          <cell r="C764">
            <v>13901451.93</v>
          </cell>
          <cell r="D764">
            <v>0</v>
          </cell>
          <cell r="E764">
            <v>13901451.93</v>
          </cell>
        </row>
        <row r="765">
          <cell r="A765" t="str">
            <v>1814   900</v>
          </cell>
          <cell r="B765" t="str">
            <v>Commision Asset ASC 606 L.P.</v>
          </cell>
          <cell r="C765">
            <v>5510629176.6800003</v>
          </cell>
          <cell r="D765">
            <v>183806071.25999999</v>
          </cell>
          <cell r="E765">
            <v>5694435247.9399996</v>
          </cell>
        </row>
        <row r="766">
          <cell r="A766" t="str">
            <v>1814   901</v>
          </cell>
          <cell r="B766" t="str">
            <v>COMISSION ASSET LONG TERM (ASC 606 L.P)</v>
          </cell>
          <cell r="C766">
            <v>-4956114913.8699999</v>
          </cell>
          <cell r="D766">
            <v>-162001511.09999999</v>
          </cell>
          <cell r="E766">
            <v>-5118116424.9700003</v>
          </cell>
        </row>
        <row r="767">
          <cell r="A767" t="str">
            <v>1815   900</v>
          </cell>
          <cell r="B767" t="str">
            <v>Contract Asset  ASC 606  L.P.</v>
          </cell>
          <cell r="C767">
            <v>557846470.27999997</v>
          </cell>
          <cell r="D767">
            <v>-59519127.57</v>
          </cell>
          <cell r="E767">
            <v>498327342.70999998</v>
          </cell>
        </row>
        <row r="768">
          <cell r="A768" t="str">
            <v>1815   901</v>
          </cell>
          <cell r="B768" t="str">
            <v>Contract Asset  ASC 606  L.P.</v>
          </cell>
          <cell r="C768">
            <v>275448162.54000002</v>
          </cell>
          <cell r="D768">
            <v>83367999.510000005</v>
          </cell>
          <cell r="E768">
            <v>358816162.05000001</v>
          </cell>
        </row>
        <row r="769">
          <cell r="A769" t="str">
            <v>1816   001</v>
          </cell>
          <cell r="B769" t="str">
            <v>Cuenta por Cobrar LP TNEXT</v>
          </cell>
          <cell r="C769">
            <v>1405865983.8800001</v>
          </cell>
          <cell r="D769">
            <v>0</v>
          </cell>
          <cell r="E769">
            <v>1405865983.8800001</v>
          </cell>
        </row>
        <row r="770">
          <cell r="A770" t="str">
            <v>1816   002</v>
          </cell>
          <cell r="B770" t="str">
            <v>Cuenta por cobrar LP Armalo</v>
          </cell>
          <cell r="C770">
            <v>863990673</v>
          </cell>
          <cell r="D770">
            <v>0</v>
          </cell>
          <cell r="E770">
            <v>863990673</v>
          </cell>
        </row>
        <row r="771">
          <cell r="A771" t="str">
            <v>1816   003</v>
          </cell>
          <cell r="B771" t="str">
            <v>Descuento por aplicar L.P</v>
          </cell>
          <cell r="C771">
            <v>-333795366.33999997</v>
          </cell>
          <cell r="D771">
            <v>-94022354.920000002</v>
          </cell>
          <cell r="E771">
            <v>-427817721.25999999</v>
          </cell>
        </row>
        <row r="772">
          <cell r="A772" t="str">
            <v>Total de ac</v>
          </cell>
          <cell r="B772" t="str">
            <v>tivos</v>
          </cell>
          <cell r="C772">
            <v>128429025989.92999</v>
          </cell>
          <cell r="D772">
            <v>-1470258708.0999999</v>
          </cell>
          <cell r="E772">
            <v>126958767281.83</v>
          </cell>
        </row>
        <row r="773">
          <cell r="A773" t="str">
            <v>Pasivos</v>
          </cell>
        </row>
        <row r="774">
          <cell r="A774" t="str">
            <v>2101   001</v>
          </cell>
          <cell r="B774" t="str">
            <v>Cuentas por pagar nacionales</v>
          </cell>
          <cell r="C774">
            <v>-2197985536.46</v>
          </cell>
          <cell r="D774">
            <v>-604093201.01999998</v>
          </cell>
          <cell r="E774">
            <v>-2802078737.48</v>
          </cell>
        </row>
        <row r="775">
          <cell r="A775" t="str">
            <v>2101   002</v>
          </cell>
          <cell r="B775" t="str">
            <v>Cuentas por Pagar USD</v>
          </cell>
          <cell r="C775">
            <v>-507446864.20999998</v>
          </cell>
          <cell r="D775">
            <v>-2982297.06</v>
          </cell>
          <cell r="E775">
            <v>-510429161.26999998</v>
          </cell>
        </row>
        <row r="776">
          <cell r="A776" t="str">
            <v>2101   003</v>
          </cell>
          <cell r="B776" t="str">
            <v>Empleados</v>
          </cell>
          <cell r="C776">
            <v>-159805.1</v>
          </cell>
          <cell r="D776">
            <v>-187676.95</v>
          </cell>
          <cell r="E776">
            <v>-347482.05</v>
          </cell>
        </row>
        <row r="777">
          <cell r="A777" t="str">
            <v>2101   004</v>
          </cell>
          <cell r="B777" t="str">
            <v>Cheques en tránsito</v>
          </cell>
          <cell r="C777">
            <v>-2954379.55</v>
          </cell>
          <cell r="D777">
            <v>2954379.55</v>
          </cell>
          <cell r="E777">
            <v>0</v>
          </cell>
        </row>
        <row r="778">
          <cell r="A778" t="str">
            <v>2101   005</v>
          </cell>
          <cell r="B778" t="str">
            <v>Proveedores Pago en Recepción</v>
          </cell>
          <cell r="C778">
            <v>-7755969.1200000001</v>
          </cell>
          <cell r="D778">
            <v>6712973.96</v>
          </cell>
          <cell r="E778">
            <v>-1042995.16</v>
          </cell>
        </row>
        <row r="779">
          <cell r="A779" t="str">
            <v>2101   006</v>
          </cell>
          <cell r="B779" t="str">
            <v>Radios Motorola USD</v>
          </cell>
          <cell r="C779">
            <v>-345961968.36000001</v>
          </cell>
          <cell r="D779">
            <v>-232085517.03999999</v>
          </cell>
          <cell r="E779">
            <v>-578047485.39999998</v>
          </cell>
        </row>
        <row r="780">
          <cell r="A780" t="str">
            <v>2101   009</v>
          </cell>
          <cell r="B780" t="str">
            <v>Otros Pasivos CxP MXN</v>
          </cell>
          <cell r="C780">
            <v>226247485.44</v>
          </cell>
          <cell r="D780">
            <v>80517294</v>
          </cell>
          <cell r="E780">
            <v>306764779.44</v>
          </cell>
        </row>
        <row r="781">
          <cell r="A781" t="str">
            <v>2101   011</v>
          </cell>
          <cell r="B781" t="str">
            <v>Otros Pasivos CxP USD</v>
          </cell>
          <cell r="C781">
            <v>362525468.42000002</v>
          </cell>
          <cell r="D781">
            <v>-74616230.209999993</v>
          </cell>
          <cell r="E781">
            <v>287909238.20999998</v>
          </cell>
        </row>
        <row r="782">
          <cell r="A782" t="str">
            <v>2101   014</v>
          </cell>
          <cell r="B782" t="str">
            <v>Deuda a Corto Plazo Huawei-Ericsson</v>
          </cell>
          <cell r="C782">
            <v>-3121910801.2600002</v>
          </cell>
          <cell r="D782">
            <v>-53588336.210000001</v>
          </cell>
          <cell r="E782">
            <v>-3175499137.4699998</v>
          </cell>
        </row>
        <row r="783">
          <cell r="A783" t="str">
            <v>2101   015</v>
          </cell>
          <cell r="B783" t="str">
            <v>PTF Huawei</v>
          </cell>
          <cell r="C783">
            <v>25286210978.700001</v>
          </cell>
          <cell r="D783">
            <v>489929257.10000002</v>
          </cell>
          <cell r="E783">
            <v>25776140235.799999</v>
          </cell>
        </row>
        <row r="784">
          <cell r="A784" t="str">
            <v>2101   016</v>
          </cell>
          <cell r="B784" t="str">
            <v>PTF Ericsson</v>
          </cell>
          <cell r="C784">
            <v>3362486809.9299998</v>
          </cell>
          <cell r="D784">
            <v>65149368.020000003</v>
          </cell>
          <cell r="E784">
            <v>3427636177.9499998</v>
          </cell>
        </row>
        <row r="785">
          <cell r="A785" t="str">
            <v>2101   017</v>
          </cell>
          <cell r="B785" t="str">
            <v>PTF Pagos Huawei</v>
          </cell>
          <cell r="C785">
            <v>-23479542450.360001</v>
          </cell>
          <cell r="D785">
            <v>-568962482.94000006</v>
          </cell>
          <cell r="E785">
            <v>-24048504933.299999</v>
          </cell>
        </row>
        <row r="786">
          <cell r="A786" t="str">
            <v>2101   018</v>
          </cell>
          <cell r="B786" t="str">
            <v>PTF Pagos Ericsson</v>
          </cell>
          <cell r="C786">
            <v>-2104716109.6300001</v>
          </cell>
          <cell r="D786">
            <v>-130347899.03</v>
          </cell>
          <cell r="E786">
            <v>-2235064008.6599998</v>
          </cell>
        </row>
        <row r="787">
          <cell r="A787" t="str">
            <v>2101   019</v>
          </cell>
          <cell r="B787" t="str">
            <v>Devolución Clientes Amdocs</v>
          </cell>
          <cell r="C787">
            <v>-66299749.710000001</v>
          </cell>
          <cell r="D787">
            <v>-4454889.1399999997</v>
          </cell>
          <cell r="E787">
            <v>-70754638.849999994</v>
          </cell>
        </row>
        <row r="788">
          <cell r="A788" t="str">
            <v>2101   020</v>
          </cell>
          <cell r="B788" t="str">
            <v>CAPEX Proveedores Nacionales</v>
          </cell>
          <cell r="C788">
            <v>-842761523.75</v>
          </cell>
          <cell r="D788">
            <v>-84177951.950000003</v>
          </cell>
          <cell r="E788">
            <v>-926939475.70000005</v>
          </cell>
        </row>
        <row r="789">
          <cell r="A789" t="str">
            <v>2101   021</v>
          </cell>
          <cell r="B789" t="str">
            <v>CAPEX Proveedores Extranjeros</v>
          </cell>
          <cell r="C789">
            <v>-35149494.710000001</v>
          </cell>
          <cell r="D789">
            <v>-3967308.64</v>
          </cell>
          <cell r="E789">
            <v>-39116803.350000001</v>
          </cell>
        </row>
        <row r="790">
          <cell r="A790" t="str">
            <v>2101   025</v>
          </cell>
          <cell r="B790" t="str">
            <v>CAPEX PROVEEDORES NACIONALES 120 DIAS</v>
          </cell>
          <cell r="C790">
            <v>-5486279.1500000004</v>
          </cell>
          <cell r="D790">
            <v>1502411.66</v>
          </cell>
          <cell r="E790">
            <v>-3983867.49</v>
          </cell>
        </row>
        <row r="791">
          <cell r="A791" t="str">
            <v>2101   026</v>
          </cell>
          <cell r="B791" t="str">
            <v>CAPEX PROVEEDORES EXTRANJEROS 120 DIAS</v>
          </cell>
          <cell r="C791">
            <v>-60086556.950000003</v>
          </cell>
          <cell r="D791">
            <v>-23174093.359999999</v>
          </cell>
          <cell r="E791">
            <v>-83260650.310000002</v>
          </cell>
        </row>
        <row r="792">
          <cell r="A792" t="str">
            <v>2101   032</v>
          </cell>
          <cell r="B792" t="str">
            <v>Cuenta Puente Inv - Interco</v>
          </cell>
          <cell r="C792">
            <v>0</v>
          </cell>
          <cell r="D792">
            <v>-860099099.83000004</v>
          </cell>
          <cell r="E792">
            <v>-860099099.83000004</v>
          </cell>
        </row>
        <row r="793">
          <cell r="A793" t="str">
            <v>2101   034</v>
          </cell>
          <cell r="B793" t="str">
            <v>PTF Samsung</v>
          </cell>
          <cell r="C793">
            <v>267376612.59</v>
          </cell>
          <cell r="D793">
            <v>5180516.18</v>
          </cell>
          <cell r="E793">
            <v>272557128.76999998</v>
          </cell>
        </row>
        <row r="794">
          <cell r="A794" t="str">
            <v>2201   001</v>
          </cell>
          <cell r="B794" t="str">
            <v>ISR por Pagar</v>
          </cell>
          <cell r="C794">
            <v>1.38</v>
          </cell>
          <cell r="D794">
            <v>0</v>
          </cell>
          <cell r="E794">
            <v>1.38</v>
          </cell>
        </row>
        <row r="795">
          <cell r="A795" t="str">
            <v>2202   001</v>
          </cell>
          <cell r="B795" t="str">
            <v>Sueldos y Salarios</v>
          </cell>
          <cell r="C795">
            <v>-4440649.9000000004</v>
          </cell>
          <cell r="D795">
            <v>-6980021.8300000001</v>
          </cell>
          <cell r="E795">
            <v>-11420671.73</v>
          </cell>
        </row>
        <row r="796">
          <cell r="A796" t="str">
            <v>2202   002</v>
          </cell>
          <cell r="B796" t="str">
            <v>Prima Vacacional por pagar</v>
          </cell>
          <cell r="C796">
            <v>-9677740.75</v>
          </cell>
          <cell r="D796">
            <v>224831.52</v>
          </cell>
          <cell r="E796">
            <v>-9452909.2300000004</v>
          </cell>
        </row>
        <row r="797">
          <cell r="A797" t="str">
            <v>2202   003</v>
          </cell>
          <cell r="B797" t="str">
            <v>Bono ejecutivo</v>
          </cell>
          <cell r="C797">
            <v>-106160738.76000001</v>
          </cell>
          <cell r="D797">
            <v>85365818.189999998</v>
          </cell>
          <cell r="E797">
            <v>-20794920.57</v>
          </cell>
        </row>
        <row r="798">
          <cell r="A798" t="str">
            <v>2202   004</v>
          </cell>
          <cell r="B798" t="str">
            <v>Aguinaldos</v>
          </cell>
          <cell r="C798">
            <v>-29971259.600000001</v>
          </cell>
          <cell r="D798">
            <v>-4024732.59</v>
          </cell>
          <cell r="E798">
            <v>-33995992.189999998</v>
          </cell>
        </row>
        <row r="799">
          <cell r="A799" t="str">
            <v>2202   005</v>
          </cell>
          <cell r="B799" t="str">
            <v>Finiquitos e indemnizaciones por pagar</v>
          </cell>
          <cell r="C799">
            <v>-4546390.84</v>
          </cell>
          <cell r="D799">
            <v>1418039</v>
          </cell>
          <cell r="E799">
            <v>-3128351.84</v>
          </cell>
        </row>
        <row r="800">
          <cell r="A800" t="str">
            <v>2202   007</v>
          </cell>
          <cell r="B800" t="str">
            <v>Fondo de Ahorro</v>
          </cell>
          <cell r="C800">
            <v>-526381.01</v>
          </cell>
          <cell r="D800">
            <v>-496701.1</v>
          </cell>
          <cell r="E800">
            <v>-1023082.11</v>
          </cell>
        </row>
        <row r="801">
          <cell r="A801" t="str">
            <v>2202   010</v>
          </cell>
          <cell r="B801" t="str">
            <v>Vales de despensa</v>
          </cell>
          <cell r="C801">
            <v>2388060.9500000002</v>
          </cell>
          <cell r="D801">
            <v>975508.21</v>
          </cell>
          <cell r="E801">
            <v>3363569.16</v>
          </cell>
        </row>
        <row r="802">
          <cell r="A802" t="str">
            <v>2202   012</v>
          </cell>
          <cell r="B802" t="str">
            <v>Reserva de Bono Asistente</v>
          </cell>
          <cell r="C802">
            <v>-20249.939999999999</v>
          </cell>
          <cell r="D802">
            <v>-6750</v>
          </cell>
          <cell r="E802">
            <v>-26999.94</v>
          </cell>
        </row>
        <row r="803">
          <cell r="A803" t="str">
            <v>2202   015</v>
          </cell>
          <cell r="B803" t="str">
            <v>Reserva de Bono de Retencion</v>
          </cell>
          <cell r="C803">
            <v>-2135014.94</v>
          </cell>
          <cell r="D803">
            <v>2135013.86</v>
          </cell>
          <cell r="E803">
            <v>-1.08</v>
          </cell>
        </row>
        <row r="804">
          <cell r="A804" t="str">
            <v>2202   016</v>
          </cell>
          <cell r="B804" t="str">
            <v>Reserva de Bono Elite</v>
          </cell>
          <cell r="C804">
            <v>-14939.22</v>
          </cell>
          <cell r="D804">
            <v>7259.02</v>
          </cell>
          <cell r="E804">
            <v>-7680.2</v>
          </cell>
        </row>
        <row r="805">
          <cell r="A805" t="str">
            <v>2202   019</v>
          </cell>
          <cell r="B805" t="str">
            <v>Reserva de Bono de Crédito y Cobranzas</v>
          </cell>
          <cell r="C805">
            <v>3.22</v>
          </cell>
          <cell r="D805">
            <v>0</v>
          </cell>
          <cell r="E805">
            <v>3.22</v>
          </cell>
        </row>
        <row r="806">
          <cell r="A806" t="str">
            <v>2202   020</v>
          </cell>
          <cell r="B806" t="str">
            <v>Reserva de Bono de Auto</v>
          </cell>
          <cell r="C806">
            <v>-41250.1</v>
          </cell>
          <cell r="D806">
            <v>-37250</v>
          </cell>
          <cell r="E806">
            <v>-78500.100000000006</v>
          </cell>
        </row>
        <row r="807">
          <cell r="A807" t="str">
            <v>2202   023</v>
          </cell>
          <cell r="B807" t="str">
            <v>Fondo Ahorro Exempleados</v>
          </cell>
          <cell r="C807">
            <v>-2080190.6</v>
          </cell>
          <cell r="D807">
            <v>1902397.74</v>
          </cell>
          <cell r="E807">
            <v>-177792.86</v>
          </cell>
        </row>
        <row r="808">
          <cell r="A808" t="str">
            <v>2202   024</v>
          </cell>
          <cell r="B808" t="str">
            <v>Caja de Ahorro</v>
          </cell>
          <cell r="C808">
            <v>-80026.12</v>
          </cell>
          <cell r="D808">
            <v>35288.32</v>
          </cell>
          <cell r="E808">
            <v>-44737.8</v>
          </cell>
        </row>
        <row r="809">
          <cell r="A809" t="str">
            <v>2202   025</v>
          </cell>
          <cell r="B809" t="str">
            <v>PTU Diferida</v>
          </cell>
          <cell r="C809">
            <v>0.01</v>
          </cell>
          <cell r="D809">
            <v>0</v>
          </cell>
          <cell r="E809">
            <v>0.01</v>
          </cell>
        </row>
        <row r="810">
          <cell r="A810" t="str">
            <v>2202   026</v>
          </cell>
          <cell r="B810" t="str">
            <v>Descuento pensiones</v>
          </cell>
          <cell r="C810">
            <v>-122221.49</v>
          </cell>
          <cell r="D810">
            <v>77612.14</v>
          </cell>
          <cell r="E810">
            <v>-44609.35</v>
          </cell>
        </row>
        <row r="811">
          <cell r="A811" t="str">
            <v>2202   028</v>
          </cell>
          <cell r="B811" t="str">
            <v>Otros pasivos</v>
          </cell>
          <cell r="C811">
            <v>-5402719.4100000001</v>
          </cell>
          <cell r="D811">
            <v>5420700</v>
          </cell>
          <cell r="E811">
            <v>17980.59</v>
          </cell>
        </row>
        <row r="812">
          <cell r="A812" t="str">
            <v>2202   029</v>
          </cell>
          <cell r="B812" t="str">
            <v>Provisión de vacaciones efectos locales</v>
          </cell>
          <cell r="C812">
            <v>-141251591.61000001</v>
          </cell>
          <cell r="D812">
            <v>112102762.40000001</v>
          </cell>
          <cell r="E812">
            <v>-29148829.210000001</v>
          </cell>
        </row>
        <row r="813">
          <cell r="A813" t="str">
            <v>_x000C_</v>
          </cell>
          <cell r="C813" t="str">
            <v>LIBRO MEXGAAP</v>
          </cell>
          <cell r="E813" t="str">
            <v>Fecha: 01-SEP-21 16:29:00</v>
          </cell>
        </row>
        <row r="814">
          <cell r="A814"/>
          <cell r="C814" t="str">
            <v>AT&amp;T BALANZA POR GRUPO DE</v>
          </cell>
          <cell r="D814" t="str">
            <v>EF NEXTEL</v>
          </cell>
          <cell r="E814" t="str">
            <v>Página:  15</v>
          </cell>
        </row>
        <row r="815">
          <cell r="A815"/>
          <cell r="C815" t="str">
            <v>Período Actual: AGO-</v>
          </cell>
          <cell r="D815">
            <v>21</v>
          </cell>
        </row>
        <row r="816">
          <cell r="A816"/>
        </row>
        <row r="817">
          <cell r="A817" t="str">
            <v>Divisa: MXN</v>
          </cell>
        </row>
        <row r="818">
          <cell r="A818" t="str">
            <v>Ningún CUEN</v>
          </cell>
          <cell r="B818" t="str">
            <v>TA específico solicitado</v>
          </cell>
        </row>
        <row r="819">
          <cell r="A819"/>
          <cell r="C819" t="str">
            <v>Saldo Anterior</v>
          </cell>
          <cell r="D819" t="str">
            <v>Movimiento Neto</v>
          </cell>
          <cell r="E819" t="str">
            <v>Saldo Actual</v>
          </cell>
        </row>
        <row r="820">
          <cell r="A820" t="str">
            <v>NEX_GL NEX_</v>
          </cell>
          <cell r="B820" t="str">
            <v>GL_SUBCUENTA                            N NE NEX NE N NE</v>
          </cell>
          <cell r="C820">
            <v>44378</v>
          </cell>
          <cell r="D820">
            <v>44409</v>
          </cell>
          <cell r="E820">
            <v>44409</v>
          </cell>
        </row>
        <row r="821">
          <cell r="A821" t="str">
            <v>------ ----</v>
          </cell>
          <cell r="B821" t="str">
            <v>--------------------------------------- - -- --- -- - --</v>
          </cell>
          <cell r="C821" t="str">
            <v>--------------------------</v>
          </cell>
          <cell r="D821" t="str">
            <v>--------------------------</v>
          </cell>
          <cell r="E821" t="str">
            <v>--------------------------</v>
          </cell>
        </row>
        <row r="822">
          <cell r="A822" t="str">
            <v>2202   030</v>
          </cell>
          <cell r="B822" t="str">
            <v>Otros pasivos USD</v>
          </cell>
          <cell r="C822">
            <v>-4471694.2699999996</v>
          </cell>
          <cell r="D822">
            <v>3292326.08</v>
          </cell>
          <cell r="E822">
            <v>-1179368.19</v>
          </cell>
        </row>
        <row r="823">
          <cell r="A823" t="str">
            <v>2202   031</v>
          </cell>
          <cell r="B823" t="str">
            <v>Contingencias Laborales</v>
          </cell>
          <cell r="C823">
            <v>-579539994.29999995</v>
          </cell>
          <cell r="D823">
            <v>18729648.460000001</v>
          </cell>
          <cell r="E823">
            <v>-560810345.84000003</v>
          </cell>
        </row>
        <row r="824">
          <cell r="A824" t="str">
            <v>2204   001</v>
          </cell>
          <cell r="B824" t="str">
            <v>Distribuidores digital</v>
          </cell>
          <cell r="C824">
            <v>-94440210.189999998</v>
          </cell>
          <cell r="D824">
            <v>18613053.82</v>
          </cell>
          <cell r="E824">
            <v>-75827156.370000005</v>
          </cell>
        </row>
        <row r="825">
          <cell r="A825" t="str">
            <v>2204   003</v>
          </cell>
          <cell r="B825" t="str">
            <v>Ventas directas</v>
          </cell>
          <cell r="C825">
            <v>-9997965.5600000005</v>
          </cell>
          <cell r="D825">
            <v>3587280.53</v>
          </cell>
          <cell r="E825">
            <v>-6410685.0300000003</v>
          </cell>
        </row>
        <row r="826">
          <cell r="A826" t="str">
            <v>2205   001</v>
          </cell>
          <cell r="B826" t="str">
            <v>Interconexion</v>
          </cell>
          <cell r="C826">
            <v>-12856469.59</v>
          </cell>
          <cell r="D826">
            <v>-664505.65</v>
          </cell>
          <cell r="E826">
            <v>-13520975.24</v>
          </cell>
        </row>
        <row r="827">
          <cell r="A827" t="str">
            <v>2205   002</v>
          </cell>
          <cell r="B827" t="str">
            <v>Disputas interconexion</v>
          </cell>
          <cell r="C827">
            <v>-4233630.5599999996</v>
          </cell>
          <cell r="D827">
            <v>0</v>
          </cell>
          <cell r="E827">
            <v>-4233630.5599999996</v>
          </cell>
        </row>
        <row r="828">
          <cell r="A828" t="str">
            <v>2205   004</v>
          </cell>
          <cell r="B828" t="str">
            <v>Diferencial de tarifas Cofetel</v>
          </cell>
          <cell r="C828">
            <v>-933940.73</v>
          </cell>
          <cell r="D828">
            <v>0</v>
          </cell>
          <cell r="E828">
            <v>-933940.73</v>
          </cell>
        </row>
        <row r="829">
          <cell r="A829" t="str">
            <v>2206   001</v>
          </cell>
          <cell r="B829" t="str">
            <v>Sistema Capex</v>
          </cell>
          <cell r="C829">
            <v>-408733508.87</v>
          </cell>
          <cell r="D829">
            <v>-82215231.969999999</v>
          </cell>
          <cell r="E829">
            <v>-490948740.83999997</v>
          </cell>
        </row>
        <row r="830">
          <cell r="A830" t="str">
            <v>2206   002</v>
          </cell>
          <cell r="B830" t="str">
            <v>Sistema NO Capex</v>
          </cell>
          <cell r="C830">
            <v>-54977714.590000004</v>
          </cell>
          <cell r="D830">
            <v>-22481935.010000002</v>
          </cell>
          <cell r="E830">
            <v>-77459649.599999994</v>
          </cell>
        </row>
        <row r="831">
          <cell r="A831" t="str">
            <v>2206   003</v>
          </cell>
          <cell r="B831" t="str">
            <v>Sistema Capex USD</v>
          </cell>
          <cell r="C831">
            <v>-133897826.36</v>
          </cell>
          <cell r="D831">
            <v>-67236086.969999999</v>
          </cell>
          <cell r="E831">
            <v>-201133913.33000001</v>
          </cell>
        </row>
        <row r="832">
          <cell r="A832" t="str">
            <v>2206   004</v>
          </cell>
          <cell r="B832" t="str">
            <v>Sistema No Capex USD</v>
          </cell>
          <cell r="C832">
            <v>-13328397.949999999</v>
          </cell>
          <cell r="D832">
            <v>-9918380.6999999993</v>
          </cell>
          <cell r="E832">
            <v>-23246778.649999999</v>
          </cell>
        </row>
        <row r="833">
          <cell r="A833" t="str">
            <v>2206   005</v>
          </cell>
          <cell r="B833" t="str">
            <v>Sistema Capex USD Largo Plazo</v>
          </cell>
          <cell r="C833">
            <v>-88061846.329999998</v>
          </cell>
          <cell r="D833">
            <v>33396499.030000001</v>
          </cell>
          <cell r="E833">
            <v>-54665347.299999997</v>
          </cell>
        </row>
        <row r="834">
          <cell r="A834" t="str">
            <v>2206   006</v>
          </cell>
          <cell r="B834" t="str">
            <v>Provisiones CAPEX -Sistema Capex</v>
          </cell>
          <cell r="C834">
            <v>-254687.68</v>
          </cell>
          <cell r="D834">
            <v>-6441702.7199999997</v>
          </cell>
          <cell r="E834">
            <v>-6696390.4000000004</v>
          </cell>
        </row>
        <row r="835">
          <cell r="A835" t="str">
            <v>2206   007</v>
          </cell>
          <cell r="B835" t="str">
            <v>Provisiones CAPEX -Sistema Capex</v>
          </cell>
          <cell r="C835">
            <v>-9529671.4100000001</v>
          </cell>
          <cell r="D835">
            <v>-9450794.5999999996</v>
          </cell>
          <cell r="E835">
            <v>-18980466.010000002</v>
          </cell>
        </row>
        <row r="836">
          <cell r="A836" t="str">
            <v>2207   001</v>
          </cell>
          <cell r="B836" t="str">
            <v>Corporativas</v>
          </cell>
          <cell r="C836">
            <v>-494161949.57999998</v>
          </cell>
          <cell r="D836">
            <v>-93559759.670000002</v>
          </cell>
          <cell r="E836">
            <v>-587721709.25</v>
          </cell>
        </row>
        <row r="837">
          <cell r="A837" t="str">
            <v>2207   002</v>
          </cell>
          <cell r="B837" t="str">
            <v>Ingenieria</v>
          </cell>
          <cell r="C837">
            <v>-181764086.62</v>
          </cell>
          <cell r="D837">
            <v>596976.72</v>
          </cell>
          <cell r="E837">
            <v>-181167109.90000001</v>
          </cell>
        </row>
        <row r="838">
          <cell r="A838" t="str">
            <v>2207   003</v>
          </cell>
          <cell r="B838" t="str">
            <v>Sistemas</v>
          </cell>
          <cell r="C838">
            <v>-60592456.530000001</v>
          </cell>
          <cell r="D838">
            <v>37810316.460000001</v>
          </cell>
          <cell r="E838">
            <v>-22782140.07</v>
          </cell>
        </row>
        <row r="839">
          <cell r="A839" t="str">
            <v>2207   004</v>
          </cell>
          <cell r="B839" t="str">
            <v>Luz de Sitios</v>
          </cell>
          <cell r="C839">
            <v>-126912383.16</v>
          </cell>
          <cell r="D839">
            <v>15754810.17</v>
          </cell>
          <cell r="E839">
            <v>-111157572.98999999</v>
          </cell>
        </row>
        <row r="840">
          <cell r="A840" t="str">
            <v>2207   005</v>
          </cell>
          <cell r="B840" t="str">
            <v>Mercadotecnia</v>
          </cell>
          <cell r="C840">
            <v>-74533164.739999995</v>
          </cell>
          <cell r="D840">
            <v>-22125962.239999998</v>
          </cell>
          <cell r="E840">
            <v>-96659126.980000004</v>
          </cell>
        </row>
        <row r="841">
          <cell r="A841" t="str">
            <v>2207   006</v>
          </cell>
          <cell r="B841" t="str">
            <v>Contingencias</v>
          </cell>
          <cell r="C841">
            <v>-92800000</v>
          </cell>
          <cell r="D841">
            <v>0</v>
          </cell>
          <cell r="E841">
            <v>-92800000</v>
          </cell>
        </row>
        <row r="842">
          <cell r="A842" t="str">
            <v>2207   011</v>
          </cell>
          <cell r="B842" t="str">
            <v>Recursos Humanos</v>
          </cell>
          <cell r="C842">
            <v>-1896.03</v>
          </cell>
          <cell r="D842">
            <v>0</v>
          </cell>
          <cell r="E842">
            <v>-1896.03</v>
          </cell>
        </row>
        <row r="843">
          <cell r="A843" t="str">
            <v>2207   014</v>
          </cell>
          <cell r="B843" t="str">
            <v>Renta de sitios Digitales</v>
          </cell>
          <cell r="C843">
            <v>-58161520.109999999</v>
          </cell>
          <cell r="D843">
            <v>96854.93</v>
          </cell>
          <cell r="E843">
            <v>-58064665.18</v>
          </cell>
        </row>
        <row r="844">
          <cell r="A844" t="str">
            <v>2207   017</v>
          </cell>
          <cell r="B844" t="str">
            <v>Enlaces</v>
          </cell>
          <cell r="C844">
            <v>-49255700.25</v>
          </cell>
          <cell r="D844">
            <v>5404067.8300000001</v>
          </cell>
          <cell r="E844">
            <v>-43851632.420000002</v>
          </cell>
        </row>
        <row r="845">
          <cell r="A845" t="str">
            <v>2207   024</v>
          </cell>
          <cell r="B845" t="str">
            <v>Provisiones corporativas manuales MXN</v>
          </cell>
          <cell r="C845">
            <v>-133458724.53</v>
          </cell>
          <cell r="D845">
            <v>5692336.4699999997</v>
          </cell>
          <cell r="E845">
            <v>-127766388.06</v>
          </cell>
        </row>
        <row r="846">
          <cell r="A846" t="str">
            <v>2207   025</v>
          </cell>
          <cell r="B846" t="str">
            <v>Provisiones corporativas manuales USD</v>
          </cell>
          <cell r="C846">
            <v>-14904276.689999999</v>
          </cell>
          <cell r="D846">
            <v>-1437396.49</v>
          </cell>
          <cell r="E846">
            <v>-16341673.18</v>
          </cell>
        </row>
        <row r="847">
          <cell r="A847" t="str">
            <v>2207   027</v>
          </cell>
          <cell r="B847" t="str">
            <v>Provisiones Manuales MKT en USD</v>
          </cell>
          <cell r="C847">
            <v>-7738171.7699999996</v>
          </cell>
          <cell r="D847">
            <v>2011508.39</v>
          </cell>
          <cell r="E847">
            <v>-5726663.3799999999</v>
          </cell>
        </row>
        <row r="848">
          <cell r="A848" t="str">
            <v>2207   028</v>
          </cell>
          <cell r="B848" t="str">
            <v>Sistemas USD</v>
          </cell>
          <cell r="C848">
            <v>-37961512.460000001</v>
          </cell>
          <cell r="D848">
            <v>8349539.0099999998</v>
          </cell>
          <cell r="E848">
            <v>-29611973.449999999</v>
          </cell>
        </row>
        <row r="849">
          <cell r="A849" t="str">
            <v>2207   029</v>
          </cell>
          <cell r="B849" t="str">
            <v>INGENIERIA USD</v>
          </cell>
          <cell r="C849">
            <v>-9532211.1400000006</v>
          </cell>
          <cell r="D849">
            <v>-8923760.2899999991</v>
          </cell>
          <cell r="E849">
            <v>-18455971.43</v>
          </cell>
        </row>
        <row r="850">
          <cell r="A850" t="str">
            <v>2207   034</v>
          </cell>
          <cell r="B850" t="str">
            <v>COMPLEMENTO PROVISION ELECTRONICA</v>
          </cell>
          <cell r="C850">
            <v>33001595.920000002</v>
          </cell>
          <cell r="D850">
            <v>-13413376.75</v>
          </cell>
          <cell r="E850">
            <v>19588219.170000002</v>
          </cell>
        </row>
        <row r="851">
          <cell r="A851" t="str">
            <v>2208   002</v>
          </cell>
          <cell r="B851" t="str">
            <v>Recepción Radios</v>
          </cell>
          <cell r="C851">
            <v>15955910.24</v>
          </cell>
          <cell r="D851">
            <v>422059.56</v>
          </cell>
          <cell r="E851">
            <v>16377969.800000001</v>
          </cell>
        </row>
        <row r="852">
          <cell r="A852" t="str">
            <v>2208   005</v>
          </cell>
          <cell r="B852" t="str">
            <v>Cta Puente de Recepcion de Inventarios</v>
          </cell>
          <cell r="C852">
            <v>0</v>
          </cell>
          <cell r="D852">
            <v>0</v>
          </cell>
          <cell r="E852">
            <v>0</v>
          </cell>
        </row>
        <row r="853">
          <cell r="A853" t="str">
            <v>2208   007</v>
          </cell>
          <cell r="B853" t="str">
            <v>Cuenta puente NC Punto de Venta</v>
          </cell>
          <cell r="C853">
            <v>-0.19</v>
          </cell>
          <cell r="D853">
            <v>-1749.72</v>
          </cell>
          <cell r="E853">
            <v>-1749.91</v>
          </cell>
        </row>
        <row r="854">
          <cell r="A854" t="str">
            <v>2208   014</v>
          </cell>
          <cell r="B854" t="str">
            <v>Seguros Alliance</v>
          </cell>
          <cell r="C854">
            <v>-159105542.94999999</v>
          </cell>
          <cell r="D854">
            <v>-52387906.590000004</v>
          </cell>
          <cell r="E854">
            <v>-211493449.53999999</v>
          </cell>
        </row>
        <row r="855">
          <cell r="A855" t="str">
            <v>2208   015</v>
          </cell>
          <cell r="B855" t="str">
            <v>PRINCIPAL MANTENIMIENTO CISCO</v>
          </cell>
          <cell r="C855">
            <v>-142500010.09999999</v>
          </cell>
          <cell r="D855">
            <v>62127662.009999998</v>
          </cell>
          <cell r="E855">
            <v>-80372348.090000004</v>
          </cell>
        </row>
        <row r="856">
          <cell r="A856" t="str">
            <v>2208   016</v>
          </cell>
          <cell r="B856" t="str">
            <v>INTERESES MANTENIMIENTO CISCO</v>
          </cell>
          <cell r="C856">
            <v>-1701218.92</v>
          </cell>
          <cell r="D856">
            <v>1513926.95</v>
          </cell>
          <cell r="E856">
            <v>-187291.97</v>
          </cell>
        </row>
        <row r="857">
          <cell r="A857" t="str">
            <v>2209   001</v>
          </cell>
          <cell r="B857" t="str">
            <v>Descargas Contenidos (Shots on line)</v>
          </cell>
          <cell r="C857">
            <v>-864.45</v>
          </cell>
          <cell r="D857">
            <v>-552</v>
          </cell>
          <cell r="E857">
            <v>-1416.45</v>
          </cell>
        </row>
        <row r="858">
          <cell r="A858" t="str">
            <v>2209   002</v>
          </cell>
          <cell r="B858" t="str">
            <v>Marcaciones Cortas (Short Codes)</v>
          </cell>
          <cell r="C858">
            <v>0.01</v>
          </cell>
          <cell r="D858">
            <v>0</v>
          </cell>
          <cell r="E858">
            <v>0.01</v>
          </cell>
        </row>
        <row r="859">
          <cell r="A859" t="str">
            <v>2209   003</v>
          </cell>
          <cell r="B859" t="str">
            <v>Acceso Plataforma de Terceros</v>
          </cell>
          <cell r="C859">
            <v>-2804945.36</v>
          </cell>
          <cell r="D859">
            <v>-164333.76000000001</v>
          </cell>
          <cell r="E859">
            <v>-2969279.12</v>
          </cell>
        </row>
        <row r="860">
          <cell r="A860" t="str">
            <v>2209   007</v>
          </cell>
          <cell r="B860" t="str">
            <v>Acceso a Plataforma de Terceros USD</v>
          </cell>
          <cell r="C860">
            <v>-6270902.0199999996</v>
          </cell>
          <cell r="D860">
            <v>-165542.17000000001</v>
          </cell>
          <cell r="E860">
            <v>-6436444.1900000004</v>
          </cell>
        </row>
        <row r="861">
          <cell r="A861" t="str">
            <v>2209   010</v>
          </cell>
          <cell r="B861" t="str">
            <v>GOOGLE</v>
          </cell>
          <cell r="C861">
            <v>-173178509.56</v>
          </cell>
          <cell r="D861">
            <v>83359415.879999995</v>
          </cell>
          <cell r="E861">
            <v>-89819093.680000007</v>
          </cell>
        </row>
        <row r="862">
          <cell r="A862" t="str">
            <v>2209   011</v>
          </cell>
          <cell r="B862" t="str">
            <v>TIMWE</v>
          </cell>
          <cell r="C862">
            <v>-32725769.27</v>
          </cell>
          <cell r="D862">
            <v>-1899693.62</v>
          </cell>
          <cell r="E862">
            <v>-34625462.890000001</v>
          </cell>
        </row>
        <row r="863">
          <cell r="A863" t="str">
            <v>2209   012</v>
          </cell>
          <cell r="B863" t="str">
            <v>NETFLIX</v>
          </cell>
          <cell r="C863">
            <v>-2925080.26</v>
          </cell>
          <cell r="D863">
            <v>-191674.29</v>
          </cell>
          <cell r="E863">
            <v>-3116754.55</v>
          </cell>
        </row>
        <row r="864">
          <cell r="A864" t="str">
            <v>2209   013</v>
          </cell>
          <cell r="B864" t="str">
            <v>HBO</v>
          </cell>
          <cell r="C864">
            <v>-82160.990000000005</v>
          </cell>
          <cell r="D864">
            <v>-4240.3599999999997</v>
          </cell>
          <cell r="E864">
            <v>-86401.35</v>
          </cell>
        </row>
        <row r="865">
          <cell r="A865" t="str">
            <v>2209   015</v>
          </cell>
          <cell r="B865" t="str">
            <v>QUSTODIO</v>
          </cell>
          <cell r="C865">
            <v>0.32</v>
          </cell>
          <cell r="D865">
            <v>0</v>
          </cell>
          <cell r="E865">
            <v>0.32</v>
          </cell>
        </row>
        <row r="866">
          <cell r="A866" t="str">
            <v>2209   016</v>
          </cell>
          <cell r="B866" t="str">
            <v>Direct T.V.</v>
          </cell>
          <cell r="C866">
            <v>-1060945.8600000001</v>
          </cell>
          <cell r="D866">
            <v>221800.49</v>
          </cell>
          <cell r="E866">
            <v>-839145.37</v>
          </cell>
        </row>
        <row r="867">
          <cell r="A867" t="str">
            <v>2209   018</v>
          </cell>
          <cell r="B867" t="str">
            <v>Comercialización de Servicios Suscripci</v>
          </cell>
          <cell r="C867">
            <v>-9921261.0199999996</v>
          </cell>
          <cell r="D867">
            <v>4729233.83</v>
          </cell>
          <cell r="E867">
            <v>-5192027.1900000004</v>
          </cell>
        </row>
        <row r="868">
          <cell r="A868" t="str">
            <v>2209   019</v>
          </cell>
          <cell r="B868" t="str">
            <v>Partner Hub Residente en el extranjero</v>
          </cell>
          <cell r="C868">
            <v>-8316976.0099999998</v>
          </cell>
          <cell r="D868">
            <v>-489473.58</v>
          </cell>
          <cell r="E868">
            <v>-8806449.5899999999</v>
          </cell>
        </row>
        <row r="869">
          <cell r="A869" t="str">
            <v>2211   001</v>
          </cell>
          <cell r="B869" t="str">
            <v>PLM_Nopal</v>
          </cell>
          <cell r="C869">
            <v>-724353.71</v>
          </cell>
          <cell r="D869">
            <v>724462.2</v>
          </cell>
          <cell r="E869">
            <v>108.49</v>
          </cell>
        </row>
        <row r="870">
          <cell r="A870" t="str">
            <v>2211   002</v>
          </cell>
          <cell r="B870" t="str">
            <v>Partner Hub Nacional</v>
          </cell>
          <cell r="C870">
            <v>-102462.28</v>
          </cell>
          <cell r="D870">
            <v>-35261.279999999999</v>
          </cell>
          <cell r="E870">
            <v>-137723.56</v>
          </cell>
        </row>
        <row r="871">
          <cell r="A871" t="str">
            <v>_x000C_</v>
          </cell>
          <cell r="C871" t="str">
            <v>LIBRO MEXGAAP</v>
          </cell>
          <cell r="E871" t="str">
            <v>Fecha: 01-SEP-21 16:29:00</v>
          </cell>
        </row>
        <row r="872">
          <cell r="A872"/>
          <cell r="C872" t="str">
            <v>AT&amp;T BALANZA POR GRUPO DE</v>
          </cell>
          <cell r="D872" t="str">
            <v>EF NEXTEL</v>
          </cell>
          <cell r="E872" t="str">
            <v>Página:  16</v>
          </cell>
        </row>
        <row r="873">
          <cell r="A873"/>
          <cell r="C873" t="str">
            <v>Período Actual: AGO-</v>
          </cell>
          <cell r="D873">
            <v>21</v>
          </cell>
        </row>
        <row r="874">
          <cell r="A874"/>
        </row>
        <row r="875">
          <cell r="A875" t="str">
            <v>Divisa: MXN</v>
          </cell>
        </row>
        <row r="876">
          <cell r="A876" t="str">
            <v>Ningún CUEN</v>
          </cell>
          <cell r="B876" t="str">
            <v>TA específico solicitado</v>
          </cell>
        </row>
        <row r="877">
          <cell r="A877"/>
          <cell r="C877" t="str">
            <v>Saldo Anterior</v>
          </cell>
          <cell r="D877" t="str">
            <v>Movimiento Neto</v>
          </cell>
          <cell r="E877" t="str">
            <v>Saldo Actual</v>
          </cell>
        </row>
        <row r="878">
          <cell r="A878" t="str">
            <v>NEX_GL NEX_</v>
          </cell>
          <cell r="B878" t="str">
            <v>GL_SUBCUENTA                            N NE NEX NE N NE</v>
          </cell>
          <cell r="C878">
            <v>44378</v>
          </cell>
          <cell r="D878">
            <v>44409</v>
          </cell>
          <cell r="E878">
            <v>44409</v>
          </cell>
        </row>
        <row r="879">
          <cell r="A879" t="str">
            <v>------ ----</v>
          </cell>
          <cell r="B879" t="str">
            <v>--------------------------------------- - -- --- -- - --</v>
          </cell>
          <cell r="C879" t="str">
            <v>--------------------------</v>
          </cell>
          <cell r="D879" t="str">
            <v>--------------------------</v>
          </cell>
          <cell r="E879" t="str">
            <v>--------------------------</v>
          </cell>
        </row>
        <row r="880">
          <cell r="A880" t="str">
            <v>2301   001</v>
          </cell>
          <cell r="B880" t="str">
            <v>Impuesto sobre Nominas</v>
          </cell>
          <cell r="C880">
            <v>-6506455.3600000003</v>
          </cell>
          <cell r="D880">
            <v>2638624.83</v>
          </cell>
          <cell r="E880">
            <v>-3867830.53</v>
          </cell>
        </row>
        <row r="881">
          <cell r="A881" t="str">
            <v>2301   002</v>
          </cell>
          <cell r="B881" t="str">
            <v>Infonavit por Pagar</v>
          </cell>
          <cell r="C881">
            <v>-7378434.0800000001</v>
          </cell>
          <cell r="D881">
            <v>-3111327.56</v>
          </cell>
          <cell r="E881">
            <v>-10489761.640000001</v>
          </cell>
        </row>
        <row r="882">
          <cell r="A882" t="str">
            <v>2301   003</v>
          </cell>
          <cell r="B882" t="str">
            <v>SAR por Pagar</v>
          </cell>
          <cell r="C882">
            <v>-2975232.9</v>
          </cell>
          <cell r="D882">
            <v>-1270598.1000000001</v>
          </cell>
          <cell r="E882">
            <v>-4245831</v>
          </cell>
        </row>
        <row r="883">
          <cell r="A883" t="str">
            <v>2301   004</v>
          </cell>
          <cell r="B883" t="str">
            <v>ISPT Retenido a Empleado</v>
          </cell>
          <cell r="C883">
            <v>-38240023</v>
          </cell>
          <cell r="D883">
            <v>22354470.949999999</v>
          </cell>
          <cell r="E883">
            <v>-15885552.050000001</v>
          </cell>
        </row>
        <row r="884">
          <cell r="A884" t="str">
            <v>2301   005</v>
          </cell>
          <cell r="B884" t="str">
            <v>IMSS Cuotas Obreras</v>
          </cell>
          <cell r="C884">
            <v>-4303622.4400000004</v>
          </cell>
          <cell r="D884">
            <v>773336.21</v>
          </cell>
          <cell r="E884">
            <v>-3530286.23</v>
          </cell>
        </row>
        <row r="885">
          <cell r="A885" t="str">
            <v>2301   006</v>
          </cell>
          <cell r="B885" t="str">
            <v>IMSS Cuota Patronales</v>
          </cell>
          <cell r="C885">
            <v>-17280482.68</v>
          </cell>
          <cell r="D885">
            <v>5652635.8200000003</v>
          </cell>
          <cell r="E885">
            <v>-11627846.859999999</v>
          </cell>
        </row>
        <row r="886">
          <cell r="A886" t="str">
            <v>2301   007</v>
          </cell>
          <cell r="B886" t="str">
            <v>Ingreso de incapacidad</v>
          </cell>
          <cell r="C886">
            <v>-1592405.83</v>
          </cell>
          <cell r="D886">
            <v>-1964353.62</v>
          </cell>
          <cell r="E886">
            <v>-3556759.45</v>
          </cell>
        </row>
        <row r="887">
          <cell r="A887" t="str">
            <v>2301   008</v>
          </cell>
          <cell r="B887" t="str">
            <v>Amortizaciones de credito infonavit</v>
          </cell>
          <cell r="C887">
            <v>-7338298.04</v>
          </cell>
          <cell r="D887">
            <v>-2242318.42</v>
          </cell>
          <cell r="E887">
            <v>-9580616.4600000009</v>
          </cell>
        </row>
        <row r="888">
          <cell r="A888" t="str">
            <v>2301   009</v>
          </cell>
          <cell r="B888" t="str">
            <v>Apor. crédito FONACOT</v>
          </cell>
          <cell r="C888">
            <v>-1042575.86</v>
          </cell>
          <cell r="D888">
            <v>1533562.53</v>
          </cell>
          <cell r="E888">
            <v>490986.67</v>
          </cell>
        </row>
        <row r="889">
          <cell r="A889" t="str">
            <v>2303   001</v>
          </cell>
          <cell r="B889" t="str">
            <v>Retencion IVA 16% Pagada</v>
          </cell>
          <cell r="C889">
            <v>-224635109.08000001</v>
          </cell>
          <cell r="D889">
            <v>0</v>
          </cell>
          <cell r="E889">
            <v>-224635109.08000001</v>
          </cell>
        </row>
        <row r="890">
          <cell r="A890" t="str">
            <v>2303   002</v>
          </cell>
          <cell r="B890" t="str">
            <v>Retención de IVA al 4% Pagada</v>
          </cell>
          <cell r="C890">
            <v>313928.37</v>
          </cell>
          <cell r="D890">
            <v>0</v>
          </cell>
          <cell r="E890">
            <v>313928.37</v>
          </cell>
        </row>
        <row r="891">
          <cell r="A891" t="str">
            <v>2303   003</v>
          </cell>
          <cell r="B891" t="str">
            <v>Retencion IVA 16% Pagada</v>
          </cell>
          <cell r="C891">
            <v>261194.79</v>
          </cell>
          <cell r="D891">
            <v>0</v>
          </cell>
          <cell r="E891">
            <v>261194.79</v>
          </cell>
        </row>
        <row r="892">
          <cell r="A892" t="str">
            <v>2303   004</v>
          </cell>
          <cell r="B892" t="str">
            <v>Retencion IVA 16% Sin pagar</v>
          </cell>
          <cell r="C892">
            <v>146401.15</v>
          </cell>
          <cell r="D892">
            <v>0</v>
          </cell>
          <cell r="E892">
            <v>146401.15</v>
          </cell>
        </row>
        <row r="893">
          <cell r="A893" t="str">
            <v>2303   005</v>
          </cell>
          <cell r="B893" t="str">
            <v>Retención de IVA al 4% Sin pagar</v>
          </cell>
          <cell r="C893">
            <v>-6411331.4299999997</v>
          </cell>
          <cell r="D893">
            <v>-64090.38</v>
          </cell>
          <cell r="E893">
            <v>-6475421.8099999996</v>
          </cell>
        </row>
        <row r="894">
          <cell r="A894" t="str">
            <v>2303   006</v>
          </cell>
          <cell r="B894" t="str">
            <v>Retencion IVA 16%  Sin pagar</v>
          </cell>
          <cell r="C894">
            <v>-64159.19</v>
          </cell>
          <cell r="D894">
            <v>0</v>
          </cell>
          <cell r="E894">
            <v>-64159.19</v>
          </cell>
        </row>
        <row r="895">
          <cell r="A895" t="str">
            <v>2303   007</v>
          </cell>
          <cell r="B895" t="str">
            <v>IVA Trasladado 16% Cobrado</v>
          </cell>
          <cell r="C895">
            <v>-456850480.23000002</v>
          </cell>
          <cell r="D895">
            <v>-14832526.199999999</v>
          </cell>
          <cell r="E895">
            <v>-471683006.43000001</v>
          </cell>
        </row>
        <row r="896">
          <cell r="A896" t="str">
            <v>2303   008</v>
          </cell>
          <cell r="B896" t="str">
            <v>IVA Trasladado 16% Cobrado</v>
          </cell>
          <cell r="C896">
            <v>-6552721555.1000004</v>
          </cell>
          <cell r="D896">
            <v>-257708497.77000001</v>
          </cell>
          <cell r="E896">
            <v>-6810430052.8699999</v>
          </cell>
        </row>
        <row r="897">
          <cell r="A897" t="str">
            <v>2303   009</v>
          </cell>
          <cell r="B897" t="str">
            <v>IVA Trasladado 16% No cobrado</v>
          </cell>
          <cell r="C897">
            <v>-4719558684.3000002</v>
          </cell>
          <cell r="D897">
            <v>-105004335.97</v>
          </cell>
          <cell r="E897">
            <v>-4824563020.2700005</v>
          </cell>
        </row>
        <row r="898">
          <cell r="A898" t="str">
            <v>2303   010</v>
          </cell>
          <cell r="B898" t="str">
            <v>IVA Trasladado 16% No Cobrado</v>
          </cell>
          <cell r="C898">
            <v>-17779893514.07</v>
          </cell>
          <cell r="D898">
            <v>863723.15</v>
          </cell>
          <cell r="E898">
            <v>-17779029790.919998</v>
          </cell>
        </row>
        <row r="899">
          <cell r="A899" t="str">
            <v>2303   014</v>
          </cell>
          <cell r="B899" t="str">
            <v>IVA Trasladado 16% No Cobrado</v>
          </cell>
          <cell r="C899">
            <v>26603486946.880001</v>
          </cell>
          <cell r="D899">
            <v>700068528.58000004</v>
          </cell>
          <cell r="E899">
            <v>27303555475.459999</v>
          </cell>
        </row>
        <row r="900">
          <cell r="A900" t="str">
            <v>2303   015</v>
          </cell>
          <cell r="B900" t="str">
            <v>Retencion Iva 16% Pagada</v>
          </cell>
          <cell r="C900">
            <v>-1957</v>
          </cell>
          <cell r="D900">
            <v>0</v>
          </cell>
          <cell r="E900">
            <v>-1957</v>
          </cell>
        </row>
        <row r="901">
          <cell r="A901" t="str">
            <v>2303   017</v>
          </cell>
          <cell r="B901" t="str">
            <v>Retencion Iva 16% Sin Pagar</v>
          </cell>
          <cell r="C901">
            <v>-24530.65</v>
          </cell>
          <cell r="D901">
            <v>0</v>
          </cell>
          <cell r="E901">
            <v>-24530.65</v>
          </cell>
        </row>
        <row r="902">
          <cell r="A902" t="str">
            <v>2303   018</v>
          </cell>
          <cell r="B902" t="str">
            <v>Retencion IVA 16% Sin Pagar</v>
          </cell>
          <cell r="C902">
            <v>2259685.4500000002</v>
          </cell>
          <cell r="D902">
            <v>-472441.12</v>
          </cell>
          <cell r="E902">
            <v>1787244.33</v>
          </cell>
        </row>
        <row r="903">
          <cell r="A903" t="str">
            <v>2303   022</v>
          </cell>
          <cell r="B903" t="str">
            <v>I.V.A. Recargas Cuenta Puente</v>
          </cell>
          <cell r="C903">
            <v>0.04</v>
          </cell>
          <cell r="D903">
            <v>-1.19</v>
          </cell>
          <cell r="E903">
            <v>-1.1499999999999999</v>
          </cell>
        </row>
        <row r="904">
          <cell r="A904" t="str">
            <v>2303   026</v>
          </cell>
          <cell r="B904" t="str">
            <v>IVA Intercompañia no cobrado</v>
          </cell>
          <cell r="C904">
            <v>-2582585790.79</v>
          </cell>
          <cell r="D904">
            <v>-40723312.729999997</v>
          </cell>
          <cell r="E904">
            <v>-2623309103.52</v>
          </cell>
        </row>
        <row r="905">
          <cell r="A905" t="str">
            <v>2303   030</v>
          </cell>
          <cell r="B905" t="str">
            <v>RETENCION DE IVA AL 8% PAGADA</v>
          </cell>
          <cell r="C905">
            <v>-192108.38</v>
          </cell>
          <cell r="D905">
            <v>946.04</v>
          </cell>
          <cell r="E905">
            <v>-191162.34</v>
          </cell>
        </row>
        <row r="906">
          <cell r="A906" t="str">
            <v>2303   031</v>
          </cell>
          <cell r="B906" t="str">
            <v>Retención IVA 6% Sin pagar</v>
          </cell>
          <cell r="C906">
            <v>427698658.75999999</v>
          </cell>
          <cell r="D906">
            <v>37808096.100000001</v>
          </cell>
          <cell r="E906">
            <v>465506754.86000001</v>
          </cell>
        </row>
        <row r="907">
          <cell r="A907" t="str">
            <v>2303   033</v>
          </cell>
          <cell r="B907" t="str">
            <v>Retención IVA 6% Sin pagar Intercompañi</v>
          </cell>
          <cell r="C907">
            <v>-475155154.10000002</v>
          </cell>
          <cell r="D907">
            <v>5700673.3499999996</v>
          </cell>
          <cell r="E907">
            <v>-469454480.75</v>
          </cell>
        </row>
        <row r="908">
          <cell r="A908" t="str">
            <v>2304   001</v>
          </cell>
          <cell r="B908" t="str">
            <v>ISR Retenido - Honorarios Pagada</v>
          </cell>
          <cell r="C908">
            <v>447090.91</v>
          </cell>
          <cell r="D908">
            <v>0</v>
          </cell>
          <cell r="E908">
            <v>447090.91</v>
          </cell>
        </row>
        <row r="909">
          <cell r="A909" t="str">
            <v>2304   002</v>
          </cell>
          <cell r="B909" t="str">
            <v>ISR Retenido - Arrendamiento Pagada</v>
          </cell>
          <cell r="C909">
            <v>718001.04</v>
          </cell>
          <cell r="D909">
            <v>0</v>
          </cell>
          <cell r="E909">
            <v>718001.04</v>
          </cell>
        </row>
        <row r="910">
          <cell r="A910" t="str">
            <v>2304   003</v>
          </cell>
          <cell r="B910" t="str">
            <v>ISR Retenido - Extranjeros Pagada</v>
          </cell>
          <cell r="C910">
            <v>-322199.93</v>
          </cell>
          <cell r="D910">
            <v>0</v>
          </cell>
          <cell r="E910">
            <v>-322199.93</v>
          </cell>
        </row>
        <row r="911">
          <cell r="A911" t="str">
            <v>2304   004</v>
          </cell>
          <cell r="B911" t="str">
            <v>ISR Retenido - Honorarios Sin pagar</v>
          </cell>
          <cell r="C911">
            <v>-995752.34</v>
          </cell>
          <cell r="D911">
            <v>-286532.90000000002</v>
          </cell>
          <cell r="E911">
            <v>-1282285.24</v>
          </cell>
        </row>
        <row r="912">
          <cell r="A912" t="str">
            <v>2304   005</v>
          </cell>
          <cell r="B912" t="str">
            <v>ISR Retenido - Arrendamiento Sin pagar</v>
          </cell>
          <cell r="C912">
            <v>181593.05</v>
          </cell>
          <cell r="D912">
            <v>-44648.19</v>
          </cell>
          <cell r="E912">
            <v>136944.85999999999</v>
          </cell>
        </row>
        <row r="913">
          <cell r="A913" t="str">
            <v>2304   006</v>
          </cell>
          <cell r="B913" t="str">
            <v>ISR Retenido - Extranjeros Sin pagar</v>
          </cell>
          <cell r="C913">
            <v>8075004.0300000003</v>
          </cell>
          <cell r="D913">
            <v>-35523.06</v>
          </cell>
          <cell r="E913">
            <v>8039480.9699999997</v>
          </cell>
        </row>
        <row r="914">
          <cell r="A914" t="str">
            <v>2304   008</v>
          </cell>
          <cell r="B914" t="str">
            <v>ISR Retenido Extranjeros Sin Pagar - Re</v>
          </cell>
          <cell r="C914">
            <v>-0.23</v>
          </cell>
          <cell r="D914">
            <v>0</v>
          </cell>
          <cell r="E914">
            <v>-0.23</v>
          </cell>
        </row>
        <row r="915">
          <cell r="A915" t="str">
            <v>2305   003</v>
          </cell>
          <cell r="B915" t="str">
            <v>Impuesto Diferido Pasivo</v>
          </cell>
          <cell r="C915">
            <v>0.01</v>
          </cell>
          <cell r="D915">
            <v>0</v>
          </cell>
          <cell r="E915">
            <v>0.01</v>
          </cell>
        </row>
        <row r="916">
          <cell r="A916" t="str">
            <v>2306   001</v>
          </cell>
          <cell r="B916" t="str">
            <v>IEPS Cobrado</v>
          </cell>
          <cell r="C916">
            <v>-3493197922.6700001</v>
          </cell>
          <cell r="D916">
            <v>-22146243.190000001</v>
          </cell>
          <cell r="E916">
            <v>-3515344165.8600001</v>
          </cell>
        </row>
        <row r="917">
          <cell r="A917" t="str">
            <v>2306   002</v>
          </cell>
          <cell r="B917" t="str">
            <v>IEPS No Cobrado</v>
          </cell>
          <cell r="C917">
            <v>3520345238.4400001</v>
          </cell>
          <cell r="D917">
            <v>14761193.77</v>
          </cell>
          <cell r="E917">
            <v>3535106432.21</v>
          </cell>
        </row>
        <row r="918">
          <cell r="A918" t="str">
            <v>2306   003</v>
          </cell>
          <cell r="B918" t="str">
            <v>IEPS Devengados</v>
          </cell>
          <cell r="C918">
            <v>-0.01</v>
          </cell>
          <cell r="D918">
            <v>0</v>
          </cell>
          <cell r="E918">
            <v>-0.01</v>
          </cell>
        </row>
        <row r="919">
          <cell r="A919" t="str">
            <v>2311   001</v>
          </cell>
          <cell r="B919" t="str">
            <v>Analogico</v>
          </cell>
          <cell r="C919">
            <v>-15641190.279999999</v>
          </cell>
          <cell r="D919">
            <v>-926543.64</v>
          </cell>
          <cell r="E919">
            <v>-16567733.92</v>
          </cell>
        </row>
        <row r="920">
          <cell r="A920" t="str">
            <v>2311   002</v>
          </cell>
          <cell r="B920" t="str">
            <v>Digital</v>
          </cell>
          <cell r="C920">
            <v>-549889424.82000005</v>
          </cell>
          <cell r="D920">
            <v>-2128540.21</v>
          </cell>
          <cell r="E920">
            <v>-552017965.02999997</v>
          </cell>
        </row>
        <row r="921">
          <cell r="A921" t="str">
            <v>2311   005</v>
          </cell>
          <cell r="B921" t="str">
            <v>Cobros anticipados para prepago</v>
          </cell>
          <cell r="C921">
            <v>-2062928.22</v>
          </cell>
          <cell r="D921">
            <v>138015580.81</v>
          </cell>
          <cell r="E921">
            <v>135952652.59</v>
          </cell>
        </row>
        <row r="922">
          <cell r="A922" t="str">
            <v>2311   009</v>
          </cell>
          <cell r="B922" t="str">
            <v>Venta de prepago no activo</v>
          </cell>
          <cell r="C922">
            <v>-3493186.17</v>
          </cell>
          <cell r="D922">
            <v>-140710798.28999999</v>
          </cell>
          <cell r="E922">
            <v>-144203984.46000001</v>
          </cell>
        </row>
        <row r="923">
          <cell r="A923" t="str">
            <v>2311   010</v>
          </cell>
          <cell r="B923" t="str">
            <v>Prepago Total</v>
          </cell>
          <cell r="C923">
            <v>0</v>
          </cell>
          <cell r="D923">
            <v>-174215.87</v>
          </cell>
          <cell r="E923">
            <v>-174215.87</v>
          </cell>
        </row>
        <row r="924">
          <cell r="A924" t="str">
            <v>2311   011</v>
          </cell>
          <cell r="B924" t="str">
            <v>Ingresos por Devengar RPL</v>
          </cell>
          <cell r="C924">
            <v>-749533951.59000003</v>
          </cell>
          <cell r="D924">
            <v>-8747417.1999999993</v>
          </cell>
          <cell r="E924">
            <v>-758281368.78999996</v>
          </cell>
        </row>
        <row r="925">
          <cell r="A925" t="str">
            <v>2311   016</v>
          </cell>
          <cell r="B925" t="str">
            <v>Marketing Found</v>
          </cell>
          <cell r="C925">
            <v>-57337489.039999999</v>
          </cell>
          <cell r="D925">
            <v>7015794.46</v>
          </cell>
          <cell r="E925">
            <v>-50321694.579999998</v>
          </cell>
        </row>
        <row r="926">
          <cell r="A926" t="str">
            <v>2311   018</v>
          </cell>
          <cell r="B926" t="str">
            <v>Cuota de Activación</v>
          </cell>
          <cell r="C926">
            <v>-66680883</v>
          </cell>
          <cell r="D926">
            <v>230275.8</v>
          </cell>
          <cell r="E926">
            <v>-66450607.200000003</v>
          </cell>
        </row>
        <row r="927">
          <cell r="A927" t="str">
            <v>2311   024</v>
          </cell>
          <cell r="B927" t="str">
            <v>Contract Liability</v>
          </cell>
          <cell r="C927">
            <v>352399358.82999998</v>
          </cell>
          <cell r="D927">
            <v>0</v>
          </cell>
          <cell r="E927">
            <v>352399358.82999998</v>
          </cell>
        </row>
        <row r="928">
          <cell r="A928" t="str">
            <v>2312   006</v>
          </cell>
          <cell r="B928" t="str">
            <v>Roaming otros</v>
          </cell>
          <cell r="C928">
            <v>-231830.53</v>
          </cell>
          <cell r="D928">
            <v>-881186.77</v>
          </cell>
          <cell r="E928">
            <v>-1113017.3</v>
          </cell>
        </row>
        <row r="929">
          <cell r="A929" t="str">
            <v>_x000C_</v>
          </cell>
          <cell r="C929" t="str">
            <v>LIBRO MEXGAAP</v>
          </cell>
          <cell r="E929" t="str">
            <v>Fecha: 01-SEP-21 16:29:00</v>
          </cell>
        </row>
        <row r="930">
          <cell r="A930"/>
          <cell r="C930" t="str">
            <v>AT&amp;T BALANZA POR GRUPO DE</v>
          </cell>
          <cell r="D930" t="str">
            <v>EF NEXTEL</v>
          </cell>
          <cell r="E930" t="str">
            <v>Página:  17</v>
          </cell>
        </row>
        <row r="931">
          <cell r="A931"/>
          <cell r="C931" t="str">
            <v>Período Actual: AGO-</v>
          </cell>
          <cell r="D931">
            <v>21</v>
          </cell>
        </row>
        <row r="932">
          <cell r="A932"/>
        </row>
        <row r="933">
          <cell r="A933" t="str">
            <v>Divisa: MXN</v>
          </cell>
        </row>
        <row r="934">
          <cell r="A934" t="str">
            <v>Ningún CUEN</v>
          </cell>
          <cell r="B934" t="str">
            <v>TA específico solicitado</v>
          </cell>
        </row>
        <row r="935">
          <cell r="A935"/>
          <cell r="C935" t="str">
            <v>Saldo Anterior</v>
          </cell>
          <cell r="D935" t="str">
            <v>Movimiento Neto</v>
          </cell>
          <cell r="E935" t="str">
            <v>Saldo Actual</v>
          </cell>
        </row>
        <row r="936">
          <cell r="A936" t="str">
            <v>NEX_GL NEX_</v>
          </cell>
          <cell r="B936" t="str">
            <v>GL_SUBCUENTA                            N NE NEX NE N NE</v>
          </cell>
          <cell r="C936">
            <v>44378</v>
          </cell>
          <cell r="D936">
            <v>44409</v>
          </cell>
          <cell r="E936">
            <v>44409</v>
          </cell>
        </row>
        <row r="937">
          <cell r="A937" t="str">
            <v>------ ----</v>
          </cell>
          <cell r="B937" t="str">
            <v>--------------------------------------- - -- --- -- - --</v>
          </cell>
          <cell r="C937" t="str">
            <v>--------------------------</v>
          </cell>
          <cell r="D937" t="str">
            <v>--------------------------</v>
          </cell>
          <cell r="E937" t="str">
            <v>--------------------------</v>
          </cell>
        </row>
        <row r="938">
          <cell r="A938" t="str">
            <v>2312   009</v>
          </cell>
          <cell r="B938" t="str">
            <v>PROVISIÓN ROAMING NACIONAL</v>
          </cell>
          <cell r="C938">
            <v>-273583.38</v>
          </cell>
          <cell r="D938">
            <v>-2862.37</v>
          </cell>
          <cell r="E938">
            <v>-276445.75</v>
          </cell>
        </row>
        <row r="939">
          <cell r="A939" t="str">
            <v>2317   900</v>
          </cell>
          <cell r="B939" t="str">
            <v>Contract Liability ASC 606 C.P.</v>
          </cell>
          <cell r="C939">
            <v>-326151358.98000002</v>
          </cell>
          <cell r="D939">
            <v>0</v>
          </cell>
          <cell r="E939">
            <v>-326151358.98000002</v>
          </cell>
        </row>
        <row r="940">
          <cell r="A940" t="str">
            <v>2402   001</v>
          </cell>
          <cell r="B940" t="str">
            <v>Capital Leases Tower</v>
          </cell>
          <cell r="C940">
            <v>-1203210292.73</v>
          </cell>
          <cell r="D940">
            <v>-24564631.079999998</v>
          </cell>
          <cell r="E940">
            <v>-1227774923.8099999</v>
          </cell>
        </row>
        <row r="941">
          <cell r="A941" t="str">
            <v>2402   402</v>
          </cell>
          <cell r="B941" t="str">
            <v>Leasing Computer Equipment Fin</v>
          </cell>
          <cell r="C941">
            <v>-42259554.619999997</v>
          </cell>
          <cell r="D941">
            <v>-101933.57</v>
          </cell>
          <cell r="E941">
            <v>-42361488.189999998</v>
          </cell>
        </row>
        <row r="942">
          <cell r="A942" t="str">
            <v>2402   450</v>
          </cell>
          <cell r="B942" t="str">
            <v>Capital Leases Tower</v>
          </cell>
          <cell r="C942">
            <v>9.52</v>
          </cell>
          <cell r="D942">
            <v>0</v>
          </cell>
          <cell r="E942">
            <v>9.52</v>
          </cell>
        </row>
        <row r="943">
          <cell r="A943" t="str">
            <v>2402   452</v>
          </cell>
          <cell r="B943" t="str">
            <v>Capital Leases Tower</v>
          </cell>
          <cell r="C943">
            <v>-88287956.930000007</v>
          </cell>
          <cell r="D943">
            <v>-1526448.72</v>
          </cell>
          <cell r="E943">
            <v>-89814405.650000006</v>
          </cell>
        </row>
        <row r="944">
          <cell r="A944" t="str">
            <v>2402   453</v>
          </cell>
          <cell r="B944" t="str">
            <v>Capital Lease ATM</v>
          </cell>
          <cell r="C944">
            <v>-7797322.4500000002</v>
          </cell>
          <cell r="D944">
            <v>2074324.63</v>
          </cell>
          <cell r="E944">
            <v>-5722997.8200000003</v>
          </cell>
        </row>
        <row r="945">
          <cell r="A945" t="str">
            <v>2404   001</v>
          </cell>
          <cell r="B945" t="str">
            <v>Credito sindicado MXP CP</v>
          </cell>
          <cell r="C945">
            <v>-8075000000</v>
          </cell>
          <cell r="D945">
            <v>0</v>
          </cell>
          <cell r="E945">
            <v>-8075000000</v>
          </cell>
        </row>
        <row r="946">
          <cell r="A946" t="str">
            <v>2404   004</v>
          </cell>
          <cell r="B946" t="str">
            <v>Financiamiento  Cisco CP USD</v>
          </cell>
          <cell r="C946">
            <v>-0.01</v>
          </cell>
          <cell r="D946">
            <v>0</v>
          </cell>
          <cell r="E946">
            <v>-0.01</v>
          </cell>
        </row>
        <row r="947">
          <cell r="A947" t="str">
            <v>2404   005</v>
          </cell>
          <cell r="B947" t="str">
            <v>Financiamiento Cisco CP  MXN</v>
          </cell>
          <cell r="C947">
            <v>-466150648.38</v>
          </cell>
          <cell r="D947">
            <v>-260955</v>
          </cell>
          <cell r="E947">
            <v>-466411603.38</v>
          </cell>
        </row>
        <row r="948">
          <cell r="A948" t="str">
            <v>2405   001</v>
          </cell>
          <cell r="B948" t="str">
            <v>Intereses credito sindicado MXP CP</v>
          </cell>
          <cell r="C948">
            <v>-42292198.579999998</v>
          </cell>
          <cell r="D948">
            <v>-1595064.09</v>
          </cell>
          <cell r="E948">
            <v>-43887262.670000002</v>
          </cell>
        </row>
        <row r="949">
          <cell r="A949" t="str">
            <v>2405   005</v>
          </cell>
          <cell r="B949" t="str">
            <v>Intereses Financiamiento Cisco MXN</v>
          </cell>
          <cell r="C949">
            <v>-5634955.3799999999</v>
          </cell>
          <cell r="D949">
            <v>-4005088.05</v>
          </cell>
          <cell r="E949">
            <v>-9640043.4299999997</v>
          </cell>
        </row>
        <row r="950">
          <cell r="A950" t="str">
            <v>2406   001</v>
          </cell>
          <cell r="B950" t="str">
            <v>Prima de Antigüedad CP</v>
          </cell>
          <cell r="C950">
            <v>-127524544</v>
          </cell>
          <cell r="D950">
            <v>0</v>
          </cell>
          <cell r="E950">
            <v>-127524544</v>
          </cell>
        </row>
        <row r="951">
          <cell r="A951" t="str">
            <v>2502   001</v>
          </cell>
          <cell r="B951" t="str">
            <v>Movimientos Intercompañias</v>
          </cell>
          <cell r="C951">
            <v>-177441324.55000001</v>
          </cell>
          <cell r="D951">
            <v>-716863.36</v>
          </cell>
          <cell r="E951">
            <v>-178158187.91</v>
          </cell>
        </row>
        <row r="952">
          <cell r="A952" t="str">
            <v>2503   001</v>
          </cell>
          <cell r="B952" t="str">
            <v>Comunicaciones Nextel De Mexico, S.A. D</v>
          </cell>
          <cell r="C952">
            <v>-7601567.2300000004</v>
          </cell>
          <cell r="D952">
            <v>0</v>
          </cell>
          <cell r="E952">
            <v>-7601567.2300000004</v>
          </cell>
        </row>
        <row r="953">
          <cell r="A953" t="str">
            <v>2510   020</v>
          </cell>
          <cell r="B953" t="str">
            <v>Cobranza Cruzada y Comision ( Rojo )</v>
          </cell>
          <cell r="C953">
            <v>-8255062080.6000004</v>
          </cell>
          <cell r="D953">
            <v>-156183971.93000001</v>
          </cell>
          <cell r="E953">
            <v>-8411246052.5299997</v>
          </cell>
        </row>
        <row r="954">
          <cell r="A954" t="str">
            <v>2510   022</v>
          </cell>
          <cell r="B954" t="str">
            <v>Ventas cruzadas - Tiempo aire y comisio</v>
          </cell>
          <cell r="C954">
            <v>-577690109.00999999</v>
          </cell>
          <cell r="D954">
            <v>149128645.19</v>
          </cell>
          <cell r="E954">
            <v>-428561463.81999999</v>
          </cell>
        </row>
        <row r="955">
          <cell r="A955" t="str">
            <v>2510   023</v>
          </cell>
          <cell r="B955" t="str">
            <v>Comision x Ventas cruzadas -</v>
          </cell>
          <cell r="C955">
            <v>-333432.27</v>
          </cell>
          <cell r="D955">
            <v>153780.03</v>
          </cell>
          <cell r="E955">
            <v>-179652.24</v>
          </cell>
        </row>
        <row r="956">
          <cell r="A956" t="str">
            <v>2510   024</v>
          </cell>
          <cell r="B956" t="str">
            <v>Interconexion</v>
          </cell>
          <cell r="C956">
            <v>-11599443.34</v>
          </cell>
          <cell r="D956">
            <v>-23988.3</v>
          </cell>
          <cell r="E956">
            <v>-11623431.640000001</v>
          </cell>
        </row>
        <row r="957">
          <cell r="A957" t="str">
            <v>2510   026</v>
          </cell>
          <cell r="B957" t="str">
            <v>Equipos</v>
          </cell>
          <cell r="C957">
            <v>-1381715124.1900001</v>
          </cell>
          <cell r="D957">
            <v>1226073185.3399999</v>
          </cell>
          <cell r="E957">
            <v>-155641938.84999999</v>
          </cell>
        </row>
        <row r="958">
          <cell r="A958" t="str">
            <v>2510   027</v>
          </cell>
          <cell r="B958" t="str">
            <v>Prestamos</v>
          </cell>
          <cell r="C958">
            <v>-2620000000</v>
          </cell>
          <cell r="D958">
            <v>600000000</v>
          </cell>
          <cell r="E958">
            <v>-2020000000</v>
          </cell>
        </row>
        <row r="959">
          <cell r="A959" t="str">
            <v>2510   028</v>
          </cell>
          <cell r="B959" t="str">
            <v>Frecuencias</v>
          </cell>
          <cell r="C959">
            <v>-3504580.8</v>
          </cell>
          <cell r="D959">
            <v>0</v>
          </cell>
          <cell r="E959">
            <v>-3504580.8</v>
          </cell>
        </row>
        <row r="960">
          <cell r="A960" t="str">
            <v>2510   030</v>
          </cell>
          <cell r="B960" t="str">
            <v>Nomina Capitalizable</v>
          </cell>
          <cell r="C960">
            <v>-17951595.670000002</v>
          </cell>
          <cell r="D960">
            <v>-4057830.21</v>
          </cell>
          <cell r="E960">
            <v>-22009425.879999999</v>
          </cell>
        </row>
        <row r="961">
          <cell r="A961" t="str">
            <v>2510   031</v>
          </cell>
          <cell r="B961" t="str">
            <v>Servicios de Telecomunicacion</v>
          </cell>
          <cell r="C961">
            <v>-4144643.24</v>
          </cell>
          <cell r="D961">
            <v>3161960.16</v>
          </cell>
          <cell r="E961">
            <v>-982683.08</v>
          </cell>
        </row>
        <row r="962">
          <cell r="A962" t="str">
            <v>2510   032</v>
          </cell>
          <cell r="B962" t="str">
            <v>Recuperacion de Costos</v>
          </cell>
          <cell r="C962">
            <v>-1345528766.71</v>
          </cell>
          <cell r="D962">
            <v>-10474389.880000001</v>
          </cell>
          <cell r="E962">
            <v>-1356003156.5899999</v>
          </cell>
        </row>
        <row r="963">
          <cell r="A963" t="str">
            <v>2510   033</v>
          </cell>
          <cell r="B963" t="str">
            <v>Cobranza Cruzada Distribuidores ( Inter</v>
          </cell>
          <cell r="C963">
            <v>0</v>
          </cell>
          <cell r="D963">
            <v>68.97</v>
          </cell>
          <cell r="E963">
            <v>68.97</v>
          </cell>
        </row>
        <row r="964">
          <cell r="A964" t="str">
            <v>2510   038</v>
          </cell>
          <cell r="B964" t="str">
            <v>Intereses por Pagar ( Interco )</v>
          </cell>
          <cell r="C964">
            <v>-173547801.25999999</v>
          </cell>
          <cell r="D964">
            <v>-51454437.210000001</v>
          </cell>
          <cell r="E964">
            <v>-225002238.47</v>
          </cell>
        </row>
        <row r="965">
          <cell r="A965" t="str">
            <v>2510   040</v>
          </cell>
          <cell r="B965" t="str">
            <v>Descuento a Empleados -Interco</v>
          </cell>
          <cell r="C965">
            <v>-1730</v>
          </cell>
          <cell r="D965">
            <v>-37217.14</v>
          </cell>
          <cell r="E965">
            <v>-38947.14</v>
          </cell>
        </row>
        <row r="966">
          <cell r="A966" t="str">
            <v>2510   041</v>
          </cell>
          <cell r="B966" t="str">
            <v>Recuperacion de Costos Terceros (Interc</v>
          </cell>
          <cell r="C966">
            <v>-28941048.25</v>
          </cell>
          <cell r="D966">
            <v>-132955467.04000001</v>
          </cell>
          <cell r="E966">
            <v>-161896515.28999999</v>
          </cell>
        </row>
        <row r="967">
          <cell r="A967" t="str">
            <v>2510   050</v>
          </cell>
          <cell r="B967" t="str">
            <v>Otros Intercos  M/N</v>
          </cell>
          <cell r="C967">
            <v>-11274033.23</v>
          </cell>
          <cell r="D967">
            <v>-38781284.479999997</v>
          </cell>
          <cell r="E967">
            <v>-50055317.710000001</v>
          </cell>
        </row>
        <row r="968">
          <cell r="A968" t="str">
            <v>2510   201</v>
          </cell>
          <cell r="B968" t="str">
            <v>AT&amp;T WORLD PERSONAL SERVICES ( M.E )</v>
          </cell>
          <cell r="C968">
            <v>-14759025.66</v>
          </cell>
          <cell r="D968">
            <v>-6740390.7699999996</v>
          </cell>
          <cell r="E968">
            <v>-21499416.43</v>
          </cell>
        </row>
        <row r="969">
          <cell r="A969" t="str">
            <v>2510   212</v>
          </cell>
          <cell r="B969" t="str">
            <v>Latam Streamco INC (M.E.)</v>
          </cell>
          <cell r="C969">
            <v>-1005025.21</v>
          </cell>
          <cell r="D969">
            <v>-379852.24</v>
          </cell>
          <cell r="E969">
            <v>-1384877.45</v>
          </cell>
        </row>
        <row r="970">
          <cell r="A970" t="str">
            <v>2510   220</v>
          </cell>
          <cell r="B970" t="str">
            <v>AT&amp;T Corp - AT&amp;T Common Support Functio</v>
          </cell>
          <cell r="C970">
            <v>-10864280000</v>
          </cell>
          <cell r="D970">
            <v>0</v>
          </cell>
          <cell r="E970">
            <v>-10864280000</v>
          </cell>
        </row>
        <row r="971">
          <cell r="A971" t="str">
            <v>2510   221</v>
          </cell>
          <cell r="B971" t="str">
            <v>AT&amp;T Managemet Services LP M.E.</v>
          </cell>
          <cell r="C971">
            <v>-691278.13</v>
          </cell>
          <cell r="D971">
            <v>-189561.83</v>
          </cell>
          <cell r="E971">
            <v>-880839.96</v>
          </cell>
        </row>
        <row r="972">
          <cell r="A972" t="str">
            <v>2510   222</v>
          </cell>
          <cell r="B972" t="str">
            <v>DIRECTV PERU S.R.L.  M.E.</v>
          </cell>
          <cell r="C972">
            <v>0</v>
          </cell>
          <cell r="D972">
            <v>-1737824.1</v>
          </cell>
          <cell r="E972">
            <v>-1737824.1</v>
          </cell>
        </row>
        <row r="973">
          <cell r="A973" t="str">
            <v>2510   250</v>
          </cell>
          <cell r="B973" t="str">
            <v>Otros Intercos M/E</v>
          </cell>
          <cell r="C973">
            <v>-2586472.6</v>
          </cell>
          <cell r="D973">
            <v>2567993.34</v>
          </cell>
          <cell r="E973">
            <v>-18479.259999999998</v>
          </cell>
        </row>
        <row r="974">
          <cell r="A974" t="str">
            <v>2601   001</v>
          </cell>
          <cell r="B974" t="str">
            <v>Prestamo sindicato MXP LP</v>
          </cell>
          <cell r="C974">
            <v>-13500000000</v>
          </cell>
          <cell r="D974">
            <v>0</v>
          </cell>
          <cell r="E974">
            <v>-13500000000</v>
          </cell>
        </row>
        <row r="975">
          <cell r="A975" t="str">
            <v>2601   005</v>
          </cell>
          <cell r="B975" t="str">
            <v>Financiamiento Cisco LP  MXN</v>
          </cell>
          <cell r="C975">
            <v>-368584415.13999999</v>
          </cell>
          <cell r="D975">
            <v>5319494.8</v>
          </cell>
          <cell r="E975">
            <v>-363264920.33999997</v>
          </cell>
        </row>
        <row r="976">
          <cell r="A976" t="str">
            <v>2602   001</v>
          </cell>
          <cell r="B976" t="str">
            <v>Capital Leases Tower</v>
          </cell>
          <cell r="C976">
            <v>-25681693983.639999</v>
          </cell>
          <cell r="D976">
            <v>47151635.259999998</v>
          </cell>
          <cell r="E976">
            <v>-25634542348.380001</v>
          </cell>
        </row>
        <row r="977">
          <cell r="A977" t="str">
            <v>2602   002</v>
          </cell>
          <cell r="B977" t="str">
            <v>Provision de torres a LP ATC</v>
          </cell>
          <cell r="C977">
            <v>-1.47</v>
          </cell>
          <cell r="D977">
            <v>0</v>
          </cell>
          <cell r="E977">
            <v>-1.47</v>
          </cell>
        </row>
        <row r="978">
          <cell r="A978" t="str">
            <v>2602   402</v>
          </cell>
          <cell r="B978" t="str">
            <v>Leasing Computer Equipment Fin</v>
          </cell>
          <cell r="C978">
            <v>-62047950.759999998</v>
          </cell>
          <cell r="D978">
            <v>3626839.72</v>
          </cell>
          <cell r="E978">
            <v>-58421111.039999999</v>
          </cell>
        </row>
        <row r="979">
          <cell r="A979" t="str">
            <v>2602   452</v>
          </cell>
          <cell r="B979" t="str">
            <v>Capital Leases Tower</v>
          </cell>
          <cell r="C979">
            <v>-671478017.75999999</v>
          </cell>
          <cell r="D979">
            <v>-6308615.1799999997</v>
          </cell>
          <cell r="E979">
            <v>-677786632.94000006</v>
          </cell>
        </row>
        <row r="980">
          <cell r="A980" t="str">
            <v>2603   900</v>
          </cell>
          <cell r="B980" t="str">
            <v>Contract Liability ASC 606 L.P.</v>
          </cell>
          <cell r="C980">
            <v>-26247999.920000002</v>
          </cell>
          <cell r="D980">
            <v>0</v>
          </cell>
          <cell r="E980">
            <v>-26247999.920000002</v>
          </cell>
        </row>
        <row r="981">
          <cell r="A981" t="str">
            <v>2604   001</v>
          </cell>
          <cell r="B981" t="str">
            <v>Ármalo</v>
          </cell>
          <cell r="C981">
            <v>0.02</v>
          </cell>
          <cell r="D981">
            <v>-0.02</v>
          </cell>
          <cell r="E981">
            <v>0</v>
          </cell>
        </row>
        <row r="982">
          <cell r="A982" t="str">
            <v>2701   001</v>
          </cell>
          <cell r="B982" t="str">
            <v>Depósitos digital</v>
          </cell>
          <cell r="C982">
            <v>-359295079.86000001</v>
          </cell>
          <cell r="D982">
            <v>-5470265.5</v>
          </cell>
          <cell r="E982">
            <v>-364765345.36000001</v>
          </cell>
        </row>
        <row r="983">
          <cell r="A983" t="str">
            <v>2701   003</v>
          </cell>
          <cell r="B983" t="str">
            <v>Cobros de renta anticipada</v>
          </cell>
          <cell r="C983">
            <v>-154768022.25</v>
          </cell>
          <cell r="D983">
            <v>-1291428.6100000001</v>
          </cell>
          <cell r="E983">
            <v>-156059450.86000001</v>
          </cell>
        </row>
        <row r="984">
          <cell r="A984" t="str">
            <v>2701   004</v>
          </cell>
          <cell r="B984" t="str">
            <v>Garantías de Equipo</v>
          </cell>
          <cell r="C984">
            <v>-98946119.719999999</v>
          </cell>
          <cell r="D984">
            <v>11299.2</v>
          </cell>
          <cell r="E984">
            <v>-98934820.519999996</v>
          </cell>
        </row>
        <row r="985">
          <cell r="A985" t="str">
            <v>2701   006</v>
          </cell>
          <cell r="B985" t="str">
            <v>Depósito en Garantía Dalia</v>
          </cell>
          <cell r="C985">
            <v>-1705951000</v>
          </cell>
          <cell r="D985">
            <v>0</v>
          </cell>
          <cell r="E985">
            <v>-1705951000</v>
          </cell>
        </row>
        <row r="986">
          <cell r="A986" t="str">
            <v>2702   001</v>
          </cell>
          <cell r="B986" t="str">
            <v>Obligacion por retiro de torres</v>
          </cell>
          <cell r="C986">
            <v>-3970221.49</v>
          </cell>
          <cell r="D986">
            <v>0</v>
          </cell>
          <cell r="E986">
            <v>-3970221.49</v>
          </cell>
        </row>
        <row r="987">
          <cell r="A987" t="str">
            <v>_x000C_</v>
          </cell>
          <cell r="C987" t="str">
            <v>LIBRO MEXGAAP</v>
          </cell>
          <cell r="E987" t="str">
            <v>Fecha: 01-SEP-21 16:29:00</v>
          </cell>
        </row>
        <row r="988">
          <cell r="A988"/>
          <cell r="C988" t="str">
            <v>AT&amp;T BALANZA POR GRUPO DE</v>
          </cell>
          <cell r="D988" t="str">
            <v>EF NEXTEL</v>
          </cell>
          <cell r="E988" t="str">
            <v>Página:  18</v>
          </cell>
        </row>
        <row r="989">
          <cell r="A989"/>
          <cell r="C989" t="str">
            <v>Período Actual: AGO-</v>
          </cell>
          <cell r="D989">
            <v>21</v>
          </cell>
        </row>
        <row r="990">
          <cell r="A990"/>
        </row>
        <row r="991">
          <cell r="A991" t="str">
            <v>Divisa: MXN</v>
          </cell>
        </row>
        <row r="992">
          <cell r="A992" t="str">
            <v>Ningún CUEN</v>
          </cell>
          <cell r="B992" t="str">
            <v>TA específico solicitado</v>
          </cell>
        </row>
        <row r="993">
          <cell r="A993"/>
          <cell r="C993" t="str">
            <v>Saldo Anterior</v>
          </cell>
          <cell r="D993" t="str">
            <v>Movimiento Neto</v>
          </cell>
          <cell r="E993" t="str">
            <v>Saldo Actual</v>
          </cell>
        </row>
        <row r="994">
          <cell r="A994" t="str">
            <v>NEX_GL NEX_</v>
          </cell>
          <cell r="B994" t="str">
            <v>GL_SUBCUENTA                            N NE NEX NE N NE</v>
          </cell>
          <cell r="C994">
            <v>44378</v>
          </cell>
          <cell r="D994">
            <v>44409</v>
          </cell>
          <cell r="E994">
            <v>44409</v>
          </cell>
        </row>
        <row r="995">
          <cell r="A995" t="str">
            <v>------ ----</v>
          </cell>
          <cell r="B995" t="str">
            <v>--------------------------------------- - -- --- -- - --</v>
          </cell>
          <cell r="C995" t="str">
            <v>--------------------------</v>
          </cell>
          <cell r="D995" t="str">
            <v>--------------------------</v>
          </cell>
          <cell r="E995" t="str">
            <v>--------------------------</v>
          </cell>
        </row>
        <row r="996">
          <cell r="A996" t="str">
            <v>2702   451</v>
          </cell>
          <cell r="B996" t="str">
            <v>Obligación por retiro de Torres 3G</v>
          </cell>
          <cell r="C996">
            <v>-248511265.91999999</v>
          </cell>
          <cell r="D996">
            <v>-3665176.41</v>
          </cell>
          <cell r="E996">
            <v>-252176442.33000001</v>
          </cell>
        </row>
        <row r="997">
          <cell r="A997" t="str">
            <v>2702   510</v>
          </cell>
          <cell r="B997" t="str">
            <v>510 LTE Obligación por retiro de Torres</v>
          </cell>
          <cell r="C997">
            <v>-26301124.18</v>
          </cell>
          <cell r="D997">
            <v>-361984.64</v>
          </cell>
          <cell r="E997">
            <v>-26663108.82</v>
          </cell>
        </row>
        <row r="998">
          <cell r="A998" t="str">
            <v>2702   511</v>
          </cell>
          <cell r="B998" t="str">
            <v>511 TORRE Obligación por retiro de Torr</v>
          </cell>
          <cell r="C998">
            <v>-411565517.88999999</v>
          </cell>
          <cell r="D998">
            <v>-2591310.58</v>
          </cell>
          <cell r="E998">
            <v>-414156828.47000003</v>
          </cell>
        </row>
        <row r="999">
          <cell r="A999" t="str">
            <v>2703   001</v>
          </cell>
          <cell r="B999" t="str">
            <v>Depósito en Garantía Dalia LP</v>
          </cell>
          <cell r="C999">
            <v>-1705951000</v>
          </cell>
          <cell r="D999">
            <v>0</v>
          </cell>
          <cell r="E999">
            <v>-1705951000</v>
          </cell>
        </row>
        <row r="1000">
          <cell r="A1000" t="str">
            <v>2703   002</v>
          </cell>
          <cell r="B1000" t="str">
            <v>Telefónica ROUL  Largo plazo</v>
          </cell>
          <cell r="C1000">
            <v>-244996800</v>
          </cell>
          <cell r="D1000">
            <v>0</v>
          </cell>
          <cell r="E1000">
            <v>-244996800</v>
          </cell>
        </row>
        <row r="1001">
          <cell r="A1001" t="str">
            <v>2705   001</v>
          </cell>
          <cell r="B1001" t="str">
            <v>Prima antigüedad LP</v>
          </cell>
          <cell r="C1001">
            <v>-916999689.64999998</v>
          </cell>
          <cell r="D1001">
            <v>-11635001.199999999</v>
          </cell>
          <cell r="E1001">
            <v>-928634690.85000002</v>
          </cell>
        </row>
        <row r="1002">
          <cell r="A1002" t="str">
            <v>2706   001</v>
          </cell>
          <cell r="B1002" t="str">
            <v>Crédito Diferido AOL</v>
          </cell>
          <cell r="C1002">
            <v>-0.1</v>
          </cell>
          <cell r="D1002">
            <v>0</v>
          </cell>
          <cell r="E1002">
            <v>-0.1</v>
          </cell>
        </row>
        <row r="1003">
          <cell r="A1003" t="str">
            <v>2706   002</v>
          </cell>
          <cell r="B1003" t="str">
            <v>Impuesto Diferidos Pasivo- Largo Plazo</v>
          </cell>
          <cell r="C1003">
            <v>-1481220023.8299999</v>
          </cell>
          <cell r="D1003">
            <v>0</v>
          </cell>
          <cell r="E1003">
            <v>-1481220023.8299999</v>
          </cell>
        </row>
        <row r="1004">
          <cell r="A1004" t="str">
            <v>2706   006</v>
          </cell>
          <cell r="B1004" t="str">
            <v>Deferred tax contingency</v>
          </cell>
          <cell r="C1004">
            <v>-475799997.62</v>
          </cell>
          <cell r="D1004">
            <v>0</v>
          </cell>
          <cell r="E1004">
            <v>-475799997.62</v>
          </cell>
        </row>
        <row r="1005">
          <cell r="A1005" t="str">
            <v>2707   001</v>
          </cell>
          <cell r="B1005" t="str">
            <v>Rentas diferidas</v>
          </cell>
          <cell r="C1005">
            <v>0.01</v>
          </cell>
          <cell r="D1005">
            <v>0</v>
          </cell>
          <cell r="E1005">
            <v>0.01</v>
          </cell>
        </row>
        <row r="1006">
          <cell r="A1006" t="str">
            <v>2710   001</v>
          </cell>
          <cell r="B1006" t="str">
            <v>Reubicacion de banda LP</v>
          </cell>
          <cell r="C1006">
            <v>-20054361.09</v>
          </cell>
          <cell r="D1006">
            <v>-388560.32</v>
          </cell>
          <cell r="E1006">
            <v>-20442921.41</v>
          </cell>
        </row>
        <row r="1007">
          <cell r="A1007" t="str">
            <v>2999   010</v>
          </cell>
          <cell r="B1007" t="str">
            <v>UFIN</v>
          </cell>
          <cell r="C1007">
            <v>-282106341</v>
          </cell>
          <cell r="D1007">
            <v>0</v>
          </cell>
          <cell r="E1007">
            <v>-282106341</v>
          </cell>
        </row>
        <row r="1008">
          <cell r="A1008" t="str">
            <v>2999   011</v>
          </cell>
          <cell r="B1008" t="str">
            <v>Contra cuenta UFIN</v>
          </cell>
          <cell r="C1008">
            <v>282106341</v>
          </cell>
          <cell r="D1008">
            <v>0</v>
          </cell>
          <cell r="E1008">
            <v>282106341</v>
          </cell>
        </row>
        <row r="1009">
          <cell r="A1009" t="str">
            <v>2999   012</v>
          </cell>
          <cell r="B1009" t="str">
            <v>CUFIN</v>
          </cell>
          <cell r="C1009">
            <v>282106341</v>
          </cell>
          <cell r="D1009">
            <v>0</v>
          </cell>
          <cell r="E1009">
            <v>282106341</v>
          </cell>
        </row>
        <row r="1010">
          <cell r="A1010" t="str">
            <v>2999   013</v>
          </cell>
          <cell r="B1010" t="str">
            <v>Contra cuenta CUFIN</v>
          </cell>
          <cell r="C1010">
            <v>-282106341</v>
          </cell>
          <cell r="D1010">
            <v>0</v>
          </cell>
          <cell r="E1010">
            <v>-282106341</v>
          </cell>
        </row>
        <row r="1011">
          <cell r="A1011" t="str">
            <v>2999   014</v>
          </cell>
          <cell r="B1011" t="str">
            <v>CUFIN de ejercicios Anteriores</v>
          </cell>
          <cell r="C1011">
            <v>10725054406.76</v>
          </cell>
          <cell r="D1011">
            <v>0</v>
          </cell>
          <cell r="E1011">
            <v>10725054406.76</v>
          </cell>
        </row>
        <row r="1012">
          <cell r="A1012" t="str">
            <v>2999   015</v>
          </cell>
          <cell r="B1012" t="str">
            <v>Contra cuenta CUFIN ejercicios anterior</v>
          </cell>
          <cell r="C1012">
            <v>-10725054406.76</v>
          </cell>
          <cell r="D1012">
            <v>0</v>
          </cell>
          <cell r="E1012">
            <v>-10725054406.76</v>
          </cell>
        </row>
        <row r="1013">
          <cell r="A1013" t="str">
            <v>2999   016</v>
          </cell>
          <cell r="B1013" t="str">
            <v>CUCA</v>
          </cell>
          <cell r="C1013">
            <v>39245799529.790001</v>
          </cell>
          <cell r="D1013">
            <v>0</v>
          </cell>
          <cell r="E1013">
            <v>39245799529.790001</v>
          </cell>
        </row>
        <row r="1014">
          <cell r="A1014" t="str">
            <v>2999   017</v>
          </cell>
          <cell r="B1014" t="str">
            <v>Contra cuenta CUCA</v>
          </cell>
          <cell r="C1014">
            <v>-39245799529.790001</v>
          </cell>
          <cell r="D1014">
            <v>0</v>
          </cell>
          <cell r="E1014">
            <v>-39245799529.790001</v>
          </cell>
        </row>
        <row r="1015">
          <cell r="A1015" t="str">
            <v>2999   018</v>
          </cell>
          <cell r="B1015" t="str">
            <v>CUCA de ejercicios anteriores</v>
          </cell>
          <cell r="C1015">
            <v>33367309580.43</v>
          </cell>
          <cell r="D1015">
            <v>0</v>
          </cell>
          <cell r="E1015">
            <v>33367309580.43</v>
          </cell>
        </row>
        <row r="1016">
          <cell r="A1016" t="str">
            <v>2999   019</v>
          </cell>
          <cell r="B1016" t="str">
            <v>Contra cuenta CUCA</v>
          </cell>
          <cell r="C1016">
            <v>-33367309580.43</v>
          </cell>
          <cell r="D1016">
            <v>0</v>
          </cell>
          <cell r="E1016">
            <v>-33367309580.43</v>
          </cell>
        </row>
        <row r="1017">
          <cell r="A1017" t="str">
            <v>2999   020</v>
          </cell>
          <cell r="B1017" t="str">
            <v>Ajuste anual por inflación acumulable</v>
          </cell>
          <cell r="C1017">
            <v>592270868</v>
          </cell>
          <cell r="D1017">
            <v>0</v>
          </cell>
          <cell r="E1017">
            <v>592270868</v>
          </cell>
        </row>
        <row r="1018">
          <cell r="A1018" t="str">
            <v>2999   021</v>
          </cell>
          <cell r="B1018" t="str">
            <v>Acumulación del ajuste anual inflaciona</v>
          </cell>
          <cell r="C1018">
            <v>-592270868</v>
          </cell>
          <cell r="D1018">
            <v>0</v>
          </cell>
          <cell r="E1018">
            <v>-592270868</v>
          </cell>
        </row>
        <row r="1019">
          <cell r="A1019" t="str">
            <v>2999   024</v>
          </cell>
          <cell r="B1019" t="str">
            <v>Deducción de Inversión</v>
          </cell>
          <cell r="C1019">
            <v>387869136.52999997</v>
          </cell>
          <cell r="D1019">
            <v>0</v>
          </cell>
          <cell r="E1019">
            <v>387869136.52999997</v>
          </cell>
        </row>
        <row r="1020">
          <cell r="A1020" t="str">
            <v>2999   025</v>
          </cell>
          <cell r="B1020" t="str">
            <v>Contra cuenta deducción de Inversiones</v>
          </cell>
          <cell r="C1020">
            <v>-387869136.52999997</v>
          </cell>
          <cell r="D1020">
            <v>0</v>
          </cell>
          <cell r="E1020">
            <v>-387869136.52999997</v>
          </cell>
        </row>
        <row r="1021">
          <cell r="A1021" t="str">
            <v>2999   026</v>
          </cell>
          <cell r="B1021" t="str">
            <v>Utilidad  o pérdida fiscal en venta y/o</v>
          </cell>
          <cell r="C1021">
            <v>276856895.5</v>
          </cell>
          <cell r="D1021">
            <v>0</v>
          </cell>
          <cell r="E1021">
            <v>276856895.5</v>
          </cell>
        </row>
        <row r="1022">
          <cell r="A1022" t="str">
            <v>2999   027</v>
          </cell>
          <cell r="B1022" t="str">
            <v>Contra cuenta Utilidad  o pérdida fisca</v>
          </cell>
          <cell r="C1022">
            <v>-276856895.5</v>
          </cell>
          <cell r="D1022">
            <v>0</v>
          </cell>
          <cell r="E1022">
            <v>-276856895.5</v>
          </cell>
        </row>
        <row r="1023">
          <cell r="A1023" t="str">
            <v>2999   028</v>
          </cell>
          <cell r="B1023" t="str">
            <v>Pérdidas Fiscales pendientes de amortiz</v>
          </cell>
          <cell r="C1023">
            <v>19905555655</v>
          </cell>
          <cell r="D1023">
            <v>0</v>
          </cell>
          <cell r="E1023">
            <v>19905555655</v>
          </cell>
        </row>
        <row r="1024">
          <cell r="A1024" t="str">
            <v>2999   029</v>
          </cell>
          <cell r="B1024" t="str">
            <v>Actualización de Pérdidas Fiscales pend</v>
          </cell>
          <cell r="C1024">
            <v>-19905555655</v>
          </cell>
          <cell r="D1024">
            <v>0</v>
          </cell>
          <cell r="E1024">
            <v>-19905555655</v>
          </cell>
        </row>
        <row r="1025">
          <cell r="A1025" t="str">
            <v>Total Pasiv</v>
          </cell>
          <cell r="B1025" t="str">
            <v>os</v>
          </cell>
          <cell r="C1025">
            <v>-97783382182.149994</v>
          </cell>
          <cell r="D1025">
            <v>26262263.190000001</v>
          </cell>
          <cell r="E1025">
            <v>-97757119918.960007</v>
          </cell>
        </row>
        <row r="1026">
          <cell r="A1026" t="str">
            <v>Capital</v>
          </cell>
        </row>
        <row r="1027">
          <cell r="A1027" t="str">
            <v>3101   001</v>
          </cell>
          <cell r="B1027" t="str">
            <v>Capital fijo</v>
          </cell>
          <cell r="C1027">
            <v>-500</v>
          </cell>
          <cell r="D1027">
            <v>0</v>
          </cell>
          <cell r="E1027">
            <v>-500</v>
          </cell>
        </row>
        <row r="1028">
          <cell r="A1028" t="str">
            <v>3101   002</v>
          </cell>
          <cell r="B1028" t="str">
            <v>Capital variable</v>
          </cell>
          <cell r="C1028">
            <v>-127794658008.95</v>
          </cell>
          <cell r="D1028">
            <v>0</v>
          </cell>
          <cell r="E1028">
            <v>-127794658008.95</v>
          </cell>
        </row>
        <row r="1029">
          <cell r="A1029" t="str">
            <v>3102   001</v>
          </cell>
          <cell r="B1029" t="str">
            <v>Contribuciones futuras</v>
          </cell>
          <cell r="C1029">
            <v>0.25</v>
          </cell>
          <cell r="D1029">
            <v>0</v>
          </cell>
          <cell r="E1029">
            <v>0.25</v>
          </cell>
        </row>
        <row r="1030">
          <cell r="A1030" t="str">
            <v>3201   001</v>
          </cell>
          <cell r="B1030" t="str">
            <v>Reserva legal</v>
          </cell>
          <cell r="C1030">
            <v>-891964000.36000001</v>
          </cell>
          <cell r="D1030">
            <v>0</v>
          </cell>
          <cell r="E1030">
            <v>-891964000.36000001</v>
          </cell>
        </row>
        <row r="1031">
          <cell r="A1031" t="str">
            <v>3202   001</v>
          </cell>
          <cell r="B1031" t="str">
            <v>Resultado de ejercicios anteriores</v>
          </cell>
          <cell r="C1031">
            <v>-801295119.57000005</v>
          </cell>
          <cell r="D1031">
            <v>0</v>
          </cell>
          <cell r="E1031">
            <v>-801295119.57000005</v>
          </cell>
        </row>
        <row r="1032">
          <cell r="A1032" t="str">
            <v>3203   001</v>
          </cell>
          <cell r="B1032" t="str">
            <v>Resultado del ejercicio</v>
          </cell>
          <cell r="C1032">
            <v>92496563135.300003</v>
          </cell>
          <cell r="D1032">
            <v>0</v>
          </cell>
          <cell r="E1032">
            <v>92496563135.300003</v>
          </cell>
        </row>
        <row r="1033">
          <cell r="A1033" t="str">
            <v>3204   001</v>
          </cell>
          <cell r="B1033" t="str">
            <v>Retaining Earning Accumulated ASC 606</v>
          </cell>
          <cell r="C1033">
            <v>-1693573370.3</v>
          </cell>
          <cell r="D1033">
            <v>0</v>
          </cell>
          <cell r="E1033">
            <v>-1693573370.3</v>
          </cell>
        </row>
        <row r="1034">
          <cell r="A1034" t="str">
            <v>3204   002</v>
          </cell>
          <cell r="B1034" t="str">
            <v>Resultado de Ejercicios Anteriores ASC3</v>
          </cell>
          <cell r="C1034">
            <v>1137585299.6600001</v>
          </cell>
          <cell r="D1034">
            <v>0</v>
          </cell>
          <cell r="E1034">
            <v>1137585299.6600001</v>
          </cell>
        </row>
        <row r="1035">
          <cell r="A1035" t="str">
            <v>3301   006</v>
          </cell>
          <cell r="B1035" t="str">
            <v>OCI Collar Bancomer</v>
          </cell>
          <cell r="C1035">
            <v>0.13</v>
          </cell>
          <cell r="D1035">
            <v>0</v>
          </cell>
          <cell r="E1035">
            <v>0.13</v>
          </cell>
        </row>
        <row r="1036">
          <cell r="A1036" t="str">
            <v>3303   001</v>
          </cell>
          <cell r="B1036" t="str">
            <v>Otras cuentas de capital</v>
          </cell>
          <cell r="C1036">
            <v>0.48</v>
          </cell>
          <cell r="D1036">
            <v>0</v>
          </cell>
          <cell r="E1036">
            <v>0.48</v>
          </cell>
        </row>
        <row r="1037">
          <cell r="A1037" t="str">
            <v>Total Capit</v>
          </cell>
          <cell r="B1037" t="str">
            <v>al</v>
          </cell>
          <cell r="C1037">
            <v>-37547342563.360001</v>
          </cell>
          <cell r="D1037">
            <v>0</v>
          </cell>
          <cell r="E1037">
            <v>-37547342563.360001</v>
          </cell>
        </row>
        <row r="1038">
          <cell r="A1038" t="str">
            <v>Ingresos</v>
          </cell>
        </row>
        <row r="1039">
          <cell r="A1039" t="str">
            <v>4101   001</v>
          </cell>
          <cell r="B1039" t="str">
            <v>Telefonía 16%</v>
          </cell>
          <cell r="C1039">
            <v>-5889966800.7700005</v>
          </cell>
          <cell r="D1039">
            <v>-758522582.53999996</v>
          </cell>
          <cell r="E1039">
            <v>-6648489383.3100004</v>
          </cell>
        </row>
        <row r="1040">
          <cell r="A1040" t="str">
            <v>4101   011</v>
          </cell>
          <cell r="B1040" t="str">
            <v>Telefonía Suspendidos 16%</v>
          </cell>
          <cell r="C1040">
            <v>-1102699.58</v>
          </cell>
          <cell r="D1040">
            <v>-139552.09</v>
          </cell>
          <cell r="E1040">
            <v>-1242251.67</v>
          </cell>
        </row>
        <row r="1041">
          <cell r="A1041" t="str">
            <v>4102   001</v>
          </cell>
          <cell r="B1041" t="str">
            <v>Servicio de radiocomunicación 16%</v>
          </cell>
          <cell r="C1041">
            <v>-9190536.6199999992</v>
          </cell>
          <cell r="D1041">
            <v>-2160926.36</v>
          </cell>
          <cell r="E1041">
            <v>-11351462.98</v>
          </cell>
        </row>
        <row r="1042">
          <cell r="A1042" t="str">
            <v>4102   011</v>
          </cell>
          <cell r="B1042" t="str">
            <v>Servicio de radiocomunicación horizonta</v>
          </cell>
          <cell r="C1042">
            <v>-175.77</v>
          </cell>
          <cell r="D1042">
            <v>0</v>
          </cell>
          <cell r="E1042">
            <v>-175.77</v>
          </cell>
        </row>
        <row r="1043">
          <cell r="A1043" t="str">
            <v>4106   021</v>
          </cell>
          <cell r="B1043" t="str">
            <v>Renta BB profesional 16%</v>
          </cell>
          <cell r="C1043">
            <v>2338943.21</v>
          </cell>
          <cell r="D1043">
            <v>64904.17</v>
          </cell>
          <cell r="E1043">
            <v>2403847.38</v>
          </cell>
        </row>
        <row r="1044">
          <cell r="A1044" t="str">
            <v>4107   001</v>
          </cell>
          <cell r="B1044" t="str">
            <v>Servicio de datos 15%</v>
          </cell>
          <cell r="C1044">
            <v>-194563888.44</v>
          </cell>
          <cell r="D1044">
            <v>-87617663</v>
          </cell>
          <cell r="E1044">
            <v>-282181551.44</v>
          </cell>
        </row>
        <row r="1045">
          <cell r="A1045" t="str">
            <v>_x000C_</v>
          </cell>
          <cell r="C1045" t="str">
            <v>LIBRO MEXGAAP</v>
          </cell>
          <cell r="E1045" t="str">
            <v>Fecha: 01-SEP-21 16:29:00</v>
          </cell>
        </row>
        <row r="1046">
          <cell r="A1046"/>
          <cell r="C1046" t="str">
            <v>AT&amp;T BALANZA POR GRUPO DE</v>
          </cell>
          <cell r="D1046" t="str">
            <v>EF NEXTEL</v>
          </cell>
          <cell r="E1046" t="str">
            <v>Página:  19</v>
          </cell>
        </row>
        <row r="1047">
          <cell r="A1047"/>
          <cell r="C1047" t="str">
            <v>Período Actual: AGO-</v>
          </cell>
          <cell r="D1047">
            <v>21</v>
          </cell>
        </row>
        <row r="1048">
          <cell r="A1048"/>
        </row>
        <row r="1049">
          <cell r="A1049" t="str">
            <v>Divisa: MXN</v>
          </cell>
        </row>
        <row r="1050">
          <cell r="A1050" t="str">
            <v>Ningún CUEN</v>
          </cell>
          <cell r="B1050" t="str">
            <v>TA específico solicitado</v>
          </cell>
        </row>
        <row r="1051">
          <cell r="A1051"/>
          <cell r="C1051" t="str">
            <v>Saldo Anterior</v>
          </cell>
          <cell r="D1051" t="str">
            <v>Movimiento Neto</v>
          </cell>
          <cell r="E1051" t="str">
            <v>Saldo Actual</v>
          </cell>
        </row>
        <row r="1052">
          <cell r="A1052" t="str">
            <v>NEX_GL NEX_</v>
          </cell>
          <cell r="B1052" t="str">
            <v>GL_SUBCUENTA                            N NE NEX NE N NE</v>
          </cell>
          <cell r="C1052">
            <v>44378</v>
          </cell>
          <cell r="D1052">
            <v>44409</v>
          </cell>
          <cell r="E1052">
            <v>44409</v>
          </cell>
        </row>
        <row r="1053">
          <cell r="A1053" t="str">
            <v>------ ----</v>
          </cell>
          <cell r="B1053" t="str">
            <v>--------------------------------------- - -- --- -- - --</v>
          </cell>
          <cell r="C1053" t="str">
            <v>--------------------------</v>
          </cell>
          <cell r="D1053" t="str">
            <v>--------------------------</v>
          </cell>
          <cell r="E1053" t="str">
            <v>--------------------------</v>
          </cell>
        </row>
        <row r="1054">
          <cell r="A1054" t="str">
            <v>4107   071</v>
          </cell>
          <cell r="B1054" t="str">
            <v>Servicio datos 16%</v>
          </cell>
          <cell r="C1054">
            <v>-15267114.66</v>
          </cell>
          <cell r="D1054">
            <v>-2528168.38</v>
          </cell>
          <cell r="E1054">
            <v>-17795283.039999999</v>
          </cell>
        </row>
        <row r="1055">
          <cell r="A1055" t="str">
            <v>4107   101</v>
          </cell>
          <cell r="B1055" t="str">
            <v>Servicio localizador 16%</v>
          </cell>
          <cell r="C1055">
            <v>-3689117.06</v>
          </cell>
          <cell r="D1055">
            <v>-338130.33</v>
          </cell>
          <cell r="E1055">
            <v>-4027247.39</v>
          </cell>
        </row>
        <row r="1056">
          <cell r="A1056" t="str">
            <v>4107   111</v>
          </cell>
          <cell r="B1056" t="str">
            <v>Servicios de renta (sigueme) 16%</v>
          </cell>
          <cell r="C1056">
            <v>-3863880.24</v>
          </cell>
          <cell r="D1056">
            <v>-385824.56</v>
          </cell>
          <cell r="E1056">
            <v>-4249704.8</v>
          </cell>
        </row>
        <row r="1057">
          <cell r="A1057" t="str">
            <v>4107   143</v>
          </cell>
          <cell r="B1057" t="str">
            <v>Servicios renta de iAlarm 16%</v>
          </cell>
          <cell r="C1057">
            <v>-4717.5200000000004</v>
          </cell>
          <cell r="D1057">
            <v>-596.36</v>
          </cell>
          <cell r="E1057">
            <v>-5313.88</v>
          </cell>
        </row>
        <row r="1058">
          <cell r="A1058" t="str">
            <v>4107   150</v>
          </cell>
          <cell r="B1058" t="str">
            <v>LOCALIZAUTO</v>
          </cell>
          <cell r="C1058">
            <v>-51197691.990000002</v>
          </cell>
          <cell r="D1058">
            <v>-7747400.7400000002</v>
          </cell>
          <cell r="E1058">
            <v>-58945092.729999997</v>
          </cell>
        </row>
        <row r="1059">
          <cell r="A1059" t="str">
            <v>4110   001</v>
          </cell>
          <cell r="B1059" t="str">
            <v>MENSAJES CORTOS 16%</v>
          </cell>
          <cell r="C1059">
            <v>-30231468.27</v>
          </cell>
          <cell r="D1059">
            <v>-9680199.8100000005</v>
          </cell>
          <cell r="E1059">
            <v>-39911668.079999998</v>
          </cell>
        </row>
        <row r="1060">
          <cell r="A1060" t="str">
            <v>4111   900</v>
          </cell>
          <cell r="B1060" t="str">
            <v>Rentas cuenta complementaria ASC 606</v>
          </cell>
          <cell r="C1060">
            <v>895279051.77999997</v>
          </cell>
          <cell r="D1060">
            <v>125980931.23</v>
          </cell>
          <cell r="E1060">
            <v>1021259983.01</v>
          </cell>
        </row>
        <row r="1061">
          <cell r="A1061" t="str">
            <v>4111   901</v>
          </cell>
          <cell r="B1061" t="str">
            <v>Rentas cuenta complementaria ASC 606 de</v>
          </cell>
          <cell r="C1061">
            <v>23508331.129999999</v>
          </cell>
          <cell r="D1061">
            <v>18125904.309999999</v>
          </cell>
          <cell r="E1061">
            <v>41634235.439999998</v>
          </cell>
        </row>
        <row r="1062">
          <cell r="A1062" t="str">
            <v>4201   001</v>
          </cell>
          <cell r="B1062" t="str">
            <v>Telefonía 16%</v>
          </cell>
          <cell r="C1062">
            <v>15347240.369999999</v>
          </cell>
          <cell r="D1062">
            <v>2331508.9900000002</v>
          </cell>
          <cell r="E1062">
            <v>17678749.359999999</v>
          </cell>
        </row>
        <row r="1063">
          <cell r="A1063" t="str">
            <v>4201   009</v>
          </cell>
          <cell r="B1063" t="str">
            <v>Ingresos Voz Mayoristas</v>
          </cell>
          <cell r="C1063">
            <v>-79.92</v>
          </cell>
          <cell r="D1063">
            <v>-296.02999999999997</v>
          </cell>
          <cell r="E1063">
            <v>-375.95</v>
          </cell>
        </row>
        <row r="1064">
          <cell r="A1064" t="str">
            <v>4202   011</v>
          </cell>
          <cell r="B1064" t="str">
            <v>Servicio de radiocomunicación horizonta</v>
          </cell>
          <cell r="C1064">
            <v>1281.73</v>
          </cell>
          <cell r="D1064">
            <v>62.13</v>
          </cell>
          <cell r="E1064">
            <v>1343.86</v>
          </cell>
        </row>
        <row r="1065">
          <cell r="A1065" t="str">
            <v>4203   001</v>
          </cell>
          <cell r="B1065" t="str">
            <v>Mensajes cortos 16%</v>
          </cell>
          <cell r="C1065">
            <v>-42176.7</v>
          </cell>
          <cell r="D1065">
            <v>-8028.04</v>
          </cell>
          <cell r="E1065">
            <v>-50204.74</v>
          </cell>
        </row>
        <row r="1066">
          <cell r="A1066" t="str">
            <v>4203   005</v>
          </cell>
          <cell r="B1066" t="str">
            <v>ICM Internacional 16%</v>
          </cell>
          <cell r="C1066">
            <v>-327193.46999999997</v>
          </cell>
          <cell r="D1066">
            <v>-26120.83</v>
          </cell>
          <cell r="E1066">
            <v>-353314.3</v>
          </cell>
        </row>
        <row r="1067">
          <cell r="A1067" t="str">
            <v>4203   011</v>
          </cell>
          <cell r="B1067" t="str">
            <v>Mensajes multimedia 16%</v>
          </cell>
          <cell r="C1067">
            <v>-3651439.74</v>
          </cell>
          <cell r="D1067">
            <v>-495358.05</v>
          </cell>
          <cell r="E1067">
            <v>-4146797.79</v>
          </cell>
        </row>
        <row r="1068">
          <cell r="A1068" t="str">
            <v>4203   021</v>
          </cell>
          <cell r="B1068" t="str">
            <v>Mensajes de Texto Telcel 16%</v>
          </cell>
          <cell r="C1068">
            <v>-2200537.25</v>
          </cell>
          <cell r="D1068">
            <v>-314518.15000000002</v>
          </cell>
          <cell r="E1068">
            <v>-2515055.4</v>
          </cell>
        </row>
        <row r="1069">
          <cell r="A1069" t="str">
            <v>4203   023</v>
          </cell>
          <cell r="B1069" t="str">
            <v>Ingresos SMS Mayoristas</v>
          </cell>
          <cell r="C1069">
            <v>-13.03</v>
          </cell>
          <cell r="D1069">
            <v>-36.93</v>
          </cell>
          <cell r="E1069">
            <v>-49.96</v>
          </cell>
        </row>
        <row r="1070">
          <cell r="A1070" t="str">
            <v>4203   031</v>
          </cell>
          <cell r="B1070" t="str">
            <v>Mensajes de Texto Telefónica 16%</v>
          </cell>
          <cell r="C1070">
            <v>-28123.15</v>
          </cell>
          <cell r="D1070">
            <v>16551.82</v>
          </cell>
          <cell r="E1070">
            <v>-11571.33</v>
          </cell>
        </row>
        <row r="1071">
          <cell r="A1071" t="str">
            <v>4204   011</v>
          </cell>
          <cell r="B1071" t="str">
            <v>Descarga de contenido 16%</v>
          </cell>
          <cell r="C1071">
            <v>62208415.719999999</v>
          </cell>
          <cell r="D1071">
            <v>10288551.32</v>
          </cell>
          <cell r="E1071">
            <v>72496967.040000007</v>
          </cell>
        </row>
        <row r="1072">
          <cell r="A1072" t="str">
            <v>4205   001</v>
          </cell>
          <cell r="B1072" t="str">
            <v>Larga Distancia Nacional 16%</v>
          </cell>
          <cell r="C1072">
            <v>-98835.36</v>
          </cell>
          <cell r="D1072">
            <v>-543.99</v>
          </cell>
          <cell r="E1072">
            <v>-99379.35</v>
          </cell>
        </row>
        <row r="1073">
          <cell r="A1073" t="str">
            <v>4205   011</v>
          </cell>
          <cell r="B1073" t="str">
            <v>Larga Distancia Internacional 16%</v>
          </cell>
          <cell r="C1073">
            <v>-7945537.8799999999</v>
          </cell>
          <cell r="D1073">
            <v>-904671.2</v>
          </cell>
          <cell r="E1073">
            <v>-8850209.0800000001</v>
          </cell>
        </row>
        <row r="1074">
          <cell r="A1074" t="str">
            <v>4206   011</v>
          </cell>
          <cell r="B1074" t="str">
            <v>CPP - Saliente 16%</v>
          </cell>
          <cell r="C1074">
            <v>12163.21</v>
          </cell>
          <cell r="D1074">
            <v>4584.78</v>
          </cell>
          <cell r="E1074">
            <v>16747.990000000002</v>
          </cell>
        </row>
        <row r="1075">
          <cell r="A1075" t="str">
            <v>4207   011</v>
          </cell>
          <cell r="B1075" t="str">
            <v>NCPP - Saliente 16%</v>
          </cell>
          <cell r="C1075">
            <v>-4480.03</v>
          </cell>
          <cell r="D1075">
            <v>-651.35</v>
          </cell>
          <cell r="E1075">
            <v>-5131.38</v>
          </cell>
        </row>
        <row r="1076">
          <cell r="A1076" t="str">
            <v>4208   001</v>
          </cell>
          <cell r="B1076" t="str">
            <v>Roaming clientes 16%</v>
          </cell>
          <cell r="C1076">
            <v>-2621027.62</v>
          </cell>
          <cell r="D1076">
            <v>-720588.61</v>
          </cell>
          <cell r="E1076">
            <v>-3341616.23</v>
          </cell>
        </row>
        <row r="1077">
          <cell r="A1077" t="str">
            <v>4208   002</v>
          </cell>
          <cell r="B1077" t="str">
            <v>Roaming clientes 16%</v>
          </cell>
          <cell r="C1077">
            <v>-545774.31000000006</v>
          </cell>
          <cell r="D1077">
            <v>-368411.96</v>
          </cell>
          <cell r="E1077">
            <v>-914186.27</v>
          </cell>
        </row>
        <row r="1078">
          <cell r="A1078" t="str">
            <v>4209   001</v>
          </cell>
          <cell r="B1078" t="str">
            <v>Marcacion especial 16%</v>
          </cell>
          <cell r="C1078">
            <v>-4721397</v>
          </cell>
          <cell r="D1078">
            <v>-648068.72</v>
          </cell>
          <cell r="E1078">
            <v>-5369465.7199999997</v>
          </cell>
        </row>
        <row r="1079">
          <cell r="A1079" t="str">
            <v>4212   001</v>
          </cell>
          <cell r="B1079" t="str">
            <v>IOT datos 16%</v>
          </cell>
          <cell r="C1079">
            <v>-281829259.39999998</v>
          </cell>
          <cell r="D1079">
            <v>-35693172.439999998</v>
          </cell>
          <cell r="E1079">
            <v>-317522431.83999997</v>
          </cell>
        </row>
        <row r="1080">
          <cell r="A1080" t="str">
            <v>4212   002</v>
          </cell>
          <cell r="B1080" t="str">
            <v>Mensajes IOT 16%</v>
          </cell>
          <cell r="C1080">
            <v>0</v>
          </cell>
          <cell r="D1080">
            <v>-543.76</v>
          </cell>
          <cell r="E1080">
            <v>-543.76</v>
          </cell>
        </row>
        <row r="1081">
          <cell r="A1081" t="str">
            <v>4212   003</v>
          </cell>
          <cell r="B1081" t="str">
            <v>Voz IOT 16%</v>
          </cell>
          <cell r="C1081">
            <v>0</v>
          </cell>
          <cell r="D1081">
            <v>-62.78</v>
          </cell>
          <cell r="E1081">
            <v>-62.78</v>
          </cell>
        </row>
        <row r="1082">
          <cell r="A1082" t="str">
            <v>4212   007</v>
          </cell>
          <cell r="B1082" t="str">
            <v>Otros ingresos IOT 16%</v>
          </cell>
          <cell r="C1082">
            <v>0</v>
          </cell>
          <cell r="D1082">
            <v>-104261.04</v>
          </cell>
          <cell r="E1082">
            <v>-104261.04</v>
          </cell>
        </row>
        <row r="1083">
          <cell r="A1083" t="str">
            <v>4212   015</v>
          </cell>
          <cell r="B1083" t="str">
            <v>Ingresos IoT Rentas</v>
          </cell>
          <cell r="C1083">
            <v>0</v>
          </cell>
          <cell r="D1083">
            <v>-15102.76</v>
          </cell>
          <cell r="E1083">
            <v>-15102.76</v>
          </cell>
        </row>
        <row r="1084">
          <cell r="A1084" t="str">
            <v>4301   001</v>
          </cell>
          <cell r="B1084" t="str">
            <v>Nextel SOS 16%</v>
          </cell>
          <cell r="C1084">
            <v>-72551639.719999999</v>
          </cell>
          <cell r="D1084">
            <v>-10762085.050000001</v>
          </cell>
          <cell r="E1084">
            <v>-83313724.769999996</v>
          </cell>
        </row>
        <row r="1085">
          <cell r="A1085" t="str">
            <v>4301   021</v>
          </cell>
          <cell r="B1085" t="str">
            <v>Nextel SOS MAS 16%</v>
          </cell>
          <cell r="C1085">
            <v>2206168.88</v>
          </cell>
          <cell r="D1085">
            <v>2245.84</v>
          </cell>
          <cell r="E1085">
            <v>2208414.7200000002</v>
          </cell>
        </row>
        <row r="1086">
          <cell r="A1086" t="str">
            <v>4301   023</v>
          </cell>
          <cell r="B1086" t="str">
            <v>Premium 16%</v>
          </cell>
          <cell r="C1086">
            <v>-386.19</v>
          </cell>
          <cell r="D1086">
            <v>-55.17</v>
          </cell>
          <cell r="E1086">
            <v>-441.36</v>
          </cell>
        </row>
        <row r="1087">
          <cell r="A1087" t="str">
            <v>4301   031</v>
          </cell>
          <cell r="B1087" t="str">
            <v>Penalizacion Por Cancelacion De Servici</v>
          </cell>
          <cell r="C1087">
            <v>-2989364.57</v>
          </cell>
          <cell r="D1087">
            <v>-195603.9</v>
          </cell>
          <cell r="E1087">
            <v>-3184968.47</v>
          </cell>
        </row>
        <row r="1088">
          <cell r="A1088" t="str">
            <v>4302   001</v>
          </cell>
          <cell r="B1088" t="str">
            <v>Otros cargos y creditos OCC 16%</v>
          </cell>
          <cell r="C1088">
            <v>-1306453.8899999999</v>
          </cell>
          <cell r="D1088">
            <v>-88939.53</v>
          </cell>
          <cell r="E1088">
            <v>-1395393.42</v>
          </cell>
        </row>
        <row r="1089">
          <cell r="A1089" t="str">
            <v>4302   002</v>
          </cell>
          <cell r="B1089" t="str">
            <v>Otros Cargos Y Creditos Occ 16%</v>
          </cell>
          <cell r="C1089">
            <v>-95473.49</v>
          </cell>
          <cell r="D1089">
            <v>-3063.11</v>
          </cell>
          <cell r="E1089">
            <v>-98536.6</v>
          </cell>
        </row>
        <row r="1090">
          <cell r="A1090" t="str">
            <v>4302   003</v>
          </cell>
          <cell r="B1090" t="str">
            <v>Cambio apps y redes sociales</v>
          </cell>
          <cell r="C1090">
            <v>-2668.73</v>
          </cell>
          <cell r="D1090">
            <v>362.16</v>
          </cell>
          <cell r="E1090">
            <v>-2306.5700000000002</v>
          </cell>
        </row>
        <row r="1091">
          <cell r="A1091" t="str">
            <v>4302   011</v>
          </cell>
          <cell r="B1091" t="str">
            <v>Otros cargos y creditos FC 16%</v>
          </cell>
          <cell r="C1091">
            <v>22606933.91</v>
          </cell>
          <cell r="D1091">
            <v>1179675.29</v>
          </cell>
          <cell r="E1091">
            <v>23786609.199999999</v>
          </cell>
        </row>
        <row r="1092">
          <cell r="A1092" t="str">
            <v>4302   021</v>
          </cell>
          <cell r="B1092" t="str">
            <v>Otros cargos y creditos Suspendidos 16%</v>
          </cell>
          <cell r="C1092">
            <v>-163810.37</v>
          </cell>
          <cell r="D1092">
            <v>-11140.07</v>
          </cell>
          <cell r="E1092">
            <v>-174950.44</v>
          </cell>
        </row>
        <row r="1093">
          <cell r="A1093" t="str">
            <v>4310   001</v>
          </cell>
          <cell r="B1093" t="str">
            <v>CPP - Entrante 16%</v>
          </cell>
          <cell r="C1093">
            <v>-40404709.990000002</v>
          </cell>
          <cell r="D1093">
            <v>-5518409.3499999996</v>
          </cell>
          <cell r="E1093">
            <v>-45923119.340000004</v>
          </cell>
        </row>
        <row r="1094">
          <cell r="A1094" t="str">
            <v>4310   021</v>
          </cell>
          <cell r="B1094" t="str">
            <v>Interconexion Local 16%</v>
          </cell>
          <cell r="C1094">
            <v>-2737.61</v>
          </cell>
          <cell r="D1094">
            <v>-346.28</v>
          </cell>
          <cell r="E1094">
            <v>-3083.89</v>
          </cell>
        </row>
        <row r="1095">
          <cell r="A1095" t="str">
            <v>4310   031</v>
          </cell>
          <cell r="B1095" t="str">
            <v>Interconexion Larga Distancia 16%</v>
          </cell>
          <cell r="C1095">
            <v>-3997243.03</v>
          </cell>
          <cell r="D1095">
            <v>-399443.73</v>
          </cell>
          <cell r="E1095">
            <v>-4396686.76</v>
          </cell>
        </row>
        <row r="1096">
          <cell r="A1096" t="str">
            <v>4311   003</v>
          </cell>
          <cell r="B1096" t="str">
            <v>3G - Paquetes Navegación  16%</v>
          </cell>
          <cell r="C1096">
            <v>-329441165.60000002</v>
          </cell>
          <cell r="D1096">
            <v>-45215522.710000001</v>
          </cell>
          <cell r="E1096">
            <v>-374656688.31</v>
          </cell>
        </row>
        <row r="1097">
          <cell r="A1097" t="str">
            <v>4311   005</v>
          </cell>
          <cell r="B1097" t="str">
            <v>Navegación ( Tethering)  16%</v>
          </cell>
          <cell r="C1097">
            <v>-1550478.57</v>
          </cell>
          <cell r="D1097">
            <v>-449355.22</v>
          </cell>
          <cell r="E1097">
            <v>-1999833.79</v>
          </cell>
        </row>
        <row r="1098">
          <cell r="A1098" t="str">
            <v>4311   008</v>
          </cell>
          <cell r="B1098" t="str">
            <v>Navegación Equipos 16%</v>
          </cell>
          <cell r="C1098">
            <v>-11631258.939999999</v>
          </cell>
          <cell r="D1098">
            <v>-507996.11</v>
          </cell>
          <cell r="E1098">
            <v>-12139255.050000001</v>
          </cell>
        </row>
        <row r="1099">
          <cell r="A1099" t="str">
            <v>4311   011</v>
          </cell>
          <cell r="B1099" t="str">
            <v>Ingresos Datos Mayoristas</v>
          </cell>
          <cell r="C1099">
            <v>-675.23</v>
          </cell>
          <cell r="D1099">
            <v>-3384.02</v>
          </cell>
          <cell r="E1099">
            <v>-4059.25</v>
          </cell>
        </row>
        <row r="1100">
          <cell r="A1100" t="str">
            <v>4312   005</v>
          </cell>
          <cell r="B1100" t="str">
            <v>Beneficios Uso Telefonía</v>
          </cell>
          <cell r="C1100">
            <v>-12327.31</v>
          </cell>
          <cell r="D1100">
            <v>39188205.799999997</v>
          </cell>
          <cell r="E1100">
            <v>39175878.490000002</v>
          </cell>
        </row>
        <row r="1101">
          <cell r="A1101" t="str">
            <v>4401   001</v>
          </cell>
          <cell r="B1101" t="str">
            <v>Seguro radios 16%</v>
          </cell>
          <cell r="C1101">
            <v>2371526.39</v>
          </cell>
          <cell r="D1101">
            <v>3741717.05</v>
          </cell>
          <cell r="E1101">
            <v>6113243.4400000004</v>
          </cell>
        </row>
        <row r="1102">
          <cell r="A1102" t="str">
            <v>4402   001</v>
          </cell>
          <cell r="B1102" t="str">
            <v>Deducible radios 16%</v>
          </cell>
          <cell r="C1102">
            <v>-16230.35</v>
          </cell>
          <cell r="D1102">
            <v>-13184.19</v>
          </cell>
          <cell r="E1102">
            <v>-29414.54</v>
          </cell>
        </row>
        <row r="1103">
          <cell r="A1103" t="str">
            <v>_x000C_</v>
          </cell>
          <cell r="C1103" t="str">
            <v>LIBRO MEXGAAP</v>
          </cell>
          <cell r="E1103" t="str">
            <v>Fecha: 01-SEP-21 16:29:00</v>
          </cell>
        </row>
        <row r="1104">
          <cell r="A1104"/>
          <cell r="C1104" t="str">
            <v>AT&amp;T BALANZA POR GRUPO DE</v>
          </cell>
          <cell r="D1104" t="str">
            <v>EF NEXTEL</v>
          </cell>
          <cell r="E1104" t="str">
            <v>Página:  20</v>
          </cell>
        </row>
        <row r="1105">
          <cell r="A1105"/>
          <cell r="C1105" t="str">
            <v>Período Actual: AGO-</v>
          </cell>
          <cell r="D1105">
            <v>21</v>
          </cell>
        </row>
        <row r="1106">
          <cell r="A1106"/>
        </row>
        <row r="1107">
          <cell r="A1107" t="str">
            <v>Divisa: MXN</v>
          </cell>
        </row>
        <row r="1108">
          <cell r="A1108" t="str">
            <v>Ningún CUEN</v>
          </cell>
          <cell r="B1108" t="str">
            <v>TA específico solicitado</v>
          </cell>
        </row>
        <row r="1109">
          <cell r="A1109"/>
          <cell r="C1109" t="str">
            <v>Saldo Anterior</v>
          </cell>
          <cell r="D1109" t="str">
            <v>Movimiento Neto</v>
          </cell>
          <cell r="E1109" t="str">
            <v>Saldo Actual</v>
          </cell>
        </row>
        <row r="1110">
          <cell r="A1110" t="str">
            <v>NEX_GL NEX_</v>
          </cell>
          <cell r="B1110" t="str">
            <v>GL_SUBCUENTA                            N NE NEX NE N NE</v>
          </cell>
          <cell r="C1110">
            <v>44378</v>
          </cell>
          <cell r="D1110">
            <v>44409</v>
          </cell>
          <cell r="E1110">
            <v>44409</v>
          </cell>
        </row>
        <row r="1111">
          <cell r="A1111" t="str">
            <v>------ ----</v>
          </cell>
          <cell r="B1111" t="str">
            <v>--------------------------------------- - -- --- -- - --</v>
          </cell>
          <cell r="C1111" t="str">
            <v>--------------------------</v>
          </cell>
          <cell r="D1111" t="str">
            <v>--------------------------</v>
          </cell>
          <cell r="E1111" t="str">
            <v>--------------------------</v>
          </cell>
        </row>
        <row r="1112">
          <cell r="A1112" t="str">
            <v>4411   001</v>
          </cell>
          <cell r="B1112" t="str">
            <v>Sitio 16%</v>
          </cell>
          <cell r="C1112">
            <v>-180207.72</v>
          </cell>
          <cell r="D1112">
            <v>-3208549.48</v>
          </cell>
          <cell r="E1112">
            <v>-3388757.2</v>
          </cell>
        </row>
        <row r="1113">
          <cell r="A1113" t="str">
            <v>4413   001</v>
          </cell>
          <cell r="B1113" t="str">
            <v>Renta Enlaces</v>
          </cell>
          <cell r="C1113">
            <v>-6566.56</v>
          </cell>
          <cell r="D1113">
            <v>-938.08</v>
          </cell>
          <cell r="E1113">
            <v>-7504.64</v>
          </cell>
        </row>
        <row r="1114">
          <cell r="A1114" t="str">
            <v>4420   001</v>
          </cell>
          <cell r="B1114" t="str">
            <v>Ingreso por Instalación</v>
          </cell>
          <cell r="C1114">
            <v>-148127.73000000001</v>
          </cell>
          <cell r="D1114">
            <v>-18085.349999999999</v>
          </cell>
          <cell r="E1114">
            <v>-166213.07999999999</v>
          </cell>
        </row>
        <row r="1115">
          <cell r="A1115" t="str">
            <v>4421   001</v>
          </cell>
          <cell r="B1115" t="str">
            <v>Saldos a favor 16%</v>
          </cell>
          <cell r="C1115">
            <v>-107768.68</v>
          </cell>
          <cell r="D1115">
            <v>-26166.57</v>
          </cell>
          <cell r="E1115">
            <v>-133935.25</v>
          </cell>
        </row>
        <row r="1116">
          <cell r="A1116" t="str">
            <v>4425   003</v>
          </cell>
          <cell r="B1116" t="str">
            <v>Cargo por cobranza 16%</v>
          </cell>
          <cell r="C1116">
            <v>-237879225.46000001</v>
          </cell>
          <cell r="D1116">
            <v>-62921706.189999998</v>
          </cell>
          <cell r="E1116">
            <v>-300800931.64999998</v>
          </cell>
        </row>
        <row r="1117">
          <cell r="A1117" t="str">
            <v>4427   001</v>
          </cell>
          <cell r="B1117" t="str">
            <v>Ingreso por Equipos Mayoristas</v>
          </cell>
          <cell r="C1117">
            <v>-154345164.27000001</v>
          </cell>
          <cell r="D1117">
            <v>-25467581.859999999</v>
          </cell>
          <cell r="E1117">
            <v>-179812746.13</v>
          </cell>
        </row>
        <row r="1118">
          <cell r="A1118" t="str">
            <v>4430   001</v>
          </cell>
          <cell r="B1118" t="str">
            <v>Ingresos Enlaces</v>
          </cell>
          <cell r="C1118">
            <v>-40674116.700000003</v>
          </cell>
          <cell r="D1118">
            <v>-5781483</v>
          </cell>
          <cell r="E1118">
            <v>-46455599.700000003</v>
          </cell>
        </row>
        <row r="1119">
          <cell r="A1119" t="str">
            <v>4430   003</v>
          </cell>
          <cell r="B1119" t="str">
            <v>Ingreso Access Services Agreement</v>
          </cell>
          <cell r="C1119">
            <v>-1272312094.04</v>
          </cell>
          <cell r="D1119">
            <v>-241646127.38999999</v>
          </cell>
          <cell r="E1119">
            <v>-1513958221.4300001</v>
          </cell>
        </row>
        <row r="1120">
          <cell r="A1120" t="str">
            <v>4431   002</v>
          </cell>
          <cell r="B1120" t="str">
            <v>Ingreso de Equipo por Cancelación</v>
          </cell>
          <cell r="C1120">
            <v>-11504257.039999999</v>
          </cell>
          <cell r="D1120">
            <v>-1514277.55</v>
          </cell>
          <cell r="E1120">
            <v>-13018534.59</v>
          </cell>
        </row>
        <row r="1121">
          <cell r="A1121" t="str">
            <v>4433   002</v>
          </cell>
          <cell r="B1121" t="str">
            <v>Mayoristas</v>
          </cell>
          <cell r="C1121">
            <v>-9774790.0299999993</v>
          </cell>
          <cell r="D1121">
            <v>-1200030.46</v>
          </cell>
          <cell r="E1121">
            <v>-10974820.49</v>
          </cell>
        </row>
        <row r="1122">
          <cell r="A1122" t="str">
            <v>4433   003</v>
          </cell>
          <cell r="B1122" t="str">
            <v>SMS Internacionales</v>
          </cell>
          <cell r="C1122">
            <v>-83256821.829999998</v>
          </cell>
          <cell r="D1122">
            <v>-10276832.640000001</v>
          </cell>
          <cell r="E1122">
            <v>-93533654.469999999</v>
          </cell>
        </row>
        <row r="1123">
          <cell r="A1123" t="str">
            <v>4433   004</v>
          </cell>
          <cell r="B1123" t="str">
            <v>Comercializadoras</v>
          </cell>
          <cell r="C1123">
            <v>-30834509.059999999</v>
          </cell>
          <cell r="D1123">
            <v>-5773000.6100000003</v>
          </cell>
          <cell r="E1123">
            <v>-36607509.670000002</v>
          </cell>
        </row>
        <row r="1124">
          <cell r="A1124" t="str">
            <v>4433   005</v>
          </cell>
          <cell r="B1124" t="str">
            <v>SMS (A2P) Shortcodes</v>
          </cell>
          <cell r="C1124">
            <v>-51896922.32</v>
          </cell>
          <cell r="D1124">
            <v>-8645558.8100000005</v>
          </cell>
          <cell r="E1124">
            <v>-60542481.130000003</v>
          </cell>
        </row>
        <row r="1125">
          <cell r="A1125" t="str">
            <v>4435   001</v>
          </cell>
          <cell r="B1125" t="str">
            <v>Google Ingresos</v>
          </cell>
          <cell r="C1125">
            <v>25352217.359999999</v>
          </cell>
          <cell r="D1125">
            <v>4898052.3899999997</v>
          </cell>
          <cell r="E1125">
            <v>30250269.75</v>
          </cell>
        </row>
        <row r="1126">
          <cell r="A1126" t="str">
            <v>4435   002</v>
          </cell>
          <cell r="B1126" t="str">
            <v>Google Costo</v>
          </cell>
          <cell r="C1126">
            <v>-170251456.47999999</v>
          </cell>
          <cell r="D1126">
            <v>-103438222.13</v>
          </cell>
          <cell r="E1126">
            <v>-273689678.61000001</v>
          </cell>
        </row>
        <row r="1127">
          <cell r="A1127" t="str">
            <v>4435   003</v>
          </cell>
          <cell r="B1127" t="str">
            <v>Netflix Ingresos</v>
          </cell>
          <cell r="C1127">
            <v>951492.46</v>
          </cell>
          <cell r="D1127">
            <v>-139446.98000000001</v>
          </cell>
          <cell r="E1127">
            <v>812045.48</v>
          </cell>
        </row>
        <row r="1128">
          <cell r="A1128" t="str">
            <v>4435   004</v>
          </cell>
          <cell r="B1128" t="str">
            <v>Netflix Costo</v>
          </cell>
          <cell r="C1128">
            <v>1200778.69</v>
          </cell>
          <cell r="D1128">
            <v>2640.07</v>
          </cell>
          <cell r="E1128">
            <v>1203418.76</v>
          </cell>
        </row>
        <row r="1129">
          <cell r="A1129" t="str">
            <v>4435   005</v>
          </cell>
          <cell r="B1129" t="str">
            <v>Varios Revenue Share Ingreso</v>
          </cell>
          <cell r="C1129">
            <v>-7488652.5700000003</v>
          </cell>
          <cell r="D1129">
            <v>-1126416.8999999999</v>
          </cell>
          <cell r="E1129">
            <v>-8615069.4700000007</v>
          </cell>
        </row>
        <row r="1130">
          <cell r="A1130" t="str">
            <v>4435   006</v>
          </cell>
          <cell r="B1130" t="str">
            <v>Varios Revenue Share Costo</v>
          </cell>
          <cell r="C1130">
            <v>9299339.7799999993</v>
          </cell>
          <cell r="D1130">
            <v>-433815.4</v>
          </cell>
          <cell r="E1130">
            <v>8865524.3800000008</v>
          </cell>
        </row>
        <row r="1131">
          <cell r="A1131" t="str">
            <v>4435   007</v>
          </cell>
          <cell r="B1131" t="str">
            <v>Tim We Ingresos</v>
          </cell>
          <cell r="C1131">
            <v>-78390303.730000004</v>
          </cell>
          <cell r="D1131">
            <v>-11504153.42</v>
          </cell>
          <cell r="E1131">
            <v>-89894457.150000006</v>
          </cell>
        </row>
        <row r="1132">
          <cell r="A1132" t="str">
            <v>4435   008</v>
          </cell>
          <cell r="B1132" t="str">
            <v>Tim We  Costo</v>
          </cell>
          <cell r="C1132">
            <v>294095841.81999999</v>
          </cell>
          <cell r="D1132">
            <v>18451737.120000001</v>
          </cell>
          <cell r="E1132">
            <v>312547578.94</v>
          </cell>
        </row>
        <row r="1133">
          <cell r="A1133" t="str">
            <v>4435   009</v>
          </cell>
          <cell r="B1133" t="str">
            <v>REFERRAL FEE-RSA</v>
          </cell>
          <cell r="C1133">
            <v>-40297910.25</v>
          </cell>
          <cell r="D1133">
            <v>-6633708.9000000004</v>
          </cell>
          <cell r="E1133">
            <v>-46931619.149999999</v>
          </cell>
        </row>
        <row r="1134">
          <cell r="A1134" t="str">
            <v>4436   001</v>
          </cell>
          <cell r="B1134" t="str">
            <v>Ingresos Comercialización Seguros</v>
          </cell>
          <cell r="C1134">
            <v>-91974726.159999996</v>
          </cell>
          <cell r="D1134">
            <v>-17148272.649999999</v>
          </cell>
          <cell r="E1134">
            <v>-109122998.81</v>
          </cell>
        </row>
        <row r="1135">
          <cell r="A1135" t="str">
            <v>4436   002</v>
          </cell>
          <cell r="B1135" t="str">
            <v>Otros Ingresos  Amazon</v>
          </cell>
          <cell r="C1135">
            <v>-18854051.91</v>
          </cell>
          <cell r="D1135">
            <v>-2445627.8199999998</v>
          </cell>
          <cell r="E1135">
            <v>-21299679.73</v>
          </cell>
        </row>
        <row r="1136">
          <cell r="A1136" t="str">
            <v>4436   004</v>
          </cell>
          <cell r="B1136" t="str">
            <v>Sponsor Data-Broxel</v>
          </cell>
          <cell r="C1136">
            <v>-18996.12</v>
          </cell>
          <cell r="D1136">
            <v>-2449.61</v>
          </cell>
          <cell r="E1136">
            <v>-21445.73</v>
          </cell>
        </row>
        <row r="1137">
          <cell r="A1137" t="str">
            <v>4436   900</v>
          </cell>
          <cell r="B1137" t="str">
            <v>Ingresos DirecTV ASC 606</v>
          </cell>
          <cell r="C1137">
            <v>-439851.65</v>
          </cell>
          <cell r="D1137">
            <v>-62835.95</v>
          </cell>
          <cell r="E1137">
            <v>-502687.6</v>
          </cell>
        </row>
        <row r="1138">
          <cell r="A1138" t="str">
            <v>4437   001</v>
          </cell>
          <cell r="B1138" t="str">
            <v>Otros Ingresos (Cobra)</v>
          </cell>
          <cell r="C1138">
            <v>-9168.7099999999991</v>
          </cell>
          <cell r="D1138">
            <v>0</v>
          </cell>
          <cell r="E1138">
            <v>-9168.7099999999991</v>
          </cell>
        </row>
        <row r="1139">
          <cell r="A1139" t="str">
            <v>4439   001</v>
          </cell>
          <cell r="B1139" t="str">
            <v>Ingresos Servicios Entretenimiento HBO</v>
          </cell>
          <cell r="C1139">
            <v>-2349.87</v>
          </cell>
          <cell r="D1139">
            <v>-17239.77</v>
          </cell>
          <cell r="E1139">
            <v>-19589.64</v>
          </cell>
        </row>
        <row r="1140">
          <cell r="A1140" t="str">
            <v>4440   001</v>
          </cell>
          <cell r="B1140" t="str">
            <v>Consumo de empleados 16%</v>
          </cell>
          <cell r="C1140">
            <v>-45435571.100000001</v>
          </cell>
          <cell r="D1140">
            <v>-494461.33</v>
          </cell>
          <cell r="E1140">
            <v>-45930032.43</v>
          </cell>
        </row>
        <row r="1141">
          <cell r="A1141" t="str">
            <v>4440   011</v>
          </cell>
          <cell r="B1141" t="str">
            <v>Notas de credito consumo empleados 16%</v>
          </cell>
          <cell r="C1141">
            <v>1494066.31</v>
          </cell>
          <cell r="D1141">
            <v>388992.06</v>
          </cell>
          <cell r="E1141">
            <v>1883058.37</v>
          </cell>
        </row>
        <row r="1142">
          <cell r="A1142" t="str">
            <v>4450   033</v>
          </cell>
          <cell r="B1142" t="str">
            <v>Roaming telefonia 0%</v>
          </cell>
          <cell r="C1142">
            <v>-1219.75</v>
          </cell>
          <cell r="D1142">
            <v>4221.7299999999996</v>
          </cell>
          <cell r="E1142">
            <v>3001.98</v>
          </cell>
        </row>
        <row r="1143">
          <cell r="A1143" t="str">
            <v>4501   001</v>
          </cell>
          <cell r="B1143" t="str">
            <v>Ingresos por equipo (adiciones) 16%</v>
          </cell>
          <cell r="C1143">
            <v>-196790034.47999999</v>
          </cell>
          <cell r="D1143">
            <v>-27498725.399999999</v>
          </cell>
          <cell r="E1143">
            <v>-224288759.88</v>
          </cell>
        </row>
        <row r="1144">
          <cell r="A1144" t="str">
            <v>4501   002</v>
          </cell>
          <cell r="B1144" t="str">
            <v>Ingresos por equipo (adiciones) 16%</v>
          </cell>
          <cell r="C1144">
            <v>530692.66</v>
          </cell>
          <cell r="D1144">
            <v>52832.29</v>
          </cell>
          <cell r="E1144">
            <v>583524.94999999995</v>
          </cell>
        </row>
        <row r="1145">
          <cell r="A1145" t="str">
            <v>4501   003</v>
          </cell>
          <cell r="B1145" t="str">
            <v>Ingreso Ventas AT&amp;T Simple</v>
          </cell>
          <cell r="C1145">
            <v>0</v>
          </cell>
          <cell r="D1145">
            <v>43789.58</v>
          </cell>
          <cell r="E1145">
            <v>43789.58</v>
          </cell>
        </row>
        <row r="1146">
          <cell r="A1146" t="str">
            <v>4501   011</v>
          </cell>
          <cell r="B1146" t="str">
            <v>Ingresos por equipo Prepago</v>
          </cell>
          <cell r="C1146">
            <v>-896795.38</v>
          </cell>
          <cell r="D1146">
            <v>25042.15</v>
          </cell>
          <cell r="E1146">
            <v>-871753.23</v>
          </cell>
        </row>
        <row r="1147">
          <cell r="A1147" t="str">
            <v>4504   001</v>
          </cell>
          <cell r="B1147" t="str">
            <v>Ingreso equipos Programa NEXT add</v>
          </cell>
          <cell r="C1147">
            <v>-1939308930.6099999</v>
          </cell>
          <cell r="D1147">
            <v>509031.8</v>
          </cell>
          <cell r="E1147">
            <v>-1938799898.8099999</v>
          </cell>
        </row>
        <row r="1148">
          <cell r="A1148" t="str">
            <v>4504   003</v>
          </cell>
          <cell r="B1148" t="str">
            <v>Ingresos de Equipo J</v>
          </cell>
          <cell r="C1148">
            <v>-1249427496.3499999</v>
          </cell>
          <cell r="D1148">
            <v>-456564868.07999998</v>
          </cell>
          <cell r="E1148">
            <v>-1705992364.4300001</v>
          </cell>
        </row>
        <row r="1149">
          <cell r="A1149" t="str">
            <v>4505   900</v>
          </cell>
          <cell r="B1149" t="str">
            <v>Ventas de equipo cuenta complementaria</v>
          </cell>
          <cell r="C1149">
            <v>-843740688.87</v>
          </cell>
          <cell r="D1149">
            <v>-49826623.240000002</v>
          </cell>
          <cell r="E1149">
            <v>-893567312.11000001</v>
          </cell>
        </row>
        <row r="1150">
          <cell r="A1150" t="str">
            <v>4505   901</v>
          </cell>
          <cell r="B1150" t="str">
            <v>Ventas de Equipo cuenta complementaria</v>
          </cell>
          <cell r="C1150">
            <v>-484269314.44</v>
          </cell>
          <cell r="D1150">
            <v>-167844167.09</v>
          </cell>
          <cell r="E1150">
            <v>-652113481.52999997</v>
          </cell>
        </row>
        <row r="1151">
          <cell r="A1151" t="str">
            <v>4510   001</v>
          </cell>
          <cell r="B1151" t="str">
            <v>Ingresos por renovaciones 16%</v>
          </cell>
          <cell r="C1151">
            <v>-41721043.93</v>
          </cell>
          <cell r="D1151">
            <v>-2684142.96</v>
          </cell>
          <cell r="E1151">
            <v>-44405186.890000001</v>
          </cell>
        </row>
        <row r="1152">
          <cell r="A1152" t="str">
            <v>4510   002</v>
          </cell>
          <cell r="B1152" t="str">
            <v>Ingresos por renovaciones 11%</v>
          </cell>
          <cell r="C1152">
            <v>-2876279.44</v>
          </cell>
          <cell r="D1152">
            <v>-472663.8</v>
          </cell>
          <cell r="E1152">
            <v>-3348943.24</v>
          </cell>
        </row>
        <row r="1153">
          <cell r="A1153" t="str">
            <v>4510   011</v>
          </cell>
          <cell r="B1153" t="str">
            <v>Ventas por cancelaciones anteriores 16%</v>
          </cell>
          <cell r="C1153">
            <v>-340130.01</v>
          </cell>
          <cell r="D1153">
            <v>-15062.94</v>
          </cell>
          <cell r="E1153">
            <v>-355192.95</v>
          </cell>
        </row>
        <row r="1154">
          <cell r="A1154" t="str">
            <v>4510   021</v>
          </cell>
          <cell r="B1154" t="str">
            <v>Actualización 15%</v>
          </cell>
          <cell r="C1154">
            <v>-5147212.87</v>
          </cell>
          <cell r="D1154">
            <v>-1202253.71</v>
          </cell>
          <cell r="E1154">
            <v>-6349466.5800000001</v>
          </cell>
        </row>
        <row r="1155">
          <cell r="A1155" t="str">
            <v>4510   022</v>
          </cell>
          <cell r="B1155" t="str">
            <v>Actualización 10%</v>
          </cell>
          <cell r="C1155">
            <v>-256419.46</v>
          </cell>
          <cell r="D1155">
            <v>-59554.39</v>
          </cell>
          <cell r="E1155">
            <v>-315973.84999999998</v>
          </cell>
        </row>
        <row r="1156">
          <cell r="A1156" t="str">
            <v>4520   001</v>
          </cell>
          <cell r="B1156" t="str">
            <v>Reemplazo 16%</v>
          </cell>
          <cell r="C1156">
            <v>-17639725.440000001</v>
          </cell>
          <cell r="D1156">
            <v>-2531777.2999999998</v>
          </cell>
          <cell r="E1156">
            <v>-20171502.739999998</v>
          </cell>
        </row>
        <row r="1157">
          <cell r="A1157" t="str">
            <v>4520   002</v>
          </cell>
          <cell r="B1157" t="str">
            <v>Reemplazo 16%</v>
          </cell>
          <cell r="C1157">
            <v>-72362.460000000006</v>
          </cell>
          <cell r="D1157">
            <v>-1365.6</v>
          </cell>
          <cell r="E1157">
            <v>-73728.06</v>
          </cell>
        </row>
        <row r="1158">
          <cell r="A1158" t="str">
            <v>4520   021</v>
          </cell>
          <cell r="B1158" t="str">
            <v>Entrega Equipo A Domicilio Robo Y Extra</v>
          </cell>
          <cell r="C1158">
            <v>-200</v>
          </cell>
          <cell r="D1158">
            <v>0</v>
          </cell>
          <cell r="E1158">
            <v>-200</v>
          </cell>
        </row>
        <row r="1159">
          <cell r="A1159" t="str">
            <v>4530   001</v>
          </cell>
          <cell r="B1159" t="str">
            <v>Refacciones y Accesorios 16%</v>
          </cell>
          <cell r="C1159">
            <v>-78781548.739999995</v>
          </cell>
          <cell r="D1159">
            <v>-17110482.039999999</v>
          </cell>
          <cell r="E1159">
            <v>-95892030.780000001</v>
          </cell>
        </row>
        <row r="1160">
          <cell r="A1160" t="str">
            <v>4531   001</v>
          </cell>
          <cell r="B1160" t="str">
            <v>Service &amp; Repair Tiendas</v>
          </cell>
          <cell r="C1160">
            <v>-135569.79</v>
          </cell>
          <cell r="D1160">
            <v>-36326.639999999999</v>
          </cell>
          <cell r="E1160">
            <v>-171896.43</v>
          </cell>
        </row>
        <row r="1161">
          <cell r="A1161" t="str">
            <v>_x000C_</v>
          </cell>
          <cell r="C1161" t="str">
            <v>LIBRO MEXGAAP</v>
          </cell>
          <cell r="E1161" t="str">
            <v>Fecha: 01-SEP-21 16:29:00</v>
          </cell>
        </row>
        <row r="1162">
          <cell r="A1162"/>
          <cell r="C1162" t="str">
            <v>AT&amp;T BALANZA POR GRUPO DE</v>
          </cell>
          <cell r="D1162" t="str">
            <v>EF NEXTEL</v>
          </cell>
          <cell r="E1162" t="str">
            <v>Página:  21</v>
          </cell>
        </row>
        <row r="1163">
          <cell r="A1163"/>
          <cell r="C1163" t="str">
            <v>Período Actual: AGO-</v>
          </cell>
          <cell r="D1163">
            <v>21</v>
          </cell>
        </row>
        <row r="1164">
          <cell r="A1164"/>
        </row>
        <row r="1165">
          <cell r="A1165" t="str">
            <v>Divisa: MXN</v>
          </cell>
        </row>
        <row r="1166">
          <cell r="A1166" t="str">
            <v>Ningún CUEN</v>
          </cell>
          <cell r="B1166" t="str">
            <v>TA específico solicitado</v>
          </cell>
        </row>
        <row r="1167">
          <cell r="A1167"/>
          <cell r="C1167" t="str">
            <v>Saldo Anterior</v>
          </cell>
          <cell r="D1167" t="str">
            <v>Movimiento Neto</v>
          </cell>
          <cell r="E1167" t="str">
            <v>Saldo Actual</v>
          </cell>
        </row>
        <row r="1168">
          <cell r="A1168" t="str">
            <v>NEX_GL NEX_</v>
          </cell>
          <cell r="B1168" t="str">
            <v>GL_SUBCUENTA                            N NE NEX NE N NE</v>
          </cell>
          <cell r="C1168">
            <v>44378</v>
          </cell>
          <cell r="D1168">
            <v>44409</v>
          </cell>
          <cell r="E1168">
            <v>44409</v>
          </cell>
        </row>
        <row r="1169">
          <cell r="A1169" t="str">
            <v>------ ----</v>
          </cell>
          <cell r="B1169" t="str">
            <v>--------------------------------------- - -- --- -- - --</v>
          </cell>
          <cell r="C1169" t="str">
            <v>--------------------------</v>
          </cell>
          <cell r="D1169" t="str">
            <v>--------------------------</v>
          </cell>
          <cell r="E1169" t="str">
            <v>--------------------------</v>
          </cell>
        </row>
        <row r="1170">
          <cell r="A1170" t="str">
            <v>4601   020</v>
          </cell>
          <cell r="B1170" t="str">
            <v>Ing. Aparatos -Interco-</v>
          </cell>
          <cell r="C1170">
            <v>-859178485.60000002</v>
          </cell>
          <cell r="D1170">
            <v>-129805200.93000001</v>
          </cell>
          <cell r="E1170">
            <v>-988983686.52999997</v>
          </cell>
        </row>
        <row r="1171">
          <cell r="A1171" t="str">
            <v>4601   021</v>
          </cell>
          <cell r="B1171" t="str">
            <v>Ing. Comision por Cobranza Cruzada-Int</v>
          </cell>
          <cell r="C1171">
            <v>0</v>
          </cell>
          <cell r="D1171">
            <v>-10045404.25</v>
          </cell>
          <cell r="E1171">
            <v>-10045404.25</v>
          </cell>
        </row>
        <row r="1172">
          <cell r="A1172" t="str">
            <v>4601   022</v>
          </cell>
          <cell r="B1172" t="str">
            <v>Ing. Comisiones s/ T.A.- Interco</v>
          </cell>
          <cell r="C1172">
            <v>-80270721.700000003</v>
          </cell>
          <cell r="D1172">
            <v>-14366422.76</v>
          </cell>
          <cell r="E1172">
            <v>-94637144.459999993</v>
          </cell>
        </row>
        <row r="1173">
          <cell r="A1173" t="str">
            <v>4601   027</v>
          </cell>
          <cell r="B1173" t="str">
            <v>Ing. El Que Llama Paga Carriers CPP 044</v>
          </cell>
          <cell r="C1173">
            <v>-40355358.310000002</v>
          </cell>
          <cell r="D1173">
            <v>-6039066.71</v>
          </cell>
          <cell r="E1173">
            <v>-46394425.020000003</v>
          </cell>
        </row>
        <row r="1174">
          <cell r="A1174" t="str">
            <v>4601   028</v>
          </cell>
          <cell r="B1174" t="str">
            <v>Ing. L.D. Nacional  -Interco</v>
          </cell>
          <cell r="C1174">
            <v>-465.51</v>
          </cell>
          <cell r="D1174">
            <v>-82.18</v>
          </cell>
          <cell r="E1174">
            <v>-547.69000000000005</v>
          </cell>
        </row>
        <row r="1175">
          <cell r="A1175" t="str">
            <v>4601   029</v>
          </cell>
          <cell r="B1175" t="str">
            <v>Ing. Rk2 - Interco</v>
          </cell>
          <cell r="C1175">
            <v>-1401614.76</v>
          </cell>
          <cell r="D1175">
            <v>-279346.90000000002</v>
          </cell>
          <cell r="E1175">
            <v>-1680961.66</v>
          </cell>
        </row>
        <row r="1176">
          <cell r="A1176" t="str">
            <v>4601   030</v>
          </cell>
          <cell r="B1176" t="str">
            <v>Ing. MMS Multimedia -Interco</v>
          </cell>
          <cell r="C1176">
            <v>-715439.8</v>
          </cell>
          <cell r="D1176">
            <v>-361.24</v>
          </cell>
          <cell r="E1176">
            <v>-715801.04</v>
          </cell>
        </row>
        <row r="1177">
          <cell r="A1177" t="str">
            <v>4601   031</v>
          </cell>
          <cell r="B1177" t="str">
            <v>Ing. Transito - Interco</v>
          </cell>
          <cell r="C1177">
            <v>-34.49</v>
          </cell>
          <cell r="D1177">
            <v>2.27</v>
          </cell>
          <cell r="E1177">
            <v>-32.22</v>
          </cell>
        </row>
        <row r="1178">
          <cell r="A1178" t="str">
            <v>4601   032</v>
          </cell>
          <cell r="B1178" t="str">
            <v>Ing. Servicios Telecomunicacion-interco</v>
          </cell>
          <cell r="C1178">
            <v>-275048.92</v>
          </cell>
          <cell r="D1178">
            <v>-33693.269999999997</v>
          </cell>
          <cell r="E1178">
            <v>-308742.19</v>
          </cell>
        </row>
        <row r="1179">
          <cell r="A1179" t="str">
            <v>4601   033</v>
          </cell>
          <cell r="B1179" t="str">
            <v>Ing. Recuperacion de Costos - Interco</v>
          </cell>
          <cell r="C1179">
            <v>-5436086825.0299997</v>
          </cell>
          <cell r="D1179">
            <v>0</v>
          </cell>
          <cell r="E1179">
            <v>-5436086825.0299997</v>
          </cell>
        </row>
        <row r="1180">
          <cell r="A1180" t="str">
            <v>4601   034</v>
          </cell>
          <cell r="B1180" t="str">
            <v>Ing. Servicios Administrativos-Interco</v>
          </cell>
          <cell r="C1180">
            <v>-2003649021.3399999</v>
          </cell>
          <cell r="D1180">
            <v>0</v>
          </cell>
          <cell r="E1180">
            <v>-2003649021.3399999</v>
          </cell>
        </row>
        <row r="1181">
          <cell r="A1181" t="str">
            <v>4601   236</v>
          </cell>
          <cell r="B1181" t="str">
            <v>Ing. Serv. Facturacion y Cob. DTV Inter</v>
          </cell>
          <cell r="C1181">
            <v>-1623037.09</v>
          </cell>
          <cell r="D1181">
            <v>-277821.92</v>
          </cell>
          <cell r="E1181">
            <v>-1900859.01</v>
          </cell>
        </row>
        <row r="1182">
          <cell r="A1182" t="str">
            <v>4601   237</v>
          </cell>
          <cell r="B1182" t="str">
            <v>Ing. Rebate Serv. Facturacion y Cob. DT</v>
          </cell>
          <cell r="C1182">
            <v>1347451.18</v>
          </cell>
          <cell r="D1182">
            <v>233611.08</v>
          </cell>
          <cell r="E1182">
            <v>1581062.26</v>
          </cell>
        </row>
        <row r="1183">
          <cell r="A1183" t="str">
            <v>4601   301</v>
          </cell>
          <cell r="B1183" t="str">
            <v>Ing.OT por Recuperacion Ctos Terceros -</v>
          </cell>
          <cell r="C1183">
            <v>-490489995.97000003</v>
          </cell>
          <cell r="D1183">
            <v>-47813525.75</v>
          </cell>
          <cell r="E1183">
            <v>-538303521.72000003</v>
          </cell>
        </row>
        <row r="1184">
          <cell r="A1184" t="str">
            <v>4701   001</v>
          </cell>
          <cell r="B1184" t="str">
            <v>Sevicio USB modem</v>
          </cell>
          <cell r="C1184">
            <v>-8604.99</v>
          </cell>
          <cell r="D1184">
            <v>-997.68</v>
          </cell>
          <cell r="E1184">
            <v>-9602.67</v>
          </cell>
        </row>
        <row r="1185">
          <cell r="A1185" t="str">
            <v>4701   003</v>
          </cell>
          <cell r="B1185" t="str">
            <v>3G - Paquetes Navegación  16%</v>
          </cell>
          <cell r="C1185">
            <v>-612707051.05999994</v>
          </cell>
          <cell r="D1185">
            <v>-104732030.66</v>
          </cell>
          <cell r="E1185">
            <v>-717439081.72000003</v>
          </cell>
        </row>
        <row r="1186">
          <cell r="A1186" t="str">
            <v>4701   005</v>
          </cell>
          <cell r="B1186" t="str">
            <v>Navegación ( Tethering)  16%</v>
          </cell>
          <cell r="C1186">
            <v>-901621.52</v>
          </cell>
          <cell r="D1186">
            <v>-135515.78</v>
          </cell>
          <cell r="E1186">
            <v>-1037137.3</v>
          </cell>
        </row>
        <row r="1187">
          <cell r="A1187" t="str">
            <v>4701   007</v>
          </cell>
          <cell r="B1187" t="str">
            <v>Auricular de navegación 16%</v>
          </cell>
          <cell r="C1187">
            <v>-838979153.13999999</v>
          </cell>
          <cell r="D1187">
            <v>-105018120.95</v>
          </cell>
          <cell r="E1187">
            <v>-943997274.09000003</v>
          </cell>
        </row>
        <row r="1188">
          <cell r="A1188" t="str">
            <v>Total Ingre</v>
          </cell>
          <cell r="B1188" t="str">
            <v>sos</v>
          </cell>
          <cell r="C1188">
            <v>-23181239714.02</v>
          </cell>
          <cell r="D1188">
            <v>-2400377444.8400002</v>
          </cell>
          <cell r="E1188">
            <v>-25581617158.860001</v>
          </cell>
        </row>
        <row r="1189">
          <cell r="A1189" t="str">
            <v>Costo</v>
          </cell>
        </row>
        <row r="1190">
          <cell r="A1190" t="str">
            <v>5101   003</v>
          </cell>
          <cell r="B1190" t="str">
            <v>Cuota espectro 244D</v>
          </cell>
          <cell r="C1190">
            <v>2408417889.2199998</v>
          </cell>
          <cell r="D1190">
            <v>344059698.45999998</v>
          </cell>
          <cell r="E1190">
            <v>2752477587.6799998</v>
          </cell>
        </row>
        <row r="1191">
          <cell r="A1191" t="str">
            <v>5111   001</v>
          </cell>
          <cell r="B1191" t="str">
            <v>Renta de sitios</v>
          </cell>
          <cell r="C1191">
            <v>215538507.40000001</v>
          </cell>
          <cell r="D1191">
            <v>29077577.25</v>
          </cell>
          <cell r="E1191">
            <v>244616084.65000001</v>
          </cell>
        </row>
        <row r="1192">
          <cell r="A1192" t="str">
            <v>5111   002</v>
          </cell>
          <cell r="B1192" t="str">
            <v>Renta de sitios Co-ubicados</v>
          </cell>
          <cell r="C1192">
            <v>526095725.32999998</v>
          </cell>
          <cell r="D1192">
            <v>77350146.609999999</v>
          </cell>
          <cell r="E1192">
            <v>603445871.94000006</v>
          </cell>
        </row>
        <row r="1193">
          <cell r="A1193" t="str">
            <v>5111   003</v>
          </cell>
          <cell r="B1193" t="str">
            <v>Renta de torres</v>
          </cell>
          <cell r="C1193">
            <v>2056315943.4200001</v>
          </cell>
          <cell r="D1193">
            <v>297029988.13999999</v>
          </cell>
          <cell r="E1193">
            <v>2353345931.5599999</v>
          </cell>
        </row>
        <row r="1194">
          <cell r="A1194" t="str">
            <v>5111   005</v>
          </cell>
          <cell r="B1194" t="str">
            <v>Mantenimiento de sitios Preventivo</v>
          </cell>
          <cell r="C1194">
            <v>80858918.230000004</v>
          </cell>
          <cell r="D1194">
            <v>10052328.050000001</v>
          </cell>
          <cell r="E1194">
            <v>90911246.280000001</v>
          </cell>
        </row>
        <row r="1195">
          <cell r="A1195" t="str">
            <v>5111   006</v>
          </cell>
          <cell r="B1195" t="str">
            <v>Operacion sitios moviles</v>
          </cell>
          <cell r="C1195">
            <v>219889.38</v>
          </cell>
          <cell r="D1195">
            <v>0</v>
          </cell>
          <cell r="E1195">
            <v>219889.38</v>
          </cell>
        </row>
        <row r="1196">
          <cell r="A1196" t="str">
            <v>5111   007</v>
          </cell>
          <cell r="B1196" t="str">
            <v>Electricidad de Sitios</v>
          </cell>
          <cell r="C1196">
            <v>412349258.06999999</v>
          </cell>
          <cell r="D1196">
            <v>59648717.920000002</v>
          </cell>
          <cell r="E1196">
            <v>471997975.99000001</v>
          </cell>
        </row>
        <row r="1197">
          <cell r="A1197" t="str">
            <v>5111   008</v>
          </cell>
          <cell r="B1197" t="str">
            <v>Suministros y materiales</v>
          </cell>
          <cell r="C1197">
            <v>3645899.36</v>
          </cell>
          <cell r="D1197">
            <v>485002.62</v>
          </cell>
          <cell r="E1197">
            <v>4130901.98</v>
          </cell>
        </row>
        <row r="1198">
          <cell r="A1198" t="str">
            <v>5111   009</v>
          </cell>
          <cell r="B1198" t="str">
            <v>Comision de renta de sitios</v>
          </cell>
          <cell r="C1198">
            <v>121594.39</v>
          </cell>
          <cell r="D1198">
            <v>17797.990000000002</v>
          </cell>
          <cell r="E1198">
            <v>139392.38</v>
          </cell>
        </row>
        <row r="1199">
          <cell r="A1199" t="str">
            <v>5111   010</v>
          </cell>
          <cell r="B1199" t="str">
            <v>Programas de mantenimiento y garantia</v>
          </cell>
          <cell r="C1199">
            <v>525824611.06</v>
          </cell>
          <cell r="D1199">
            <v>76064933.920000002</v>
          </cell>
          <cell r="E1199">
            <v>601889544.98000002</v>
          </cell>
        </row>
        <row r="1200">
          <cell r="A1200" t="str">
            <v>5111   014</v>
          </cell>
          <cell r="B1200" t="str">
            <v>Costos de Licencia, Mantenimiento y Sop</v>
          </cell>
          <cell r="C1200">
            <v>1014695419.15</v>
          </cell>
          <cell r="D1200">
            <v>164084652.75999999</v>
          </cell>
          <cell r="E1200">
            <v>1178780071.9100001</v>
          </cell>
        </row>
        <row r="1201">
          <cell r="A1201" t="str">
            <v>5111   015</v>
          </cell>
          <cell r="B1201" t="str">
            <v>Mantenimiento De Sitios Correctivo</v>
          </cell>
          <cell r="C1201">
            <v>38713428.969999999</v>
          </cell>
          <cell r="D1201">
            <v>4365699.8899999997</v>
          </cell>
          <cell r="E1201">
            <v>43079128.859999999</v>
          </cell>
        </row>
        <row r="1202">
          <cell r="A1202" t="str">
            <v>5111   016</v>
          </cell>
          <cell r="B1202" t="str">
            <v>Mantenimiento De Sitios por Contingenci</v>
          </cell>
          <cell r="C1202">
            <v>6658129.5099999998</v>
          </cell>
          <cell r="D1202">
            <v>4354440.72</v>
          </cell>
          <cell r="E1202">
            <v>11012570.23</v>
          </cell>
        </row>
        <row r="1203">
          <cell r="A1203" t="str">
            <v>5111   017</v>
          </cell>
          <cell r="B1203" t="str">
            <v>Mantenimiento De Sitios por Robo</v>
          </cell>
          <cell r="C1203">
            <v>11536276.35</v>
          </cell>
          <cell r="D1203">
            <v>1603890.25</v>
          </cell>
          <cell r="E1203">
            <v>13140166.6</v>
          </cell>
        </row>
        <row r="1204">
          <cell r="A1204" t="str">
            <v>5111   018</v>
          </cell>
          <cell r="B1204" t="str">
            <v>Suministro de Diesel</v>
          </cell>
          <cell r="C1204">
            <v>29618746.949999999</v>
          </cell>
          <cell r="D1204">
            <v>4413190.68</v>
          </cell>
          <cell r="E1204">
            <v>34031937.630000003</v>
          </cell>
        </row>
        <row r="1205">
          <cell r="A1205" t="str">
            <v>5111   019</v>
          </cell>
          <cell r="B1205" t="str">
            <v>Traslados</v>
          </cell>
          <cell r="C1205">
            <v>16590057.48</v>
          </cell>
          <cell r="D1205">
            <v>2019969.8</v>
          </cell>
          <cell r="E1205">
            <v>18610027.280000001</v>
          </cell>
        </row>
        <row r="1206">
          <cell r="A1206" t="str">
            <v>5111   020</v>
          </cell>
          <cell r="B1206" t="str">
            <v>Otros</v>
          </cell>
          <cell r="C1206">
            <v>9785323.4100000001</v>
          </cell>
          <cell r="D1206">
            <v>4357183.88</v>
          </cell>
          <cell r="E1206">
            <v>14142507.289999999</v>
          </cell>
        </row>
        <row r="1207">
          <cell r="A1207" t="str">
            <v>5111   022</v>
          </cell>
          <cell r="B1207" t="str">
            <v>Capitalización Rentas sitios Collos Ide</v>
          </cell>
          <cell r="C1207">
            <v>-1804252805.3299999</v>
          </cell>
          <cell r="D1207">
            <v>-261341958.86000001</v>
          </cell>
          <cell r="E1207">
            <v>-2065594764.1900001</v>
          </cell>
        </row>
        <row r="1208">
          <cell r="A1208" t="str">
            <v>5111   024</v>
          </cell>
          <cell r="B1208" t="str">
            <v>Renta Sitios BTS Pre Operativos</v>
          </cell>
          <cell r="C1208">
            <v>69603850.859999999</v>
          </cell>
          <cell r="D1208">
            <v>11432351.15</v>
          </cell>
          <cell r="E1208">
            <v>81036202.010000005</v>
          </cell>
        </row>
        <row r="1209">
          <cell r="A1209" t="str">
            <v>5111   025</v>
          </cell>
          <cell r="B1209" t="str">
            <v>Compliance</v>
          </cell>
          <cell r="C1209">
            <v>27114245.57</v>
          </cell>
          <cell r="D1209">
            <v>2232556.9700000002</v>
          </cell>
          <cell r="E1209">
            <v>29346802.539999999</v>
          </cell>
        </row>
        <row r="1210">
          <cell r="A1210" t="str">
            <v>5111   026</v>
          </cell>
          <cell r="B1210" t="str">
            <v>Disclaimer</v>
          </cell>
          <cell r="C1210">
            <v>27332178.489999998</v>
          </cell>
          <cell r="D1210">
            <v>856555.17</v>
          </cell>
          <cell r="E1210">
            <v>28188733.66</v>
          </cell>
        </row>
        <row r="1211">
          <cell r="A1211" t="str">
            <v>5111   028</v>
          </cell>
          <cell r="B1211" t="str">
            <v>Transferencias Capex-Opex</v>
          </cell>
          <cell r="C1211">
            <v>9754742.2200000007</v>
          </cell>
          <cell r="D1211">
            <v>1615759.83</v>
          </cell>
          <cell r="E1211">
            <v>11370502.050000001</v>
          </cell>
        </row>
        <row r="1212">
          <cell r="A1212" t="str">
            <v>5111   032</v>
          </cell>
          <cell r="B1212" t="str">
            <v>Preventivo Fibra Óptica</v>
          </cell>
          <cell r="C1212">
            <v>18518592.140000001</v>
          </cell>
          <cell r="D1212">
            <v>1979875.15</v>
          </cell>
          <cell r="E1212">
            <v>20498467.289999999</v>
          </cell>
        </row>
        <row r="1213">
          <cell r="A1213" t="str">
            <v>5111   033</v>
          </cell>
          <cell r="B1213" t="str">
            <v>Correctivo Fibra Óptica</v>
          </cell>
          <cell r="C1213">
            <v>17924179.539999999</v>
          </cell>
          <cell r="D1213">
            <v>2656864.83</v>
          </cell>
          <cell r="E1213">
            <v>20581044.370000001</v>
          </cell>
        </row>
        <row r="1214">
          <cell r="A1214" t="str">
            <v>5111   034</v>
          </cell>
          <cell r="B1214" t="str">
            <v>OPERATIVOS / DESINSTALACION EN SITIOS</v>
          </cell>
          <cell r="C1214">
            <v>62493421.25</v>
          </cell>
          <cell r="D1214">
            <v>2635886.5499999998</v>
          </cell>
          <cell r="E1214">
            <v>65129307.799999997</v>
          </cell>
        </row>
        <row r="1215">
          <cell r="A1215" t="str">
            <v>5111   035</v>
          </cell>
          <cell r="B1215" t="str">
            <v>OPERATIVOS / DESINSTALACION SITIOS REDU</v>
          </cell>
          <cell r="C1215">
            <v>1215930.3</v>
          </cell>
          <cell r="D1215">
            <v>99636.43</v>
          </cell>
          <cell r="E1215">
            <v>1315566.73</v>
          </cell>
        </row>
        <row r="1216">
          <cell r="A1216" t="str">
            <v>5111   037</v>
          </cell>
          <cell r="B1216" t="str">
            <v>Renta de Espacio Adicional en Torre</v>
          </cell>
          <cell r="C1216">
            <v>119109341.53</v>
          </cell>
          <cell r="D1216">
            <v>14896618.689999999</v>
          </cell>
          <cell r="E1216">
            <v>134005960.22</v>
          </cell>
        </row>
        <row r="1217">
          <cell r="A1217" t="str">
            <v>5111   038</v>
          </cell>
          <cell r="B1217" t="str">
            <v>No Programados a FO</v>
          </cell>
          <cell r="C1217">
            <v>17378201.219999999</v>
          </cell>
          <cell r="D1217">
            <v>2271355.21</v>
          </cell>
          <cell r="E1217">
            <v>19649556.43</v>
          </cell>
        </row>
        <row r="1218">
          <cell r="A1218" t="str">
            <v>5111   039</v>
          </cell>
          <cell r="B1218" t="str">
            <v>No Programados a Sitios</v>
          </cell>
          <cell r="C1218">
            <v>51972475.5</v>
          </cell>
          <cell r="D1218">
            <v>10087296.880000001</v>
          </cell>
          <cell r="E1218">
            <v>62059772.380000003</v>
          </cell>
        </row>
        <row r="1219">
          <cell r="A1219" t="str">
            <v>_x000C_</v>
          </cell>
          <cell r="C1219" t="str">
            <v>LIBRO MEXGAAP</v>
          </cell>
          <cell r="E1219" t="str">
            <v>Fecha: 01-SEP-21 16:29:00</v>
          </cell>
        </row>
        <row r="1220">
          <cell r="A1220"/>
          <cell r="C1220" t="str">
            <v>AT&amp;T BALANZA POR GRUPO DE</v>
          </cell>
          <cell r="D1220" t="str">
            <v>EF NEXTEL</v>
          </cell>
          <cell r="E1220" t="str">
            <v>Página:  22</v>
          </cell>
        </row>
        <row r="1221">
          <cell r="A1221"/>
          <cell r="C1221" t="str">
            <v>Período Actual: AGO-</v>
          </cell>
          <cell r="D1221">
            <v>21</v>
          </cell>
        </row>
        <row r="1222">
          <cell r="A1222"/>
        </row>
        <row r="1223">
          <cell r="A1223" t="str">
            <v>Divisa: MXN</v>
          </cell>
        </row>
        <row r="1224">
          <cell r="A1224" t="str">
            <v>Ningún CUEN</v>
          </cell>
          <cell r="B1224" t="str">
            <v>TA específico solicitado</v>
          </cell>
        </row>
        <row r="1225">
          <cell r="A1225"/>
          <cell r="C1225" t="str">
            <v>Saldo Anterior</v>
          </cell>
          <cell r="D1225" t="str">
            <v>Movimiento Neto</v>
          </cell>
          <cell r="E1225" t="str">
            <v>Saldo Actual</v>
          </cell>
        </row>
        <row r="1226">
          <cell r="A1226" t="str">
            <v>NEX_GL NEX_</v>
          </cell>
          <cell r="B1226" t="str">
            <v>GL_SUBCUENTA                            N NE NEX NE N NE</v>
          </cell>
          <cell r="C1226">
            <v>44378</v>
          </cell>
          <cell r="D1226">
            <v>44409</v>
          </cell>
          <cell r="E1226">
            <v>44409</v>
          </cell>
        </row>
        <row r="1227">
          <cell r="A1227" t="str">
            <v>------ ----</v>
          </cell>
          <cell r="B1227" t="str">
            <v>--------------------------------------- - -- --- -- - --</v>
          </cell>
          <cell r="C1227" t="str">
            <v>--------------------------</v>
          </cell>
          <cell r="D1227" t="str">
            <v>--------------------------</v>
          </cell>
          <cell r="E1227" t="str">
            <v>--------------------------</v>
          </cell>
        </row>
        <row r="1228">
          <cell r="A1228" t="str">
            <v>5111   450</v>
          </cell>
          <cell r="B1228" t="str">
            <v>3G Capital Leases Tower</v>
          </cell>
          <cell r="C1228">
            <v>-85275390.459999993</v>
          </cell>
          <cell r="D1228">
            <v>-13751222.810000001</v>
          </cell>
          <cell r="E1228">
            <v>-99026613.269999996</v>
          </cell>
        </row>
        <row r="1229">
          <cell r="A1229" t="str">
            <v>5111   453</v>
          </cell>
          <cell r="B1229" t="str">
            <v>Capital Lease ATM</v>
          </cell>
          <cell r="C1229">
            <v>-16324026.460000001</v>
          </cell>
          <cell r="D1229">
            <v>-2160874.91</v>
          </cell>
          <cell r="E1229">
            <v>-18484901.370000001</v>
          </cell>
        </row>
        <row r="1230">
          <cell r="A1230" t="str">
            <v>5111   511</v>
          </cell>
          <cell r="B1230" t="str">
            <v>3G Costo de Sitios No Capitalizables</v>
          </cell>
          <cell r="C1230">
            <v>22957046.190000001</v>
          </cell>
          <cell r="D1230">
            <v>1296168.43</v>
          </cell>
          <cell r="E1230">
            <v>24253214.620000001</v>
          </cell>
        </row>
        <row r="1231">
          <cell r="A1231" t="str">
            <v>5112   001</v>
          </cell>
          <cell r="B1231" t="str">
            <v>Agua</v>
          </cell>
          <cell r="C1231">
            <v>1495585.61</v>
          </cell>
          <cell r="D1231">
            <v>3426.58</v>
          </cell>
          <cell r="E1231">
            <v>1499012.19</v>
          </cell>
        </row>
        <row r="1232">
          <cell r="A1232" t="str">
            <v>5112   002</v>
          </cell>
          <cell r="B1232" t="str">
            <v>Predio</v>
          </cell>
          <cell r="C1232">
            <v>1949219.77</v>
          </cell>
          <cell r="D1232">
            <v>0</v>
          </cell>
          <cell r="E1232">
            <v>1949219.77</v>
          </cell>
        </row>
        <row r="1233">
          <cell r="A1233" t="str">
            <v>5121   451</v>
          </cell>
          <cell r="B1233" t="str">
            <v>3G Capitalización FAS 143 ARO</v>
          </cell>
          <cell r="C1233">
            <v>14263815.99</v>
          </cell>
          <cell r="D1233">
            <v>2074420.77</v>
          </cell>
          <cell r="E1233">
            <v>16338236.76</v>
          </cell>
        </row>
        <row r="1234">
          <cell r="A1234" t="str">
            <v>5121   510</v>
          </cell>
          <cell r="B1234" t="str">
            <v>510 LTE Capitalizacion FAS 143 ARO</v>
          </cell>
          <cell r="C1234">
            <v>1220125.02</v>
          </cell>
          <cell r="D1234">
            <v>180290.38</v>
          </cell>
          <cell r="E1234">
            <v>1400415.4</v>
          </cell>
        </row>
        <row r="1235">
          <cell r="A1235" t="str">
            <v>5121   511</v>
          </cell>
          <cell r="B1235" t="str">
            <v>511 TORRE Capitalizacion FAS 143 ARO</v>
          </cell>
          <cell r="C1235">
            <v>17658796.699999999</v>
          </cell>
          <cell r="D1235">
            <v>2591310.58</v>
          </cell>
          <cell r="E1235">
            <v>20250107.280000001</v>
          </cell>
        </row>
        <row r="1236">
          <cell r="A1236" t="str">
            <v>5205   001</v>
          </cell>
          <cell r="B1236" t="str">
            <v>Renta de Enlaces FO (Backbone)</v>
          </cell>
          <cell r="C1236">
            <v>22408679.210000001</v>
          </cell>
          <cell r="D1236">
            <v>3504979.16</v>
          </cell>
          <cell r="E1236">
            <v>25913658.370000001</v>
          </cell>
        </row>
        <row r="1237">
          <cell r="A1237" t="str">
            <v>5205   002</v>
          </cell>
          <cell r="B1237" t="str">
            <v>Renta de Enlaces MW</v>
          </cell>
          <cell r="C1237">
            <v>64988784.560000002</v>
          </cell>
          <cell r="D1237">
            <v>9248535.1600000001</v>
          </cell>
          <cell r="E1237">
            <v>74237319.719999999</v>
          </cell>
        </row>
        <row r="1238">
          <cell r="A1238" t="str">
            <v>5205   005</v>
          </cell>
          <cell r="B1238" t="str">
            <v>Renta de enlaces ISP (Internet Service</v>
          </cell>
          <cell r="C1238">
            <v>107930370.56</v>
          </cell>
          <cell r="D1238">
            <v>16120250.76</v>
          </cell>
          <cell r="E1238">
            <v>124050621.31999999</v>
          </cell>
        </row>
        <row r="1239">
          <cell r="A1239" t="str">
            <v>5205   006</v>
          </cell>
          <cell r="B1239" t="str">
            <v>Renta de Enlaces FO (Backhaul)</v>
          </cell>
          <cell r="C1239">
            <v>655491377.96000004</v>
          </cell>
          <cell r="D1239">
            <v>84606074.260000005</v>
          </cell>
          <cell r="E1239">
            <v>740097452.22000003</v>
          </cell>
        </row>
        <row r="1240">
          <cell r="A1240" t="str">
            <v>5205   007</v>
          </cell>
          <cell r="B1240" t="str">
            <v>Interconexión</v>
          </cell>
          <cell r="C1240">
            <v>722400</v>
          </cell>
          <cell r="D1240">
            <v>103200</v>
          </cell>
          <cell r="E1240">
            <v>825600</v>
          </cell>
        </row>
        <row r="1241">
          <cell r="A1241" t="str">
            <v>5211   001</v>
          </cell>
          <cell r="B1241" t="str">
            <v>Local</v>
          </cell>
          <cell r="C1241">
            <v>-243472.05</v>
          </cell>
          <cell r="D1241">
            <v>0</v>
          </cell>
          <cell r="E1241">
            <v>-243472.05</v>
          </cell>
        </row>
        <row r="1242">
          <cell r="A1242" t="str">
            <v>5211   002</v>
          </cell>
          <cell r="B1242" t="str">
            <v>Larga Distancia Nacional</v>
          </cell>
          <cell r="C1242">
            <v>3830561.7</v>
          </cell>
          <cell r="D1242">
            <v>701099.66</v>
          </cell>
          <cell r="E1242">
            <v>4531661.3600000003</v>
          </cell>
        </row>
        <row r="1243">
          <cell r="A1243" t="str">
            <v>5211   003</v>
          </cell>
          <cell r="B1243" t="str">
            <v>Larga Distancia Internacional</v>
          </cell>
          <cell r="C1243">
            <v>2072861</v>
          </cell>
          <cell r="D1243">
            <v>450000</v>
          </cell>
          <cell r="E1243">
            <v>2522861</v>
          </cell>
        </row>
        <row r="1244">
          <cell r="A1244" t="str">
            <v>5211   004</v>
          </cell>
          <cell r="B1244" t="str">
            <v>CPP</v>
          </cell>
          <cell r="C1244">
            <v>1070.1099999999999</v>
          </cell>
          <cell r="D1244">
            <v>0</v>
          </cell>
          <cell r="E1244">
            <v>1070.1099999999999</v>
          </cell>
        </row>
        <row r="1245">
          <cell r="A1245" t="str">
            <v>5213   002</v>
          </cell>
          <cell r="B1245" t="str">
            <v>Mensajes de Texto</v>
          </cell>
          <cell r="C1245">
            <v>254612.22</v>
          </cell>
          <cell r="D1245">
            <v>28929.97</v>
          </cell>
          <cell r="E1245">
            <v>283542.19</v>
          </cell>
        </row>
        <row r="1246">
          <cell r="A1246" t="str">
            <v>5214   002</v>
          </cell>
          <cell r="B1246" t="str">
            <v>Telefonía</v>
          </cell>
          <cell r="C1246">
            <v>-502460.37</v>
          </cell>
          <cell r="D1246">
            <v>12152.32</v>
          </cell>
          <cell r="E1246">
            <v>-490308.05</v>
          </cell>
        </row>
        <row r="1247">
          <cell r="A1247" t="str">
            <v>5214   003</v>
          </cell>
          <cell r="B1247" t="str">
            <v>clearing house</v>
          </cell>
          <cell r="C1247">
            <v>6164411.54</v>
          </cell>
          <cell r="D1247">
            <v>956033.46</v>
          </cell>
          <cell r="E1247">
            <v>7120445</v>
          </cell>
        </row>
        <row r="1248">
          <cell r="A1248" t="str">
            <v>5215   001</v>
          </cell>
          <cell r="B1248" t="str">
            <v>TELEFONIA</v>
          </cell>
          <cell r="C1248">
            <v>276427.59999999998</v>
          </cell>
          <cell r="D1248">
            <v>38401.550000000003</v>
          </cell>
          <cell r="E1248">
            <v>314829.15000000002</v>
          </cell>
        </row>
        <row r="1249">
          <cell r="A1249" t="str">
            <v>5216   001</v>
          </cell>
          <cell r="B1249" t="str">
            <v>Costo por Reventa de Tráfico a Terceros</v>
          </cell>
          <cell r="C1249">
            <v>6202793.7000000002</v>
          </cell>
          <cell r="D1249">
            <v>893361.24</v>
          </cell>
          <cell r="E1249">
            <v>7096154.9400000004</v>
          </cell>
        </row>
        <row r="1250">
          <cell r="A1250" t="str">
            <v>5301   001</v>
          </cell>
          <cell r="B1250" t="str">
            <v>Equipo Vendido</v>
          </cell>
          <cell r="C1250">
            <v>328236106</v>
          </cell>
          <cell r="D1250">
            <v>46501233.420000002</v>
          </cell>
          <cell r="E1250">
            <v>374737339.42000002</v>
          </cell>
        </row>
        <row r="1251">
          <cell r="A1251" t="str">
            <v>5301   004</v>
          </cell>
          <cell r="B1251" t="str">
            <v>Fletes</v>
          </cell>
          <cell r="C1251">
            <v>7039517</v>
          </cell>
          <cell r="D1251">
            <v>833311</v>
          </cell>
          <cell r="E1251">
            <v>7872828</v>
          </cell>
        </row>
        <row r="1252">
          <cell r="A1252" t="str">
            <v>5301   006</v>
          </cell>
          <cell r="B1252" t="str">
            <v>Variacion en precio</v>
          </cell>
          <cell r="C1252">
            <v>287347.95</v>
          </cell>
          <cell r="D1252">
            <v>-25352.27</v>
          </cell>
          <cell r="E1252">
            <v>261995.68</v>
          </cell>
        </row>
        <row r="1253">
          <cell r="A1253" t="str">
            <v>5301   008</v>
          </cell>
          <cell r="B1253" t="str">
            <v>Descuentos</v>
          </cell>
          <cell r="C1253">
            <v>-19113360.91</v>
          </cell>
          <cell r="D1253">
            <v>-1364442.28</v>
          </cell>
          <cell r="E1253">
            <v>-20477803.190000001</v>
          </cell>
        </row>
        <row r="1254">
          <cell r="A1254" t="str">
            <v>5301   010</v>
          </cell>
          <cell r="B1254" t="str">
            <v>Sobrantes/Faltantes de inventario</v>
          </cell>
          <cell r="C1254">
            <v>9582942.1500000004</v>
          </cell>
          <cell r="D1254">
            <v>-1393497.99</v>
          </cell>
          <cell r="E1254">
            <v>8189444.1600000001</v>
          </cell>
        </row>
        <row r="1255">
          <cell r="A1255" t="str">
            <v>5301   011</v>
          </cell>
          <cell r="B1255" t="str">
            <v>Equipo Venta en Prepago</v>
          </cell>
          <cell r="C1255">
            <v>1063293.6499999999</v>
          </cell>
          <cell r="D1255">
            <v>1537140.18</v>
          </cell>
          <cell r="E1255">
            <v>2600433.83</v>
          </cell>
        </row>
        <row r="1256">
          <cell r="A1256" t="str">
            <v>5301   015</v>
          </cell>
          <cell r="B1256" t="str">
            <v>Mensajería</v>
          </cell>
          <cell r="C1256">
            <v>57422461.979999997</v>
          </cell>
          <cell r="D1256">
            <v>9352139.0700000003</v>
          </cell>
          <cell r="E1256">
            <v>66774601.049999997</v>
          </cell>
        </row>
        <row r="1257">
          <cell r="A1257" t="str">
            <v>5301   016</v>
          </cell>
          <cell r="B1257" t="str">
            <v>Outsourcing</v>
          </cell>
          <cell r="C1257">
            <v>68449707.680000007</v>
          </cell>
          <cell r="D1257">
            <v>11412098.18</v>
          </cell>
          <cell r="E1257">
            <v>79861805.859999999</v>
          </cell>
        </row>
        <row r="1258">
          <cell r="A1258" t="str">
            <v>5301   017</v>
          </cell>
          <cell r="B1258" t="str">
            <v>Custodias y seguridad de equipos</v>
          </cell>
          <cell r="C1258">
            <v>678528.28</v>
          </cell>
          <cell r="D1258">
            <v>134085.04</v>
          </cell>
          <cell r="E1258">
            <v>812613.32</v>
          </cell>
        </row>
        <row r="1259">
          <cell r="A1259" t="str">
            <v>5301   060</v>
          </cell>
          <cell r="B1259" t="str">
            <v>Reserva de inventarios</v>
          </cell>
          <cell r="C1259">
            <v>211117864.06999999</v>
          </cell>
          <cell r="D1259">
            <v>0</v>
          </cell>
          <cell r="E1259">
            <v>211117864.06999999</v>
          </cell>
        </row>
        <row r="1260">
          <cell r="A1260" t="str">
            <v>5302   001</v>
          </cell>
          <cell r="B1260" t="str">
            <v>Costo de venta de accesorios</v>
          </cell>
          <cell r="C1260">
            <v>74821272.849999994</v>
          </cell>
          <cell r="D1260">
            <v>10545871.720000001</v>
          </cell>
          <cell r="E1260">
            <v>85367144.569999993</v>
          </cell>
        </row>
        <row r="1261">
          <cell r="A1261" t="str">
            <v>5302   008</v>
          </cell>
          <cell r="B1261" t="str">
            <v>Descuentos Accesorios</v>
          </cell>
          <cell r="C1261">
            <v>-6333689.3700000001</v>
          </cell>
          <cell r="D1261">
            <v>-1205286.6299999999</v>
          </cell>
          <cell r="E1261">
            <v>-7538976</v>
          </cell>
        </row>
        <row r="1262">
          <cell r="A1262" t="str">
            <v>5304   001</v>
          </cell>
          <cell r="B1262" t="str">
            <v>Costo Equipos Programa NEXT add</v>
          </cell>
          <cell r="C1262">
            <v>4101671244.1799998</v>
          </cell>
          <cell r="D1262">
            <v>585874380.77999997</v>
          </cell>
          <cell r="E1262">
            <v>4687545624.96</v>
          </cell>
        </row>
        <row r="1263">
          <cell r="A1263" t="str">
            <v>5304   008</v>
          </cell>
          <cell r="B1263" t="str">
            <v>Descuentos NEXT</v>
          </cell>
          <cell r="C1263">
            <v>-544657191.03999996</v>
          </cell>
          <cell r="D1263">
            <v>-57627419.630000003</v>
          </cell>
          <cell r="E1263">
            <v>-602284610.66999996</v>
          </cell>
        </row>
        <row r="1264">
          <cell r="A1264" t="str">
            <v>5306   001</v>
          </cell>
          <cell r="B1264" t="str">
            <v>Costo Equipo Vendido</v>
          </cell>
          <cell r="C1264">
            <v>202351.39</v>
          </cell>
          <cell r="D1264">
            <v>24609.040000000001</v>
          </cell>
          <cell r="E1264">
            <v>226960.43</v>
          </cell>
        </row>
        <row r="1265">
          <cell r="A1265" t="str">
            <v>5306   003</v>
          </cell>
          <cell r="B1265" t="str">
            <v>Costo Material de Instalación</v>
          </cell>
          <cell r="C1265">
            <v>1652954.55</v>
          </cell>
          <cell r="D1265">
            <v>292241</v>
          </cell>
          <cell r="E1265">
            <v>1945195.55</v>
          </cell>
        </row>
        <row r="1266">
          <cell r="A1266" t="str">
            <v>5306   004</v>
          </cell>
          <cell r="B1266" t="str">
            <v>Agente Aduanal</v>
          </cell>
          <cell r="C1266">
            <v>0</v>
          </cell>
          <cell r="D1266">
            <v>18849</v>
          </cell>
          <cell r="E1266">
            <v>18849</v>
          </cell>
        </row>
        <row r="1267">
          <cell r="A1267" t="str">
            <v>5306   007</v>
          </cell>
          <cell r="B1267" t="str">
            <v>Fee Reselle</v>
          </cell>
          <cell r="C1267">
            <v>41934895.25</v>
          </cell>
          <cell r="D1267">
            <v>4356822.0199999996</v>
          </cell>
          <cell r="E1267">
            <v>46291717.270000003</v>
          </cell>
        </row>
        <row r="1268">
          <cell r="A1268" t="str">
            <v>5401   001</v>
          </cell>
          <cell r="B1268" t="str">
            <v>Costo SOS</v>
          </cell>
          <cell r="C1268">
            <v>886624.21</v>
          </cell>
          <cell r="D1268">
            <v>142807.88</v>
          </cell>
          <cell r="E1268">
            <v>1029432.09</v>
          </cell>
        </row>
        <row r="1269">
          <cell r="A1269" t="str">
            <v>5401   009</v>
          </cell>
          <cell r="B1269" t="str">
            <v>Costo Descargas de Contenido</v>
          </cell>
          <cell r="C1269">
            <v>4236974.99</v>
          </cell>
          <cell r="D1269">
            <v>933001.14</v>
          </cell>
          <cell r="E1269">
            <v>5169976.13</v>
          </cell>
        </row>
        <row r="1270">
          <cell r="A1270" t="str">
            <v>5401   011</v>
          </cell>
          <cell r="B1270" t="str">
            <v>Costo servicio iAlarm</v>
          </cell>
          <cell r="C1270">
            <v>34235836.280000001</v>
          </cell>
          <cell r="D1270">
            <v>4957038.92</v>
          </cell>
          <cell r="E1270">
            <v>39192875.200000003</v>
          </cell>
        </row>
        <row r="1271">
          <cell r="A1271" t="str">
            <v>5402   001</v>
          </cell>
          <cell r="B1271" t="str">
            <v>Honorarios Otros</v>
          </cell>
          <cell r="C1271">
            <v>1501140</v>
          </cell>
          <cell r="D1271">
            <v>0</v>
          </cell>
          <cell r="E1271">
            <v>1501140</v>
          </cell>
        </row>
        <row r="1272">
          <cell r="A1272" t="str">
            <v>5501   001</v>
          </cell>
          <cell r="B1272" t="str">
            <v>Costo de Renovaciones</v>
          </cell>
          <cell r="C1272">
            <v>406257243.56</v>
          </cell>
          <cell r="D1272">
            <v>39822868.18</v>
          </cell>
          <cell r="E1272">
            <v>446080111.74000001</v>
          </cell>
        </row>
        <row r="1273">
          <cell r="A1273" t="str">
            <v>5501   002</v>
          </cell>
          <cell r="B1273" t="str">
            <v>Costo de equipos previamente desactivad</v>
          </cell>
          <cell r="C1273">
            <v>954441.56</v>
          </cell>
          <cell r="D1273">
            <v>99240.24</v>
          </cell>
          <cell r="E1273">
            <v>1053681.8</v>
          </cell>
        </row>
        <row r="1274">
          <cell r="A1274" t="str">
            <v>5501   003</v>
          </cell>
          <cell r="B1274" t="str">
            <v>Modernización</v>
          </cell>
          <cell r="C1274">
            <v>8260325.8399999999</v>
          </cell>
          <cell r="D1274">
            <v>1358675.64</v>
          </cell>
          <cell r="E1274">
            <v>9619001.4800000004</v>
          </cell>
        </row>
        <row r="1275">
          <cell r="A1275" t="str">
            <v>5501   005</v>
          </cell>
          <cell r="B1275" t="str">
            <v>Descuentos</v>
          </cell>
          <cell r="C1275">
            <v>-1419.82</v>
          </cell>
          <cell r="D1275">
            <v>1039.82</v>
          </cell>
          <cell r="E1275">
            <v>-380</v>
          </cell>
        </row>
        <row r="1276">
          <cell r="A1276" t="str">
            <v>5501   009</v>
          </cell>
          <cell r="B1276" t="str">
            <v>Mensajería</v>
          </cell>
          <cell r="C1276">
            <v>2557501.29</v>
          </cell>
          <cell r="D1276">
            <v>5591.17</v>
          </cell>
          <cell r="E1276">
            <v>2563092.46</v>
          </cell>
        </row>
        <row r="1277">
          <cell r="A1277" t="str">
            <v>_x000C_</v>
          </cell>
          <cell r="C1277" t="str">
            <v>LIBRO MEXGAAP</v>
          </cell>
          <cell r="E1277" t="str">
            <v>Fecha: 01-SEP-21 16:29:00</v>
          </cell>
        </row>
        <row r="1278">
          <cell r="A1278"/>
          <cell r="C1278" t="str">
            <v>AT&amp;T BALANZA POR GRUPO DE</v>
          </cell>
          <cell r="D1278" t="str">
            <v>EF NEXTEL</v>
          </cell>
          <cell r="E1278" t="str">
            <v>Página:  23</v>
          </cell>
        </row>
        <row r="1279">
          <cell r="A1279"/>
          <cell r="C1279" t="str">
            <v>Período Actual: AGO-</v>
          </cell>
          <cell r="D1279">
            <v>21</v>
          </cell>
        </row>
        <row r="1280">
          <cell r="A1280"/>
        </row>
        <row r="1281">
          <cell r="A1281" t="str">
            <v>Divisa: MXN</v>
          </cell>
        </row>
        <row r="1282">
          <cell r="A1282" t="str">
            <v>Ningún CUEN</v>
          </cell>
          <cell r="B1282" t="str">
            <v>TA específico solicitado</v>
          </cell>
        </row>
        <row r="1283">
          <cell r="A1283"/>
          <cell r="C1283" t="str">
            <v>Saldo Anterior</v>
          </cell>
          <cell r="D1283" t="str">
            <v>Movimiento Neto</v>
          </cell>
          <cell r="E1283" t="str">
            <v>Saldo Actual</v>
          </cell>
        </row>
        <row r="1284">
          <cell r="A1284" t="str">
            <v>NEX_GL NEX_</v>
          </cell>
          <cell r="B1284" t="str">
            <v>GL_SUBCUENTA                            N NE NEX NE N NE</v>
          </cell>
          <cell r="C1284">
            <v>44378</v>
          </cell>
          <cell r="D1284">
            <v>44409</v>
          </cell>
          <cell r="E1284">
            <v>44409</v>
          </cell>
        </row>
        <row r="1285">
          <cell r="A1285" t="str">
            <v>------ ----</v>
          </cell>
          <cell r="B1285" t="str">
            <v>--------------------------------------- - -- --- -- - --</v>
          </cell>
          <cell r="C1285" t="str">
            <v>--------------------------</v>
          </cell>
          <cell r="D1285" t="str">
            <v>--------------------------</v>
          </cell>
          <cell r="E1285" t="str">
            <v>--------------------------</v>
          </cell>
        </row>
        <row r="1286">
          <cell r="A1286" t="str">
            <v>5501   010</v>
          </cell>
          <cell r="B1286" t="str">
            <v>Outsourcing</v>
          </cell>
          <cell r="C1286">
            <v>9993717.8200000003</v>
          </cell>
          <cell r="D1286">
            <v>1510166.15</v>
          </cell>
          <cell r="E1286">
            <v>11503883.970000001</v>
          </cell>
        </row>
        <row r="1287">
          <cell r="A1287" t="str">
            <v>5502   001</v>
          </cell>
          <cell r="B1287" t="str">
            <v>Reemplazos</v>
          </cell>
          <cell r="C1287">
            <v>507806.46</v>
          </cell>
          <cell r="D1287">
            <v>55468.29</v>
          </cell>
          <cell r="E1287">
            <v>563274.75</v>
          </cell>
        </row>
        <row r="1288">
          <cell r="A1288" t="str">
            <v>5502   011</v>
          </cell>
          <cell r="B1288" t="str">
            <v>Accesorios para radios</v>
          </cell>
          <cell r="C1288">
            <v>265594.8</v>
          </cell>
          <cell r="D1288">
            <v>25563.13</v>
          </cell>
          <cell r="E1288">
            <v>291157.93</v>
          </cell>
        </row>
        <row r="1289">
          <cell r="A1289" t="str">
            <v>5502   014</v>
          </cell>
          <cell r="B1289" t="str">
            <v>Otros</v>
          </cell>
          <cell r="C1289">
            <v>5960755.46</v>
          </cell>
          <cell r="D1289">
            <v>942254.61</v>
          </cell>
          <cell r="E1289">
            <v>6903010.0700000003</v>
          </cell>
        </row>
        <row r="1290">
          <cell r="A1290" t="str">
            <v>5502   017</v>
          </cell>
          <cell r="B1290" t="str">
            <v>Mensajería</v>
          </cell>
          <cell r="C1290">
            <v>1041996.68</v>
          </cell>
          <cell r="D1290">
            <v>87795.97</v>
          </cell>
          <cell r="E1290">
            <v>1129792.6499999999</v>
          </cell>
        </row>
        <row r="1291">
          <cell r="A1291" t="str">
            <v>5504   001</v>
          </cell>
          <cell r="B1291" t="str">
            <v>Costo Equipo Programa Next</v>
          </cell>
          <cell r="C1291">
            <v>1524.2</v>
          </cell>
          <cell r="D1291">
            <v>286.64999999999998</v>
          </cell>
          <cell r="E1291">
            <v>1810.85</v>
          </cell>
        </row>
        <row r="1292">
          <cell r="A1292" t="str">
            <v>5601   001</v>
          </cell>
          <cell r="B1292" t="str">
            <v>Costo de Ventas Equipos Mayoristas</v>
          </cell>
          <cell r="C1292">
            <v>117102851.7</v>
          </cell>
          <cell r="D1292">
            <v>4081567.35</v>
          </cell>
          <cell r="E1292">
            <v>121184419.05</v>
          </cell>
        </row>
        <row r="1293">
          <cell r="A1293" t="str">
            <v>5901   020</v>
          </cell>
          <cell r="B1293" t="str">
            <v>Cto. Aparatos  -Interco</v>
          </cell>
          <cell r="C1293">
            <v>858898516.97000003</v>
          </cell>
          <cell r="D1293">
            <v>124811702.09</v>
          </cell>
          <cell r="E1293">
            <v>983710219.05999994</v>
          </cell>
        </row>
        <row r="1294">
          <cell r="A1294" t="str">
            <v>5901   027</v>
          </cell>
          <cell r="B1294" t="str">
            <v>Costo El Que Llama Paga Carriers CPP044</v>
          </cell>
          <cell r="C1294">
            <v>57185980.93</v>
          </cell>
          <cell r="D1294">
            <v>8625061.1400000006</v>
          </cell>
          <cell r="E1294">
            <v>65811042.07</v>
          </cell>
        </row>
        <row r="1295">
          <cell r="A1295" t="str">
            <v>5901   029</v>
          </cell>
          <cell r="B1295" t="str">
            <v>Cto .SMS -  ( Interco )</v>
          </cell>
          <cell r="C1295">
            <v>36159272.520000003</v>
          </cell>
          <cell r="D1295">
            <v>3008233.48</v>
          </cell>
          <cell r="E1295">
            <v>39167506</v>
          </cell>
        </row>
        <row r="1296">
          <cell r="A1296" t="str">
            <v>5901   030</v>
          </cell>
          <cell r="B1296" t="str">
            <v>Costo MMS Multimedia  -Interco</v>
          </cell>
          <cell r="C1296">
            <v>4138.6000000000004</v>
          </cell>
          <cell r="D1296">
            <v>437.39</v>
          </cell>
          <cell r="E1296">
            <v>4575.99</v>
          </cell>
        </row>
        <row r="1297">
          <cell r="A1297" t="str">
            <v>5901   032</v>
          </cell>
          <cell r="B1297" t="str">
            <v>Cto. Servicios Telecomunicacion-interco</v>
          </cell>
          <cell r="C1297">
            <v>6583537.2300000004</v>
          </cell>
          <cell r="D1297">
            <v>847140.59</v>
          </cell>
          <cell r="E1297">
            <v>7430677.8200000003</v>
          </cell>
        </row>
        <row r="1298">
          <cell r="A1298" t="str">
            <v>5901   033</v>
          </cell>
          <cell r="B1298" t="str">
            <v>Cto. Por Recuperacion de Costos  -Inter</v>
          </cell>
          <cell r="C1298">
            <v>-342523182.23000002</v>
          </cell>
          <cell r="D1298">
            <v>0</v>
          </cell>
          <cell r="E1298">
            <v>-342523182.23000002</v>
          </cell>
        </row>
        <row r="1299">
          <cell r="A1299" t="str">
            <v>5901   301</v>
          </cell>
          <cell r="B1299" t="str">
            <v>Cto.OT por Recuperacion Ctos Terceros -</v>
          </cell>
          <cell r="C1299">
            <v>350864197.85000002</v>
          </cell>
          <cell r="D1299">
            <v>131594816.92</v>
          </cell>
          <cell r="E1299">
            <v>482459014.76999998</v>
          </cell>
        </row>
        <row r="1300">
          <cell r="A1300" t="str">
            <v>Total Costo</v>
          </cell>
          <cell r="C1300">
            <v>12697685183.629999</v>
          </cell>
          <cell r="D1300">
            <v>1907482091.9000001</v>
          </cell>
          <cell r="E1300">
            <v>14605167275.530001</v>
          </cell>
        </row>
        <row r="1301">
          <cell r="A1301" t="str">
            <v>Utilidad Br</v>
          </cell>
          <cell r="B1301" t="str">
            <v>uta</v>
          </cell>
          <cell r="C1301">
            <v>-10483554530.389999</v>
          </cell>
          <cell r="D1301">
            <v>-492895352.94</v>
          </cell>
          <cell r="E1301">
            <v>-10976449883.33</v>
          </cell>
        </row>
        <row r="1302">
          <cell r="A1302" t="str">
            <v>Gastos de O</v>
          </cell>
          <cell r="B1302" t="str">
            <v>peración</v>
          </cell>
        </row>
        <row r="1303">
          <cell r="A1303" t="str">
            <v>6110   001</v>
          </cell>
          <cell r="B1303" t="str">
            <v>Sueldos y salarios</v>
          </cell>
          <cell r="C1303">
            <v>1560195253.1099999</v>
          </cell>
          <cell r="D1303">
            <v>65661325.68</v>
          </cell>
          <cell r="E1303">
            <v>1625856578.79</v>
          </cell>
        </row>
        <row r="1304">
          <cell r="A1304" t="str">
            <v>6110   002</v>
          </cell>
          <cell r="B1304" t="str">
            <v>Prima Vacacional</v>
          </cell>
          <cell r="C1304">
            <v>48961291.68</v>
          </cell>
          <cell r="D1304">
            <v>3122517.03</v>
          </cell>
          <cell r="E1304">
            <v>52083808.710000001</v>
          </cell>
        </row>
        <row r="1305">
          <cell r="A1305" t="str">
            <v>6110   004</v>
          </cell>
          <cell r="B1305" t="str">
            <v>Aguinaldo</v>
          </cell>
          <cell r="C1305">
            <v>36382786.700000003</v>
          </cell>
          <cell r="D1305">
            <v>4683111.8899999997</v>
          </cell>
          <cell r="E1305">
            <v>41065898.590000004</v>
          </cell>
        </row>
        <row r="1306">
          <cell r="A1306" t="str">
            <v>6110   006</v>
          </cell>
          <cell r="B1306" t="str">
            <v>Bonos</v>
          </cell>
          <cell r="C1306">
            <v>335637505.01999998</v>
          </cell>
          <cell r="D1306">
            <v>-94968346.579999998</v>
          </cell>
          <cell r="E1306">
            <v>240669158.44</v>
          </cell>
        </row>
        <row r="1307">
          <cell r="A1307" t="str">
            <v>6110   007</v>
          </cell>
          <cell r="B1307" t="str">
            <v>Seguro de vida y GMM</v>
          </cell>
          <cell r="C1307">
            <v>56347735.670000002</v>
          </cell>
          <cell r="D1307">
            <v>10315146.060000001</v>
          </cell>
          <cell r="E1307">
            <v>66662881.729999997</v>
          </cell>
        </row>
        <row r="1308">
          <cell r="A1308" t="str">
            <v>6110   008</v>
          </cell>
          <cell r="B1308" t="str">
            <v>Apoyo Teletrabajo</v>
          </cell>
          <cell r="C1308">
            <v>3576275</v>
          </cell>
          <cell r="D1308">
            <v>118490</v>
          </cell>
          <cell r="E1308">
            <v>3694765</v>
          </cell>
        </row>
        <row r="1309">
          <cell r="A1309" t="str">
            <v>6110   009</v>
          </cell>
          <cell r="B1309" t="str">
            <v>Vales de despensa</v>
          </cell>
          <cell r="C1309">
            <v>107601348</v>
          </cell>
          <cell r="D1309">
            <v>3843891</v>
          </cell>
          <cell r="E1309">
            <v>111445239</v>
          </cell>
        </row>
        <row r="1310">
          <cell r="A1310" t="str">
            <v>6110   013</v>
          </cell>
          <cell r="B1310" t="str">
            <v>Indemnizaciones</v>
          </cell>
          <cell r="C1310">
            <v>871659061.15999997</v>
          </cell>
          <cell r="D1310">
            <v>11878142.140000001</v>
          </cell>
          <cell r="E1310">
            <v>883537203.29999995</v>
          </cell>
        </row>
        <row r="1311">
          <cell r="A1311" t="str">
            <v>6110   015</v>
          </cell>
          <cell r="B1311" t="str">
            <v>Ayuda gastos para funeral</v>
          </cell>
          <cell r="C1311">
            <v>1772779.36</v>
          </cell>
          <cell r="D1311">
            <v>0</v>
          </cell>
          <cell r="E1311">
            <v>1772779.36</v>
          </cell>
        </row>
        <row r="1312">
          <cell r="A1312" t="str">
            <v>6110   022</v>
          </cell>
          <cell r="B1312" t="str">
            <v>Nómina Confidencial</v>
          </cell>
          <cell r="C1312">
            <v>122416285.77</v>
          </cell>
          <cell r="D1312">
            <v>21290605.27</v>
          </cell>
          <cell r="E1312">
            <v>143706891.03999999</v>
          </cell>
        </row>
        <row r="1313">
          <cell r="A1313" t="str">
            <v>6110   023</v>
          </cell>
          <cell r="B1313" t="str">
            <v>Provisión de vacaciones efectos locales</v>
          </cell>
          <cell r="C1313">
            <v>100123675.56999999</v>
          </cell>
          <cell r="D1313">
            <v>-112102762.40000001</v>
          </cell>
          <cell r="E1313">
            <v>-11979086.83</v>
          </cell>
        </row>
        <row r="1314">
          <cell r="A1314" t="str">
            <v>6110   024</v>
          </cell>
          <cell r="B1314" t="str">
            <v>RECUPERACION DE SUELDOS Y SALARIOS</v>
          </cell>
          <cell r="C1314">
            <v>-2500858.79</v>
          </cell>
          <cell r="D1314">
            <v>-406285.68</v>
          </cell>
          <cell r="E1314">
            <v>-2907144.47</v>
          </cell>
        </row>
        <row r="1315">
          <cell r="A1315" t="str">
            <v>6110   030</v>
          </cell>
          <cell r="B1315" t="str">
            <v>Indemnizaciones Litigio Laboral</v>
          </cell>
          <cell r="C1315">
            <v>344640433.12</v>
          </cell>
          <cell r="D1315">
            <v>-8746900.2300000004</v>
          </cell>
          <cell r="E1315">
            <v>335893532.88999999</v>
          </cell>
        </row>
        <row r="1316">
          <cell r="A1316" t="str">
            <v>6111   001</v>
          </cell>
          <cell r="B1316" t="str">
            <v>Impuesto estatal sobre nomina</v>
          </cell>
          <cell r="C1316">
            <v>67456626.319999993</v>
          </cell>
          <cell r="D1316">
            <v>2646257.81</v>
          </cell>
          <cell r="E1316">
            <v>70102884.129999995</v>
          </cell>
        </row>
        <row r="1317">
          <cell r="A1317" t="str">
            <v>6111   002</v>
          </cell>
          <cell r="B1317" t="str">
            <v>SAR</v>
          </cell>
          <cell r="C1317">
            <v>33124415.960000001</v>
          </cell>
          <cell r="D1317">
            <v>1270598.1000000001</v>
          </cell>
          <cell r="E1317">
            <v>34395014.060000002</v>
          </cell>
        </row>
        <row r="1318">
          <cell r="A1318" t="str">
            <v>6111   003</v>
          </cell>
          <cell r="B1318" t="str">
            <v>Cuota IMSS Patronal</v>
          </cell>
          <cell r="C1318">
            <v>178170503.06999999</v>
          </cell>
          <cell r="D1318">
            <v>5377636.6100000003</v>
          </cell>
          <cell r="E1318">
            <v>183548139.68000001</v>
          </cell>
        </row>
        <row r="1319">
          <cell r="A1319" t="str">
            <v>6111   004</v>
          </cell>
          <cell r="B1319" t="str">
            <v>Subsidio IMSS</v>
          </cell>
          <cell r="C1319">
            <v>7819713.0800000001</v>
          </cell>
          <cell r="D1319">
            <v>1071523.94</v>
          </cell>
          <cell r="E1319">
            <v>8891237.0199999996</v>
          </cell>
        </row>
        <row r="1320">
          <cell r="A1320" t="str">
            <v>6111   005</v>
          </cell>
          <cell r="B1320" t="str">
            <v>Infonavit</v>
          </cell>
          <cell r="C1320">
            <v>83094191.859999999</v>
          </cell>
          <cell r="D1320">
            <v>3111327.56</v>
          </cell>
          <cell r="E1320">
            <v>86205519.420000002</v>
          </cell>
        </row>
        <row r="1321">
          <cell r="A1321" t="str">
            <v>6111   006</v>
          </cell>
          <cell r="B1321" t="str">
            <v>Fondo de ahorro</v>
          </cell>
          <cell r="C1321">
            <v>132153043.51000001</v>
          </cell>
          <cell r="D1321">
            <v>5031914.32</v>
          </cell>
          <cell r="E1321">
            <v>137184957.83000001</v>
          </cell>
        </row>
        <row r="1322">
          <cell r="A1322" t="str">
            <v>6112   001</v>
          </cell>
          <cell r="B1322" t="str">
            <v>Comision Ejecutivos</v>
          </cell>
          <cell r="C1322">
            <v>78008400.109999999</v>
          </cell>
          <cell r="D1322">
            <v>-3993618.25</v>
          </cell>
          <cell r="E1322">
            <v>74014781.859999999</v>
          </cell>
        </row>
        <row r="1323">
          <cell r="A1323" t="str">
            <v>6125   900</v>
          </cell>
          <cell r="B1323" t="str">
            <v>Comisiones Devengadas ASC 606 VD</v>
          </cell>
          <cell r="C1323">
            <v>23579858.780000001</v>
          </cell>
          <cell r="D1323">
            <v>285828.61</v>
          </cell>
          <cell r="E1323">
            <v>23865687.390000001</v>
          </cell>
        </row>
        <row r="1324">
          <cell r="A1324" t="str">
            <v>6126   900</v>
          </cell>
          <cell r="B1324" t="str">
            <v>Carga Social Devengada  ASC 606 VD</v>
          </cell>
          <cell r="C1324">
            <v>5979827.9400000004</v>
          </cell>
          <cell r="D1324">
            <v>422571.29</v>
          </cell>
          <cell r="E1324">
            <v>6402399.2300000004</v>
          </cell>
        </row>
        <row r="1325">
          <cell r="A1325" t="str">
            <v>6201   001</v>
          </cell>
          <cell r="B1325" t="str">
            <v>Transporte</v>
          </cell>
          <cell r="C1325">
            <v>51961.04</v>
          </cell>
          <cell r="D1325">
            <v>29968.6</v>
          </cell>
          <cell r="E1325">
            <v>81929.64</v>
          </cell>
        </row>
        <row r="1326">
          <cell r="A1326" t="str">
            <v>6201   002</v>
          </cell>
          <cell r="B1326" t="str">
            <v>Alimentos</v>
          </cell>
          <cell r="C1326">
            <v>-1877.54</v>
          </cell>
          <cell r="D1326">
            <v>53327.38</v>
          </cell>
          <cell r="E1326">
            <v>51449.84</v>
          </cell>
        </row>
        <row r="1327">
          <cell r="A1327" t="str">
            <v>6201   003</v>
          </cell>
          <cell r="B1327" t="str">
            <v>Hospedaje</v>
          </cell>
          <cell r="C1327">
            <v>22701.48</v>
          </cell>
          <cell r="D1327">
            <v>3477.31</v>
          </cell>
          <cell r="E1327">
            <v>26178.79</v>
          </cell>
        </row>
        <row r="1328">
          <cell r="A1328" t="str">
            <v>6201   004</v>
          </cell>
          <cell r="B1328" t="str">
            <v>Otros</v>
          </cell>
          <cell r="C1328">
            <v>3677.95</v>
          </cell>
          <cell r="D1328">
            <v>120</v>
          </cell>
          <cell r="E1328">
            <v>3797.95</v>
          </cell>
        </row>
        <row r="1329">
          <cell r="A1329" t="str">
            <v>6201   005</v>
          </cell>
          <cell r="B1329" t="str">
            <v>Gasolina</v>
          </cell>
          <cell r="C1329">
            <v>7965.27</v>
          </cell>
          <cell r="D1329">
            <v>1297.21</v>
          </cell>
          <cell r="E1329">
            <v>9262.48</v>
          </cell>
        </row>
        <row r="1330">
          <cell r="A1330" t="str">
            <v>6201   007</v>
          </cell>
          <cell r="B1330" t="str">
            <v>Gastos de Viaje ND</v>
          </cell>
          <cell r="C1330">
            <v>41844.129999999997</v>
          </cell>
          <cell r="D1330">
            <v>6229.18</v>
          </cell>
          <cell r="E1330">
            <v>48073.31</v>
          </cell>
        </row>
        <row r="1331">
          <cell r="A1331" t="str">
            <v>6203   001</v>
          </cell>
          <cell r="B1331" t="str">
            <v>Eventos y Reuniones Menores</v>
          </cell>
          <cell r="C1331">
            <v>146092</v>
          </cell>
          <cell r="D1331">
            <v>-30000</v>
          </cell>
          <cell r="E1331">
            <v>116092</v>
          </cell>
        </row>
        <row r="1332">
          <cell r="A1332" t="str">
            <v>6203   011</v>
          </cell>
          <cell r="B1332" t="str">
            <v>Reconocimientos</v>
          </cell>
          <cell r="C1332">
            <v>40452.22</v>
          </cell>
          <cell r="D1332">
            <v>-19346.62</v>
          </cell>
          <cell r="E1332">
            <v>21105.599999999999</v>
          </cell>
        </row>
        <row r="1333">
          <cell r="A1333" t="str">
            <v>6204   001</v>
          </cell>
          <cell r="B1333" t="str">
            <v>Seminarios y entrenamiento</v>
          </cell>
          <cell r="C1333">
            <v>559370.23999999999</v>
          </cell>
          <cell r="D1333">
            <v>130084.91</v>
          </cell>
          <cell r="E1333">
            <v>689455.15</v>
          </cell>
        </row>
        <row r="1334">
          <cell r="A1334" t="str">
            <v>6204   002</v>
          </cell>
          <cell r="B1334" t="str">
            <v>Entrenamiento corporativo</v>
          </cell>
          <cell r="C1334">
            <v>-3476962.75</v>
          </cell>
          <cell r="D1334">
            <v>60758.5</v>
          </cell>
          <cell r="E1334">
            <v>-3416204.25</v>
          </cell>
        </row>
        <row r="1335">
          <cell r="A1335" t="str">
            <v>_x000C_</v>
          </cell>
          <cell r="C1335" t="str">
            <v>LIBRO MEXGAAP</v>
          </cell>
          <cell r="E1335" t="str">
            <v>Fecha: 01-SEP-21 16:29:00</v>
          </cell>
        </row>
        <row r="1336">
          <cell r="A1336"/>
          <cell r="C1336" t="str">
            <v>AT&amp;T BALANZA POR GRUPO DE</v>
          </cell>
          <cell r="D1336" t="str">
            <v>EF NEXTEL</v>
          </cell>
          <cell r="E1336" t="str">
            <v>Página:  24</v>
          </cell>
        </row>
        <row r="1337">
          <cell r="A1337"/>
          <cell r="C1337" t="str">
            <v>Período Actual: AGO-</v>
          </cell>
          <cell r="D1337">
            <v>21</v>
          </cell>
        </row>
        <row r="1338">
          <cell r="A1338"/>
        </row>
        <row r="1339">
          <cell r="A1339" t="str">
            <v>Divisa: MXN</v>
          </cell>
        </row>
        <row r="1340">
          <cell r="A1340" t="str">
            <v>Ningún CUEN</v>
          </cell>
          <cell r="B1340" t="str">
            <v>TA específico solicitado</v>
          </cell>
        </row>
        <row r="1341">
          <cell r="A1341"/>
          <cell r="C1341" t="str">
            <v>Saldo Anterior</v>
          </cell>
          <cell r="D1341" t="str">
            <v>Movimiento Neto</v>
          </cell>
          <cell r="E1341" t="str">
            <v>Saldo Actual</v>
          </cell>
        </row>
        <row r="1342">
          <cell r="A1342" t="str">
            <v>NEX_GL NEX_</v>
          </cell>
          <cell r="B1342" t="str">
            <v>GL_SUBCUENTA                            N NE NEX NE N NE</v>
          </cell>
          <cell r="C1342">
            <v>44378</v>
          </cell>
          <cell r="D1342">
            <v>44409</v>
          </cell>
          <cell r="E1342">
            <v>44409</v>
          </cell>
        </row>
        <row r="1343">
          <cell r="A1343" t="str">
            <v>------ ----</v>
          </cell>
          <cell r="B1343" t="str">
            <v>--------------------------------------- - -- --- -- - --</v>
          </cell>
          <cell r="C1343" t="str">
            <v>--------------------------</v>
          </cell>
          <cell r="D1343" t="str">
            <v>--------------------------</v>
          </cell>
          <cell r="E1343" t="str">
            <v>--------------------------</v>
          </cell>
        </row>
        <row r="1344">
          <cell r="A1344" t="str">
            <v>6204   003</v>
          </cell>
          <cell r="B1344" t="str">
            <v>Entrenamiento tecnica</v>
          </cell>
          <cell r="C1344">
            <v>6353799.4699999997</v>
          </cell>
          <cell r="D1344">
            <v>1768151.49</v>
          </cell>
          <cell r="E1344">
            <v>8121950.96</v>
          </cell>
        </row>
        <row r="1345">
          <cell r="A1345" t="str">
            <v>6204   004</v>
          </cell>
          <cell r="B1345" t="str">
            <v>Programas Desarrollo a Empleados</v>
          </cell>
          <cell r="C1345">
            <v>599916</v>
          </cell>
          <cell r="D1345">
            <v>0</v>
          </cell>
          <cell r="E1345">
            <v>599916</v>
          </cell>
        </row>
        <row r="1346">
          <cell r="A1346" t="str">
            <v>6204   005</v>
          </cell>
          <cell r="B1346" t="str">
            <v>Employee Networks</v>
          </cell>
          <cell r="C1346">
            <v>199935</v>
          </cell>
          <cell r="D1346">
            <v>0</v>
          </cell>
          <cell r="E1346">
            <v>199935</v>
          </cell>
        </row>
        <row r="1347">
          <cell r="A1347" t="str">
            <v>6205   001</v>
          </cell>
          <cell r="B1347" t="str">
            <v>001-Reclutamiento Nextel</v>
          </cell>
          <cell r="C1347">
            <v>8166517.4299999997</v>
          </cell>
          <cell r="D1347">
            <v>84600</v>
          </cell>
          <cell r="E1347">
            <v>8251117.4299999997</v>
          </cell>
        </row>
        <row r="1348">
          <cell r="A1348" t="str">
            <v>6205   002</v>
          </cell>
          <cell r="B1348" t="str">
            <v>Reclutamiento externos</v>
          </cell>
          <cell r="C1348">
            <v>1035932.91</v>
          </cell>
          <cell r="D1348">
            <v>133986</v>
          </cell>
          <cell r="E1348">
            <v>1169918.9099999999</v>
          </cell>
        </row>
        <row r="1349">
          <cell r="A1349" t="str">
            <v>6206   001</v>
          </cell>
          <cell r="B1349" t="str">
            <v>Transporte local</v>
          </cell>
          <cell r="C1349">
            <v>2395.2399999999998</v>
          </cell>
          <cell r="D1349">
            <v>0</v>
          </cell>
          <cell r="E1349">
            <v>2395.2399999999998</v>
          </cell>
        </row>
        <row r="1350">
          <cell r="A1350" t="str">
            <v>6206   002</v>
          </cell>
          <cell r="B1350" t="str">
            <v>Cuotas y suscripciones</v>
          </cell>
          <cell r="C1350">
            <v>1364068.85</v>
          </cell>
          <cell r="D1350">
            <v>1553230.13</v>
          </cell>
          <cell r="E1350">
            <v>2917298.98</v>
          </cell>
        </row>
        <row r="1351">
          <cell r="A1351" t="str">
            <v>6206   009</v>
          </cell>
          <cell r="B1351" t="str">
            <v>Comidas locales</v>
          </cell>
          <cell r="C1351">
            <v>4862.5</v>
          </cell>
          <cell r="D1351">
            <v>2644.8</v>
          </cell>
          <cell r="E1351">
            <v>7507.3</v>
          </cell>
        </row>
        <row r="1352">
          <cell r="A1352" t="str">
            <v>6207   001</v>
          </cell>
          <cell r="B1352" t="str">
            <v>Reubicacion de Empleados</v>
          </cell>
          <cell r="C1352">
            <v>296841.84999999998</v>
          </cell>
          <cell r="D1352">
            <v>73668.009999999995</v>
          </cell>
          <cell r="E1352">
            <v>370509.86</v>
          </cell>
        </row>
        <row r="1353">
          <cell r="A1353" t="str">
            <v>6208   001</v>
          </cell>
          <cell r="B1353" t="str">
            <v>Gastos Taxis para Empleados</v>
          </cell>
          <cell r="C1353">
            <v>698488.95</v>
          </cell>
          <cell r="D1353">
            <v>127080.29</v>
          </cell>
          <cell r="E1353">
            <v>825569.24</v>
          </cell>
        </row>
        <row r="1354">
          <cell r="A1354" t="str">
            <v>6209   001</v>
          </cell>
          <cell r="B1354" t="str">
            <v>Medicamentos</v>
          </cell>
          <cell r="C1354">
            <v>2743478.97</v>
          </cell>
          <cell r="D1354">
            <v>382100</v>
          </cell>
          <cell r="E1354">
            <v>3125578.97</v>
          </cell>
        </row>
        <row r="1355">
          <cell r="A1355" t="str">
            <v>6211   001</v>
          </cell>
          <cell r="B1355" t="str">
            <v>Equipos Demos y Cortesías</v>
          </cell>
          <cell r="C1355">
            <v>1541548.07</v>
          </cell>
          <cell r="D1355">
            <v>197424.08</v>
          </cell>
          <cell r="E1355">
            <v>1738972.15</v>
          </cell>
        </row>
        <row r="1356">
          <cell r="A1356" t="str">
            <v>6213   001</v>
          </cell>
          <cell r="B1356" t="str">
            <v>Equipos Personal Nuevo Ingreso</v>
          </cell>
          <cell r="C1356">
            <v>846899.81</v>
          </cell>
          <cell r="D1356">
            <v>75367.039999999994</v>
          </cell>
          <cell r="E1356">
            <v>922266.85</v>
          </cell>
        </row>
        <row r="1357">
          <cell r="A1357" t="str">
            <v>6214   001</v>
          </cell>
          <cell r="B1357" t="str">
            <v>Reparaciones, Reemplazos y Accesorios</v>
          </cell>
          <cell r="C1357">
            <v>528630.94999999995</v>
          </cell>
          <cell r="D1357">
            <v>4461.08</v>
          </cell>
          <cell r="E1357">
            <v>533092.03</v>
          </cell>
        </row>
        <row r="1358">
          <cell r="A1358" t="str">
            <v>6216   001</v>
          </cell>
          <cell r="B1358" t="str">
            <v>Eventos especiales por área</v>
          </cell>
          <cell r="C1358">
            <v>808745.24</v>
          </cell>
          <cell r="D1358">
            <v>20000</v>
          </cell>
          <cell r="E1358">
            <v>828745.24</v>
          </cell>
        </row>
        <row r="1359">
          <cell r="A1359" t="str">
            <v>6217   001</v>
          </cell>
          <cell r="B1359" t="str">
            <v>Uniformes empleados</v>
          </cell>
          <cell r="C1359">
            <v>1819870.61</v>
          </cell>
          <cell r="D1359">
            <v>866977.24</v>
          </cell>
          <cell r="E1359">
            <v>2686847.85</v>
          </cell>
        </row>
        <row r="1360">
          <cell r="A1360" t="str">
            <v>6219   001</v>
          </cell>
          <cell r="B1360" t="str">
            <v>Camionetas Norseg</v>
          </cell>
          <cell r="C1360">
            <v>286380</v>
          </cell>
          <cell r="D1360">
            <v>0</v>
          </cell>
          <cell r="E1360">
            <v>286380</v>
          </cell>
        </row>
        <row r="1361">
          <cell r="A1361" t="str">
            <v>6221   001</v>
          </cell>
          <cell r="B1361" t="str">
            <v>Hotel</v>
          </cell>
          <cell r="C1361">
            <v>875115.8</v>
          </cell>
          <cell r="D1361">
            <v>178069.41</v>
          </cell>
          <cell r="E1361">
            <v>1053185.21</v>
          </cell>
        </row>
        <row r="1362">
          <cell r="A1362" t="str">
            <v>6221   002</v>
          </cell>
          <cell r="B1362" t="str">
            <v>Avión</v>
          </cell>
          <cell r="C1362">
            <v>370811.75</v>
          </cell>
          <cell r="D1362">
            <v>37852.769999999997</v>
          </cell>
          <cell r="E1362">
            <v>408664.52</v>
          </cell>
        </row>
        <row r="1363">
          <cell r="A1363" t="str">
            <v>6221   003</v>
          </cell>
          <cell r="B1363" t="str">
            <v>Terrestres</v>
          </cell>
          <cell r="C1363">
            <v>218300.18</v>
          </cell>
          <cell r="D1363">
            <v>0</v>
          </cell>
          <cell r="E1363">
            <v>218300.18</v>
          </cell>
        </row>
        <row r="1364">
          <cell r="A1364" t="str">
            <v>6221   004</v>
          </cell>
          <cell r="B1364" t="str">
            <v>Gastos de Viaje Agencia ND</v>
          </cell>
          <cell r="C1364">
            <v>2083697.79</v>
          </cell>
          <cell r="D1364">
            <v>629179.68000000005</v>
          </cell>
          <cell r="E1364">
            <v>2712877.47</v>
          </cell>
        </row>
        <row r="1365">
          <cell r="A1365" t="str">
            <v>6301   002</v>
          </cell>
          <cell r="B1365" t="str">
            <v>Becario</v>
          </cell>
          <cell r="C1365">
            <v>890193.67</v>
          </cell>
          <cell r="D1365">
            <v>0</v>
          </cell>
          <cell r="E1365">
            <v>890193.67</v>
          </cell>
        </row>
        <row r="1366">
          <cell r="A1366" t="str">
            <v>6301   004</v>
          </cell>
          <cell r="B1366" t="str">
            <v>MANPOWER</v>
          </cell>
          <cell r="C1366">
            <v>160146693.22</v>
          </cell>
          <cell r="D1366">
            <v>13198343</v>
          </cell>
          <cell r="E1366">
            <v>173345036.22</v>
          </cell>
        </row>
        <row r="1367">
          <cell r="A1367" t="str">
            <v>6302   001</v>
          </cell>
          <cell r="B1367" t="str">
            <v>Auditoria Contable</v>
          </cell>
          <cell r="C1367">
            <v>8640619</v>
          </cell>
          <cell r="D1367">
            <v>-8640619</v>
          </cell>
          <cell r="E1367">
            <v>0</v>
          </cell>
        </row>
        <row r="1368">
          <cell r="A1368" t="str">
            <v>6302   003</v>
          </cell>
          <cell r="B1368" t="str">
            <v>Servicios Legales</v>
          </cell>
          <cell r="C1368">
            <v>71373933.590000004</v>
          </cell>
          <cell r="D1368">
            <v>8279233.8200000003</v>
          </cell>
          <cell r="E1368">
            <v>79653167.409999996</v>
          </cell>
        </row>
        <row r="1369">
          <cell r="A1369" t="str">
            <v>6302   004</v>
          </cell>
          <cell r="B1369" t="str">
            <v>Cobranza legal</v>
          </cell>
          <cell r="C1369">
            <v>18590517.440000001</v>
          </cell>
          <cell r="D1369">
            <v>2775460.95</v>
          </cell>
          <cell r="E1369">
            <v>21365978.390000001</v>
          </cell>
        </row>
        <row r="1370">
          <cell r="A1370" t="str">
            <v>6302   005</v>
          </cell>
          <cell r="B1370" t="str">
            <v>Otros</v>
          </cell>
          <cell r="C1370">
            <v>151516302.25999999</v>
          </cell>
          <cell r="D1370">
            <v>71284024.920000002</v>
          </cell>
          <cell r="E1370">
            <v>222800327.18000001</v>
          </cell>
        </row>
        <row r="1371">
          <cell r="A1371" t="str">
            <v>6302   007</v>
          </cell>
          <cell r="B1371" t="str">
            <v>Obtencion y renovacion de licencias con</v>
          </cell>
          <cell r="C1371">
            <v>54643538.359999999</v>
          </cell>
          <cell r="D1371">
            <v>8083513.2699999996</v>
          </cell>
          <cell r="E1371">
            <v>62727051.630000003</v>
          </cell>
        </row>
        <row r="1372">
          <cell r="A1372" t="str">
            <v>6302   009</v>
          </cell>
          <cell r="B1372" t="str">
            <v>A GASTOS GENERALES</v>
          </cell>
          <cell r="C1372">
            <v>630601.36</v>
          </cell>
          <cell r="D1372">
            <v>168368.44</v>
          </cell>
          <cell r="E1372">
            <v>798969.8</v>
          </cell>
        </row>
        <row r="1373">
          <cell r="A1373" t="str">
            <v>6302   010</v>
          </cell>
          <cell r="B1373" t="str">
            <v>H GASTOS GENERALES</v>
          </cell>
          <cell r="C1373">
            <v>3763993.99</v>
          </cell>
          <cell r="D1373">
            <v>783971.17</v>
          </cell>
          <cell r="E1373">
            <v>4547965.16</v>
          </cell>
        </row>
        <row r="1374">
          <cell r="A1374" t="str">
            <v>6302   011</v>
          </cell>
          <cell r="B1374" t="str">
            <v>R GASTOS GENERALES</v>
          </cell>
          <cell r="C1374">
            <v>10748634.689999999</v>
          </cell>
          <cell r="D1374">
            <v>1369963.86</v>
          </cell>
          <cell r="E1374">
            <v>12118598.550000001</v>
          </cell>
        </row>
        <row r="1375">
          <cell r="A1375" t="str">
            <v>6302   012</v>
          </cell>
          <cell r="B1375" t="str">
            <v>O GASTOS GENERALES</v>
          </cell>
          <cell r="C1375">
            <v>4455619.96</v>
          </cell>
          <cell r="D1375">
            <v>671994.82</v>
          </cell>
          <cell r="E1375">
            <v>5127614.78</v>
          </cell>
        </row>
        <row r="1376">
          <cell r="A1376" t="str">
            <v>6303   001</v>
          </cell>
          <cell r="B1376" t="str">
            <v>Vigilancia Corporativa</v>
          </cell>
          <cell r="C1376">
            <v>42846304.710000001</v>
          </cell>
          <cell r="D1376">
            <v>6205793.1200000001</v>
          </cell>
          <cell r="E1376">
            <v>49052097.829999998</v>
          </cell>
        </row>
        <row r="1377">
          <cell r="A1377" t="str">
            <v>6306   001</v>
          </cell>
          <cell r="B1377" t="str">
            <v>Otros</v>
          </cell>
          <cell r="C1377">
            <v>182322291.84999999</v>
          </cell>
          <cell r="D1377">
            <v>38693370.090000004</v>
          </cell>
          <cell r="E1377">
            <v>221015661.94</v>
          </cell>
        </row>
        <row r="1378">
          <cell r="A1378" t="str">
            <v>6307   001</v>
          </cell>
          <cell r="B1378" t="str">
            <v>Servicios Especializados de IT</v>
          </cell>
          <cell r="C1378">
            <v>371795.99</v>
          </cell>
          <cell r="D1378">
            <v>0</v>
          </cell>
          <cell r="E1378">
            <v>371795.99</v>
          </cell>
        </row>
        <row r="1379">
          <cell r="A1379" t="str">
            <v>6310   001</v>
          </cell>
          <cell r="B1379" t="str">
            <v>Investigaciones de Mercado</v>
          </cell>
          <cell r="C1379">
            <v>26965396.530000001</v>
          </cell>
          <cell r="D1379">
            <v>3582940.77</v>
          </cell>
          <cell r="E1379">
            <v>30548337.300000001</v>
          </cell>
        </row>
        <row r="1380">
          <cell r="A1380" t="str">
            <v>6311   002</v>
          </cell>
          <cell r="B1380" t="str">
            <v>Mantenimiento RPA</v>
          </cell>
          <cell r="C1380">
            <v>2351512</v>
          </cell>
          <cell r="D1380">
            <v>0</v>
          </cell>
          <cell r="E1380">
            <v>2351512</v>
          </cell>
        </row>
        <row r="1381">
          <cell r="A1381" t="str">
            <v>6312   001</v>
          </cell>
          <cell r="B1381" t="str">
            <v>EXPERIENCIA DEL CONSUMIDOR</v>
          </cell>
          <cell r="C1381">
            <v>5268261.96</v>
          </cell>
          <cell r="D1381">
            <v>1901745.28</v>
          </cell>
          <cell r="E1381">
            <v>7170007.2400000002</v>
          </cell>
        </row>
        <row r="1382">
          <cell r="A1382" t="str">
            <v>6354   001</v>
          </cell>
          <cell r="B1382" t="str">
            <v>Renta de Espacios</v>
          </cell>
          <cell r="C1382">
            <v>92350.09</v>
          </cell>
          <cell r="D1382">
            <v>0</v>
          </cell>
          <cell r="E1382">
            <v>92350.09</v>
          </cell>
        </row>
        <row r="1383">
          <cell r="A1383" t="str">
            <v>6355   001</v>
          </cell>
          <cell r="B1383" t="str">
            <v>001-Honorarios de Software y Equipo</v>
          </cell>
          <cell r="C1383">
            <v>22602397.75</v>
          </cell>
          <cell r="D1383">
            <v>5920695.7000000002</v>
          </cell>
          <cell r="E1383">
            <v>28523093.449999999</v>
          </cell>
        </row>
        <row r="1384">
          <cell r="A1384" t="str">
            <v>6357   001</v>
          </cell>
          <cell r="B1384" t="str">
            <v>Honorarios de Proyecto de Transformacio</v>
          </cell>
          <cell r="C1384">
            <v>162179012.68000001</v>
          </cell>
          <cell r="D1384">
            <v>25098276.010000002</v>
          </cell>
          <cell r="E1384">
            <v>187277288.69</v>
          </cell>
        </row>
        <row r="1385">
          <cell r="A1385" t="str">
            <v>6360   001</v>
          </cell>
          <cell r="B1385" t="str">
            <v>Personal NOC  (Seguridad)</v>
          </cell>
          <cell r="C1385">
            <v>141948888.28999999</v>
          </cell>
          <cell r="D1385">
            <v>20446043.809999999</v>
          </cell>
          <cell r="E1385">
            <v>162394932.09999999</v>
          </cell>
        </row>
        <row r="1386">
          <cell r="A1386" t="str">
            <v>6360   002</v>
          </cell>
          <cell r="B1386" t="str">
            <v>Seguridad de Sitios</v>
          </cell>
          <cell r="C1386">
            <v>1376372.07</v>
          </cell>
          <cell r="D1386">
            <v>194073.39</v>
          </cell>
          <cell r="E1386">
            <v>1570445.46</v>
          </cell>
        </row>
        <row r="1387">
          <cell r="A1387" t="str">
            <v>6360   003</v>
          </cell>
          <cell r="B1387" t="str">
            <v>Licencias para seguridad de la red</v>
          </cell>
          <cell r="C1387">
            <v>33726326.479999997</v>
          </cell>
          <cell r="D1387">
            <v>11959771.25</v>
          </cell>
          <cell r="E1387">
            <v>45686097.729999997</v>
          </cell>
        </row>
        <row r="1388">
          <cell r="A1388" t="str">
            <v>6361   001</v>
          </cell>
          <cell r="B1388" t="str">
            <v>Planes Internos de Protección Civil</v>
          </cell>
          <cell r="C1388">
            <v>21201820.449999999</v>
          </cell>
          <cell r="D1388">
            <v>4936828.2</v>
          </cell>
          <cell r="E1388">
            <v>26138648.649999999</v>
          </cell>
        </row>
        <row r="1389">
          <cell r="A1389" t="str">
            <v>6401   001</v>
          </cell>
          <cell r="B1389" t="str">
            <v>Gasolina</v>
          </cell>
          <cell r="C1389">
            <v>1221</v>
          </cell>
          <cell r="D1389">
            <v>0</v>
          </cell>
          <cell r="E1389">
            <v>1221</v>
          </cell>
        </row>
        <row r="1390">
          <cell r="A1390" t="str">
            <v>6401   002</v>
          </cell>
          <cell r="B1390" t="str">
            <v>Mantenimientos</v>
          </cell>
          <cell r="C1390">
            <v>21039170.68</v>
          </cell>
          <cell r="D1390">
            <v>3462672.73</v>
          </cell>
          <cell r="E1390">
            <v>24501843.41</v>
          </cell>
        </row>
        <row r="1391">
          <cell r="A1391" t="str">
            <v>6401   003</v>
          </cell>
          <cell r="B1391" t="str">
            <v>Impuestos y Derechos</v>
          </cell>
          <cell r="C1391">
            <v>382816.75</v>
          </cell>
          <cell r="D1391">
            <v>0</v>
          </cell>
          <cell r="E1391">
            <v>382816.75</v>
          </cell>
        </row>
        <row r="1392">
          <cell r="A1392" t="str">
            <v>6401   004</v>
          </cell>
          <cell r="B1392" t="str">
            <v>Transporte de Personal</v>
          </cell>
          <cell r="C1392">
            <v>1638327.86</v>
          </cell>
          <cell r="D1392">
            <v>0</v>
          </cell>
          <cell r="E1392">
            <v>1638327.86</v>
          </cell>
        </row>
        <row r="1393">
          <cell r="A1393" t="str">
            <v>_x000C_</v>
          </cell>
          <cell r="C1393" t="str">
            <v>LIBRO MEXGAAP</v>
          </cell>
          <cell r="E1393" t="str">
            <v>Fecha: 01-SEP-21 16:29:00</v>
          </cell>
        </row>
        <row r="1394">
          <cell r="A1394"/>
          <cell r="C1394" t="str">
            <v>AT&amp;T BALANZA POR GRUPO DE</v>
          </cell>
          <cell r="D1394" t="str">
            <v>EF NEXTEL</v>
          </cell>
          <cell r="E1394" t="str">
            <v>Página:  25</v>
          </cell>
        </row>
        <row r="1395">
          <cell r="A1395"/>
          <cell r="C1395" t="str">
            <v>Período Actual: AGO-</v>
          </cell>
          <cell r="D1395">
            <v>21</v>
          </cell>
        </row>
        <row r="1396">
          <cell r="A1396"/>
        </row>
        <row r="1397">
          <cell r="A1397" t="str">
            <v>Divisa: MXN</v>
          </cell>
        </row>
        <row r="1398">
          <cell r="A1398" t="str">
            <v>Ningún CUEN</v>
          </cell>
          <cell r="B1398" t="str">
            <v>TA específico solicitado</v>
          </cell>
        </row>
        <row r="1399">
          <cell r="A1399"/>
          <cell r="C1399" t="str">
            <v>Saldo Anterior</v>
          </cell>
          <cell r="D1399" t="str">
            <v>Movimiento Neto</v>
          </cell>
          <cell r="E1399" t="str">
            <v>Saldo Actual</v>
          </cell>
        </row>
        <row r="1400">
          <cell r="A1400" t="str">
            <v>NEX_GL NEX_</v>
          </cell>
          <cell r="B1400" t="str">
            <v>GL_SUBCUENTA                            N NE NEX NE N NE</v>
          </cell>
          <cell r="C1400">
            <v>44378</v>
          </cell>
          <cell r="D1400">
            <v>44409</v>
          </cell>
          <cell r="E1400">
            <v>44409</v>
          </cell>
        </row>
        <row r="1401">
          <cell r="A1401" t="str">
            <v>------ ----</v>
          </cell>
          <cell r="B1401" t="str">
            <v>--------------------------------------- - -- --- -- - --</v>
          </cell>
          <cell r="C1401" t="str">
            <v>--------------------------</v>
          </cell>
          <cell r="D1401" t="str">
            <v>--------------------------</v>
          </cell>
          <cell r="E1401" t="str">
            <v>--------------------------</v>
          </cell>
        </row>
        <row r="1402">
          <cell r="A1402" t="str">
            <v>6401   005</v>
          </cell>
          <cell r="B1402" t="str">
            <v>Gestorías Vehiculares</v>
          </cell>
          <cell r="C1402">
            <v>1670953.58</v>
          </cell>
          <cell r="D1402">
            <v>-2492.56</v>
          </cell>
          <cell r="E1402">
            <v>1668461.02</v>
          </cell>
        </row>
        <row r="1403">
          <cell r="A1403" t="str">
            <v>6402   001</v>
          </cell>
          <cell r="B1403" t="str">
            <v>Mantenimiento</v>
          </cell>
          <cell r="C1403">
            <v>28824977.149999999</v>
          </cell>
          <cell r="D1403">
            <v>6757437.5999999996</v>
          </cell>
          <cell r="E1403">
            <v>35582414.75</v>
          </cell>
        </row>
        <row r="1404">
          <cell r="A1404" t="str">
            <v>6402   002</v>
          </cell>
          <cell r="B1404" t="str">
            <v>Luz, agua y predio</v>
          </cell>
          <cell r="C1404">
            <v>472737.44</v>
          </cell>
          <cell r="D1404">
            <v>33664.19</v>
          </cell>
          <cell r="E1404">
            <v>506401.63</v>
          </cell>
        </row>
        <row r="1405">
          <cell r="A1405" t="str">
            <v>6402   003</v>
          </cell>
          <cell r="B1405" t="str">
            <v>Renta</v>
          </cell>
          <cell r="C1405">
            <v>203633312.56999999</v>
          </cell>
          <cell r="D1405">
            <v>29277171.27</v>
          </cell>
          <cell r="E1405">
            <v>232910483.84</v>
          </cell>
        </row>
        <row r="1406">
          <cell r="A1406" t="str">
            <v>6402   012</v>
          </cell>
          <cell r="B1406" t="str">
            <v>Mantenimiento Rentas</v>
          </cell>
          <cell r="C1406">
            <v>24052079.640000001</v>
          </cell>
          <cell r="D1406">
            <v>3067831.52</v>
          </cell>
          <cell r="E1406">
            <v>27119911.16</v>
          </cell>
        </row>
        <row r="1407">
          <cell r="A1407" t="str">
            <v>6403   001</v>
          </cell>
          <cell r="B1407" t="str">
            <v>Mantenimiento de equipo</v>
          </cell>
          <cell r="C1407">
            <v>3613192.59</v>
          </cell>
          <cell r="D1407">
            <v>593145</v>
          </cell>
          <cell r="E1407">
            <v>4206337.59</v>
          </cell>
        </row>
        <row r="1408">
          <cell r="A1408" t="str">
            <v>6403   003</v>
          </cell>
          <cell r="B1408" t="str">
            <v>Papeleria y Fotocopias especifica</v>
          </cell>
          <cell r="C1408">
            <v>2136268.2999999998</v>
          </cell>
          <cell r="D1408">
            <v>677096.14</v>
          </cell>
          <cell r="E1408">
            <v>2813364.44</v>
          </cell>
        </row>
        <row r="1409">
          <cell r="A1409" t="str">
            <v>6403   004</v>
          </cell>
          <cell r="B1409" t="str">
            <v>Miscelaneos</v>
          </cell>
          <cell r="C1409">
            <v>9434714.1199999992</v>
          </cell>
          <cell r="D1409">
            <v>992316.21</v>
          </cell>
          <cell r="E1409">
            <v>10427030.33</v>
          </cell>
        </row>
        <row r="1410">
          <cell r="A1410" t="str">
            <v>6403   005</v>
          </cell>
          <cell r="B1410" t="str">
            <v>Equipo de oficina</v>
          </cell>
          <cell r="C1410">
            <v>8204160.9000000004</v>
          </cell>
          <cell r="D1410">
            <v>0</v>
          </cell>
          <cell r="E1410">
            <v>8204160.9000000004</v>
          </cell>
        </row>
        <row r="1411">
          <cell r="A1411" t="str">
            <v>6404   001</v>
          </cell>
          <cell r="B1411" t="str">
            <v>Mantenimiento Software</v>
          </cell>
          <cell r="C1411">
            <v>512844088.52999997</v>
          </cell>
          <cell r="D1411">
            <v>67924799.219999999</v>
          </cell>
          <cell r="E1411">
            <v>580768887.75</v>
          </cell>
        </row>
        <row r="1412">
          <cell r="A1412" t="str">
            <v>6404   002</v>
          </cell>
          <cell r="B1412" t="str">
            <v>Mantenimiento Hardware</v>
          </cell>
          <cell r="C1412">
            <v>55155502.859999999</v>
          </cell>
          <cell r="D1412">
            <v>10151637.859999999</v>
          </cell>
          <cell r="E1412">
            <v>65307140.719999999</v>
          </cell>
        </row>
        <row r="1413">
          <cell r="A1413" t="str">
            <v>6404   003</v>
          </cell>
          <cell r="B1413" t="str">
            <v>Mantenimiento Licencias</v>
          </cell>
          <cell r="C1413">
            <v>16107706.41</v>
          </cell>
          <cell r="D1413">
            <v>1771952.39</v>
          </cell>
          <cell r="E1413">
            <v>17879658.800000001</v>
          </cell>
        </row>
        <row r="1414">
          <cell r="A1414" t="str">
            <v>6405   001</v>
          </cell>
          <cell r="B1414" t="str">
            <v>Fletes y mensajerias general</v>
          </cell>
          <cell r="C1414">
            <v>17555685.77</v>
          </cell>
          <cell r="D1414">
            <v>2940832.42</v>
          </cell>
          <cell r="E1414">
            <v>20496518.190000001</v>
          </cell>
        </row>
        <row r="1415">
          <cell r="A1415" t="str">
            <v>6406   004</v>
          </cell>
          <cell r="B1415" t="str">
            <v>Iva No Acreditable 16%</v>
          </cell>
          <cell r="C1415">
            <v>83616.899999999994</v>
          </cell>
          <cell r="D1415">
            <v>0</v>
          </cell>
          <cell r="E1415">
            <v>83616.899999999994</v>
          </cell>
        </row>
        <row r="1416">
          <cell r="A1416" t="str">
            <v>6407   001</v>
          </cell>
          <cell r="B1416" t="str">
            <v>Papeleria y fotocopias</v>
          </cell>
          <cell r="C1416">
            <v>2782993.46</v>
          </cell>
          <cell r="D1416">
            <v>1147298.99</v>
          </cell>
          <cell r="E1416">
            <v>3930292.45</v>
          </cell>
        </row>
        <row r="1417">
          <cell r="A1417" t="str">
            <v>6408   001</v>
          </cell>
          <cell r="B1417" t="str">
            <v>Fianzas</v>
          </cell>
          <cell r="C1417">
            <v>524192.18</v>
          </cell>
          <cell r="D1417">
            <v>256706.56</v>
          </cell>
          <cell r="E1417">
            <v>780898.74</v>
          </cell>
        </row>
        <row r="1418">
          <cell r="A1418" t="str">
            <v>6408   002</v>
          </cell>
          <cell r="B1418" t="str">
            <v>Seguros propiedad</v>
          </cell>
          <cell r="C1418">
            <v>27554840.239999998</v>
          </cell>
          <cell r="D1418">
            <v>3663082.09</v>
          </cell>
          <cell r="E1418">
            <v>31217922.329999998</v>
          </cell>
        </row>
        <row r="1419">
          <cell r="A1419" t="str">
            <v>6408   005</v>
          </cell>
          <cell r="B1419" t="str">
            <v>Seguro transportes</v>
          </cell>
          <cell r="C1419">
            <v>6950199.79</v>
          </cell>
          <cell r="D1419">
            <v>1633303.04</v>
          </cell>
          <cell r="E1419">
            <v>8583502.8300000001</v>
          </cell>
        </row>
        <row r="1420">
          <cell r="A1420" t="str">
            <v>6408   007</v>
          </cell>
          <cell r="B1420" t="str">
            <v>Automoviles utilitarios</v>
          </cell>
          <cell r="C1420">
            <v>5041889.7699999996</v>
          </cell>
          <cell r="D1420">
            <v>520900.98</v>
          </cell>
          <cell r="E1420">
            <v>5562790.75</v>
          </cell>
        </row>
        <row r="1421">
          <cell r="A1421" t="str">
            <v>6408   008</v>
          </cell>
          <cell r="B1421" t="str">
            <v>Otros Seguros</v>
          </cell>
          <cell r="C1421">
            <v>204415</v>
          </cell>
          <cell r="D1421">
            <v>0</v>
          </cell>
          <cell r="E1421">
            <v>204415</v>
          </cell>
        </row>
        <row r="1422">
          <cell r="A1422" t="str">
            <v>6408   009</v>
          </cell>
          <cell r="B1422" t="str">
            <v>Responsabilidad Civil</v>
          </cell>
          <cell r="C1422">
            <v>1339318.6200000001</v>
          </cell>
          <cell r="D1422">
            <v>176183.39</v>
          </cell>
          <cell r="E1422">
            <v>1515502.01</v>
          </cell>
        </row>
        <row r="1423">
          <cell r="A1423" t="str">
            <v>6409   001</v>
          </cell>
          <cell r="B1423" t="str">
            <v>Renta de equipo y almacenaje</v>
          </cell>
          <cell r="C1423">
            <v>59656091.109999999</v>
          </cell>
          <cell r="D1423">
            <v>8952709.9100000001</v>
          </cell>
          <cell r="E1423">
            <v>68608801.019999996</v>
          </cell>
        </row>
        <row r="1424">
          <cell r="A1424" t="str">
            <v>6409   002</v>
          </cell>
          <cell r="B1424" t="str">
            <v>Montacargas</v>
          </cell>
          <cell r="C1424">
            <v>278304.90000000002</v>
          </cell>
          <cell r="D1424">
            <v>37805</v>
          </cell>
          <cell r="E1424">
            <v>316109.90000000002</v>
          </cell>
        </row>
        <row r="1425">
          <cell r="A1425" t="str">
            <v>6409   003</v>
          </cell>
          <cell r="B1425" t="str">
            <v>Insumos</v>
          </cell>
          <cell r="C1425">
            <v>655454.15</v>
          </cell>
          <cell r="D1425">
            <v>138427.07999999999</v>
          </cell>
          <cell r="E1425">
            <v>793881.23</v>
          </cell>
        </row>
        <row r="1426">
          <cell r="A1426" t="str">
            <v>6410   001</v>
          </cell>
          <cell r="B1426" t="str">
            <v>Rentas de lineas telefonicas &amp; Acceso I</v>
          </cell>
          <cell r="C1426">
            <v>5814925.5499999998</v>
          </cell>
          <cell r="D1426">
            <v>862157.79</v>
          </cell>
          <cell r="E1426">
            <v>6677083.3399999999</v>
          </cell>
        </row>
        <row r="1427">
          <cell r="A1427" t="str">
            <v>6411   001</v>
          </cell>
          <cell r="B1427" t="str">
            <v>Mensajeria Especializada</v>
          </cell>
          <cell r="C1427">
            <v>4512957.22</v>
          </cell>
          <cell r="D1427">
            <v>514688.66</v>
          </cell>
          <cell r="E1427">
            <v>5027645.88</v>
          </cell>
        </row>
        <row r="1428">
          <cell r="A1428" t="str">
            <v>6412   001</v>
          </cell>
          <cell r="B1428" t="str">
            <v>Enlaces Punto de Venta</v>
          </cell>
          <cell r="C1428">
            <v>87766824.640000001</v>
          </cell>
          <cell r="D1428">
            <v>12407819.17</v>
          </cell>
          <cell r="E1428">
            <v>100174643.81</v>
          </cell>
        </row>
        <row r="1429">
          <cell r="A1429" t="str">
            <v>6415   001</v>
          </cell>
          <cell r="B1429" t="str">
            <v>Consultoria Credito Sindicado</v>
          </cell>
          <cell r="C1429">
            <v>20523525.68</v>
          </cell>
          <cell r="D1429">
            <v>2801408.96</v>
          </cell>
          <cell r="E1429">
            <v>23324934.640000001</v>
          </cell>
        </row>
        <row r="1430">
          <cell r="A1430" t="str">
            <v>6416   001</v>
          </cell>
          <cell r="B1430" t="str">
            <v>Mantenimiento</v>
          </cell>
          <cell r="C1430">
            <v>81496128.709999993</v>
          </cell>
          <cell r="D1430">
            <v>12901470.619999999</v>
          </cell>
          <cell r="E1430">
            <v>94397599.329999998</v>
          </cell>
        </row>
        <row r="1431">
          <cell r="A1431" t="str">
            <v>6416   002</v>
          </cell>
          <cell r="B1431" t="str">
            <v>Luz, agua y predio</v>
          </cell>
          <cell r="C1431">
            <v>702001.61</v>
          </cell>
          <cell r="D1431">
            <v>100243.64</v>
          </cell>
          <cell r="E1431">
            <v>802245.25</v>
          </cell>
        </row>
        <row r="1432">
          <cell r="A1432" t="str">
            <v>6416   003</v>
          </cell>
          <cell r="B1432" t="str">
            <v>Renta</v>
          </cell>
          <cell r="C1432">
            <v>173335414.27000001</v>
          </cell>
          <cell r="D1432">
            <v>22281008.199999999</v>
          </cell>
          <cell r="E1432">
            <v>195616422.47</v>
          </cell>
        </row>
        <row r="1433">
          <cell r="A1433" t="str">
            <v>6416   004</v>
          </cell>
          <cell r="B1433" t="str">
            <v>Mantenimiento Rentas</v>
          </cell>
          <cell r="C1433">
            <v>17174448.52</v>
          </cell>
          <cell r="D1433">
            <v>2724191.43</v>
          </cell>
          <cell r="E1433">
            <v>19898639.949999999</v>
          </cell>
        </row>
        <row r="1434">
          <cell r="A1434" t="str">
            <v>6416   005</v>
          </cell>
          <cell r="B1434" t="str">
            <v>ENERGIA ELECTRICA EN TIENDAS</v>
          </cell>
          <cell r="C1434">
            <v>23243535.43</v>
          </cell>
          <cell r="D1434">
            <v>3045286.29</v>
          </cell>
          <cell r="E1434">
            <v>26288821.719999999</v>
          </cell>
        </row>
        <row r="1435">
          <cell r="A1435" t="str">
            <v>6416   006</v>
          </cell>
          <cell r="B1435" t="str">
            <v>Mantenimientos Bunker y Cajas Fuertes</v>
          </cell>
          <cell r="C1435">
            <v>557919.05000000005</v>
          </cell>
          <cell r="D1435">
            <v>50000</v>
          </cell>
          <cell r="E1435">
            <v>607919.05000000005</v>
          </cell>
        </row>
        <row r="1436">
          <cell r="A1436" t="str">
            <v>6417   001</v>
          </cell>
          <cell r="B1436" t="str">
            <v>Insumos Cafeteria y Despensa</v>
          </cell>
          <cell r="C1436">
            <v>2008049.48</v>
          </cell>
          <cell r="D1436">
            <v>490535.42</v>
          </cell>
          <cell r="E1436">
            <v>2498584.9</v>
          </cell>
        </row>
        <row r="1437">
          <cell r="A1437" t="str">
            <v>6418   002</v>
          </cell>
          <cell r="B1437" t="str">
            <v>Obra Civil Nuevas Aperturas</v>
          </cell>
          <cell r="C1437">
            <v>3348313.58</v>
          </cell>
          <cell r="D1437">
            <v>1102624.8600000001</v>
          </cell>
          <cell r="E1437">
            <v>4450938.4400000004</v>
          </cell>
        </row>
        <row r="1438">
          <cell r="A1438" t="str">
            <v>6418   003</v>
          </cell>
          <cell r="B1438" t="str">
            <v>Mobiliario Nuevas Aperturas</v>
          </cell>
          <cell r="C1438">
            <v>66400.710000000006</v>
          </cell>
          <cell r="D1438">
            <v>-14780</v>
          </cell>
          <cell r="E1438">
            <v>51620.71</v>
          </cell>
        </row>
        <row r="1439">
          <cell r="A1439" t="str">
            <v>6418   007</v>
          </cell>
          <cell r="B1439" t="str">
            <v>IT Cableado Nuevas Aperturas</v>
          </cell>
          <cell r="C1439">
            <v>256291</v>
          </cell>
          <cell r="D1439">
            <v>319272</v>
          </cell>
          <cell r="E1439">
            <v>575563</v>
          </cell>
        </row>
        <row r="1440">
          <cell r="A1440" t="str">
            <v>6418   012</v>
          </cell>
          <cell r="B1440" t="str">
            <v>Consultoría y Servicios Varios</v>
          </cell>
          <cell r="C1440">
            <v>2350976.21</v>
          </cell>
          <cell r="D1440">
            <v>913335.17</v>
          </cell>
          <cell r="E1440">
            <v>3264311.38</v>
          </cell>
        </row>
        <row r="1441">
          <cell r="A1441" t="str">
            <v>6418   013</v>
          </cell>
          <cell r="B1441" t="str">
            <v>Rentas aperturas</v>
          </cell>
          <cell r="C1441">
            <v>43146</v>
          </cell>
          <cell r="D1441">
            <v>19882</v>
          </cell>
          <cell r="E1441">
            <v>63028</v>
          </cell>
        </row>
        <row r="1442">
          <cell r="A1442" t="str">
            <v>6418   014</v>
          </cell>
          <cell r="B1442" t="str">
            <v>Mantenimiento nuevas aperturas</v>
          </cell>
          <cell r="C1442">
            <v>222521.97</v>
          </cell>
          <cell r="D1442">
            <v>1966</v>
          </cell>
          <cell r="E1442">
            <v>224487.97</v>
          </cell>
        </row>
        <row r="1443">
          <cell r="A1443" t="str">
            <v>6418   017</v>
          </cell>
          <cell r="B1443" t="str">
            <v>Recuperaciones Venta Mobiliario</v>
          </cell>
          <cell r="C1443">
            <v>-640405.4</v>
          </cell>
          <cell r="D1443">
            <v>-154170.35999999999</v>
          </cell>
          <cell r="E1443">
            <v>-794575.76</v>
          </cell>
        </row>
        <row r="1444">
          <cell r="A1444" t="str">
            <v>6419   001</v>
          </cell>
          <cell r="B1444" t="str">
            <v>ARCHIVO Y RECOLECCION</v>
          </cell>
          <cell r="C1444">
            <v>251730.99</v>
          </cell>
          <cell r="D1444">
            <v>9745.84</v>
          </cell>
          <cell r="E1444">
            <v>261476.83</v>
          </cell>
        </row>
        <row r="1445">
          <cell r="A1445" t="str">
            <v>6419   002</v>
          </cell>
          <cell r="B1445" t="str">
            <v>DESTRUCCION</v>
          </cell>
          <cell r="C1445">
            <v>79500</v>
          </cell>
          <cell r="D1445">
            <v>45574.2</v>
          </cell>
          <cell r="E1445">
            <v>125074.2</v>
          </cell>
        </row>
        <row r="1446">
          <cell r="A1446" t="str">
            <v>6419   003</v>
          </cell>
          <cell r="B1446" t="str">
            <v>ALMACENAJE</v>
          </cell>
          <cell r="C1446">
            <v>3605117.86</v>
          </cell>
          <cell r="D1446">
            <v>525027.4</v>
          </cell>
          <cell r="E1446">
            <v>4130145.26</v>
          </cell>
        </row>
        <row r="1447">
          <cell r="A1447" t="str">
            <v>6420   002</v>
          </cell>
          <cell r="B1447" t="str">
            <v>Impresoras</v>
          </cell>
          <cell r="C1447">
            <v>30872224.870000001</v>
          </cell>
          <cell r="D1447">
            <v>-36439969.630000003</v>
          </cell>
          <cell r="E1447">
            <v>-5567744.7599999998</v>
          </cell>
        </row>
        <row r="1448">
          <cell r="A1448" t="str">
            <v>6422   001</v>
          </cell>
          <cell r="B1448" t="str">
            <v>Compra y Arrendamiento Eq.Computo</v>
          </cell>
          <cell r="C1448">
            <v>1496215.75</v>
          </cell>
          <cell r="D1448">
            <v>19990.32</v>
          </cell>
          <cell r="E1448">
            <v>1516206.07</v>
          </cell>
        </row>
        <row r="1449">
          <cell r="A1449" t="str">
            <v>6422   002</v>
          </cell>
          <cell r="B1449" t="str">
            <v>Compra Software No Capitalizable</v>
          </cell>
          <cell r="C1449">
            <v>61245221.75</v>
          </cell>
          <cell r="D1449">
            <v>9232310.4700000007</v>
          </cell>
          <cell r="E1449">
            <v>70477532.219999999</v>
          </cell>
        </row>
        <row r="1450">
          <cell r="A1450" t="str">
            <v>6422   003</v>
          </cell>
          <cell r="B1450" t="str">
            <v>Compra Hardware No Capitalizable</v>
          </cell>
          <cell r="C1450">
            <v>-360750.65</v>
          </cell>
          <cell r="D1450">
            <v>115392</v>
          </cell>
          <cell r="E1450">
            <v>-245358.65</v>
          </cell>
        </row>
        <row r="1451">
          <cell r="A1451" t="str">
            <v>_x000C_</v>
          </cell>
          <cell r="C1451" t="str">
            <v>LIBRO MEXGAAP</v>
          </cell>
          <cell r="E1451" t="str">
            <v>Fecha: 01-SEP-21 16:29:00</v>
          </cell>
        </row>
        <row r="1452">
          <cell r="A1452"/>
          <cell r="C1452" t="str">
            <v>AT&amp;T BALANZA POR GRUPO DE</v>
          </cell>
          <cell r="D1452" t="str">
            <v>EF NEXTEL</v>
          </cell>
          <cell r="E1452" t="str">
            <v>Página:  26</v>
          </cell>
        </row>
        <row r="1453">
          <cell r="A1453"/>
          <cell r="C1453" t="str">
            <v>Período Actual: AGO-</v>
          </cell>
          <cell r="D1453">
            <v>21</v>
          </cell>
        </row>
        <row r="1454">
          <cell r="A1454"/>
        </row>
        <row r="1455">
          <cell r="A1455" t="str">
            <v>Divisa: MXN</v>
          </cell>
        </row>
        <row r="1456">
          <cell r="A1456" t="str">
            <v>Ningún CUEN</v>
          </cell>
          <cell r="B1456" t="str">
            <v>TA específico solicitado</v>
          </cell>
        </row>
        <row r="1457">
          <cell r="A1457"/>
          <cell r="C1457" t="str">
            <v>Saldo Anterior</v>
          </cell>
          <cell r="D1457" t="str">
            <v>Movimiento Neto</v>
          </cell>
          <cell r="E1457" t="str">
            <v>Saldo Actual</v>
          </cell>
        </row>
        <row r="1458">
          <cell r="A1458" t="str">
            <v>NEX_GL NEX_</v>
          </cell>
          <cell r="B1458" t="str">
            <v>GL_SUBCUENTA                            N NE NEX NE N NE</v>
          </cell>
          <cell r="C1458">
            <v>44378</v>
          </cell>
          <cell r="D1458">
            <v>44409</v>
          </cell>
          <cell r="E1458">
            <v>44409</v>
          </cell>
        </row>
        <row r="1459">
          <cell r="A1459" t="str">
            <v>------ ----</v>
          </cell>
          <cell r="B1459" t="str">
            <v>--------------------------------------- - -- --- -- - --</v>
          </cell>
          <cell r="C1459" t="str">
            <v>--------------------------</v>
          </cell>
          <cell r="D1459" t="str">
            <v>--------------------------</v>
          </cell>
          <cell r="E1459" t="str">
            <v>--------------------------</v>
          </cell>
        </row>
        <row r="1460">
          <cell r="A1460" t="str">
            <v>6422   004</v>
          </cell>
          <cell r="B1460" t="str">
            <v>Compra Licencias No Capitalizables</v>
          </cell>
          <cell r="C1460">
            <v>3829.4</v>
          </cell>
          <cell r="D1460">
            <v>0</v>
          </cell>
          <cell r="E1460">
            <v>3829.4</v>
          </cell>
        </row>
        <row r="1461">
          <cell r="A1461" t="str">
            <v>6422   005</v>
          </cell>
          <cell r="B1461" t="str">
            <v>Licencias  para Operación en Puntos de</v>
          </cell>
          <cell r="C1461">
            <v>11909912.98</v>
          </cell>
          <cell r="D1461">
            <v>1701416.14</v>
          </cell>
          <cell r="E1461">
            <v>13611329.119999999</v>
          </cell>
        </row>
        <row r="1462">
          <cell r="A1462" t="str">
            <v>6423   001</v>
          </cell>
          <cell r="B1462" t="str">
            <v>Consumibles Equipo de Computo</v>
          </cell>
          <cell r="C1462">
            <v>1174161.21</v>
          </cell>
          <cell r="D1462">
            <v>0</v>
          </cell>
          <cell r="E1462">
            <v>1174161.21</v>
          </cell>
        </row>
        <row r="1463">
          <cell r="A1463" t="str">
            <v>6424   001</v>
          </cell>
          <cell r="B1463" t="str">
            <v>Penalización Rentas</v>
          </cell>
          <cell r="C1463">
            <v>108051.63</v>
          </cell>
          <cell r="D1463">
            <v>0</v>
          </cell>
          <cell r="E1463">
            <v>108051.63</v>
          </cell>
        </row>
        <row r="1464">
          <cell r="A1464" t="str">
            <v>6424   002</v>
          </cell>
          <cell r="B1464" t="str">
            <v>Mudanza</v>
          </cell>
          <cell r="C1464">
            <v>1456744.27</v>
          </cell>
          <cell r="D1464">
            <v>186032.61</v>
          </cell>
          <cell r="E1464">
            <v>1642776.88</v>
          </cell>
        </row>
        <row r="1465">
          <cell r="A1465" t="str">
            <v>6424   003</v>
          </cell>
          <cell r="B1465" t="str">
            <v>Mantenimiento</v>
          </cell>
          <cell r="C1465">
            <v>322941.34999999998</v>
          </cell>
          <cell r="D1465">
            <v>101392.39</v>
          </cell>
          <cell r="E1465">
            <v>424333.74</v>
          </cell>
        </row>
        <row r="1466">
          <cell r="A1466" t="str">
            <v>6425   001</v>
          </cell>
          <cell r="B1466" t="str">
            <v>Electricidad de Corporativo</v>
          </cell>
          <cell r="C1466">
            <v>34510832.630000003</v>
          </cell>
          <cell r="D1466">
            <v>5295917.66</v>
          </cell>
          <cell r="E1466">
            <v>39806750.289999999</v>
          </cell>
        </row>
        <row r="1467">
          <cell r="A1467" t="str">
            <v>6425   002</v>
          </cell>
          <cell r="B1467" t="str">
            <v>Electricidad de Tiendas</v>
          </cell>
          <cell r="C1467">
            <v>6441.45</v>
          </cell>
          <cell r="D1467">
            <v>3247.34</v>
          </cell>
          <cell r="E1467">
            <v>9688.7900000000009</v>
          </cell>
        </row>
        <row r="1468">
          <cell r="A1468" t="str">
            <v>6427   001</v>
          </cell>
          <cell r="B1468" t="str">
            <v>Gasolina</v>
          </cell>
          <cell r="C1468">
            <v>10529193.039999999</v>
          </cell>
          <cell r="D1468">
            <v>1548813.36</v>
          </cell>
          <cell r="E1468">
            <v>12078006.4</v>
          </cell>
        </row>
        <row r="1469">
          <cell r="A1469" t="str">
            <v>6427   002</v>
          </cell>
          <cell r="B1469" t="str">
            <v>Peaje</v>
          </cell>
          <cell r="C1469">
            <v>572614.68999999994</v>
          </cell>
          <cell r="D1469">
            <v>112914.03</v>
          </cell>
          <cell r="E1469">
            <v>685528.72</v>
          </cell>
        </row>
        <row r="1470">
          <cell r="A1470" t="str">
            <v>6430   001</v>
          </cell>
          <cell r="B1470" t="str">
            <v>Impresos (Posters, Flyers, Totems, Hang</v>
          </cell>
          <cell r="C1470">
            <v>2579459.9500000002</v>
          </cell>
          <cell r="D1470">
            <v>1296296.98</v>
          </cell>
          <cell r="E1470">
            <v>3875756.93</v>
          </cell>
        </row>
        <row r="1471">
          <cell r="A1471" t="str">
            <v>6430   002</v>
          </cell>
          <cell r="B1471" t="str">
            <v>Acrilicos</v>
          </cell>
          <cell r="C1471">
            <v>9720</v>
          </cell>
          <cell r="D1471">
            <v>0</v>
          </cell>
          <cell r="E1471">
            <v>9720</v>
          </cell>
        </row>
        <row r="1472">
          <cell r="A1472" t="str">
            <v>6430   003</v>
          </cell>
          <cell r="B1472" t="str">
            <v>Imanes</v>
          </cell>
          <cell r="C1472">
            <v>1669006.43</v>
          </cell>
          <cell r="D1472">
            <v>152095.73000000001</v>
          </cell>
          <cell r="E1472">
            <v>1821102.16</v>
          </cell>
        </row>
        <row r="1473">
          <cell r="A1473" t="str">
            <v>6430   004</v>
          </cell>
          <cell r="B1473" t="str">
            <v>Vivencias</v>
          </cell>
          <cell r="C1473">
            <v>3660844.71</v>
          </cell>
          <cell r="D1473">
            <v>633669.89</v>
          </cell>
          <cell r="E1473">
            <v>4294514.5999999996</v>
          </cell>
        </row>
        <row r="1474">
          <cell r="A1474" t="str">
            <v>6430   005</v>
          </cell>
          <cell r="B1474" t="str">
            <v>Microperforados y Electrostaticos</v>
          </cell>
          <cell r="C1474">
            <v>399276.31</v>
          </cell>
          <cell r="D1474">
            <v>8982.59</v>
          </cell>
          <cell r="E1474">
            <v>408258.9</v>
          </cell>
        </row>
        <row r="1475">
          <cell r="A1475" t="str">
            <v>6431   005</v>
          </cell>
          <cell r="B1475" t="str">
            <v>Exposiciones</v>
          </cell>
          <cell r="C1475">
            <v>-5680.01</v>
          </cell>
          <cell r="D1475">
            <v>0</v>
          </cell>
          <cell r="E1475">
            <v>-5680.01</v>
          </cell>
        </row>
        <row r="1476">
          <cell r="A1476" t="str">
            <v>6432   001</v>
          </cell>
          <cell r="B1476" t="str">
            <v>Alarmas para Demos</v>
          </cell>
          <cell r="C1476">
            <v>460464.75</v>
          </cell>
          <cell r="D1476">
            <v>24292.5</v>
          </cell>
          <cell r="E1476">
            <v>484757.25</v>
          </cell>
        </row>
        <row r="1477">
          <cell r="A1477" t="str">
            <v>6432   002</v>
          </cell>
          <cell r="B1477" t="str">
            <v>Pedestales,  braquets, PUCK</v>
          </cell>
          <cell r="C1477">
            <v>95855.38</v>
          </cell>
          <cell r="D1477">
            <v>41885.18</v>
          </cell>
          <cell r="E1477">
            <v>137740.56</v>
          </cell>
        </row>
        <row r="1478">
          <cell r="A1478" t="str">
            <v>6460   001</v>
          </cell>
          <cell r="B1478" t="str">
            <v>Seguridad IT</v>
          </cell>
          <cell r="C1478">
            <v>51167060.770000003</v>
          </cell>
          <cell r="D1478">
            <v>6771056.54</v>
          </cell>
          <cell r="E1478">
            <v>57938117.310000002</v>
          </cell>
        </row>
        <row r="1479">
          <cell r="A1479" t="str">
            <v>6460   002</v>
          </cell>
          <cell r="B1479" t="str">
            <v>Software Corportativo</v>
          </cell>
          <cell r="C1479">
            <v>81434901.189999998</v>
          </cell>
          <cell r="D1479">
            <v>10693053.279999999</v>
          </cell>
          <cell r="E1479">
            <v>92127954.469999999</v>
          </cell>
        </row>
        <row r="1480">
          <cell r="A1480" t="str">
            <v>6460   003</v>
          </cell>
          <cell r="B1480" t="str">
            <v>Hardware Corporativo</v>
          </cell>
          <cell r="C1480">
            <v>3660202.24</v>
          </cell>
          <cell r="D1480">
            <v>0</v>
          </cell>
          <cell r="E1480">
            <v>3660202.24</v>
          </cell>
        </row>
        <row r="1481">
          <cell r="A1481" t="str">
            <v>6460   006</v>
          </cell>
          <cell r="B1481" t="str">
            <v>Data Center</v>
          </cell>
          <cell r="C1481">
            <v>15960725.449999999</v>
          </cell>
          <cell r="D1481">
            <v>2317457.63</v>
          </cell>
          <cell r="E1481">
            <v>18278183.079999998</v>
          </cell>
        </row>
        <row r="1482">
          <cell r="A1482" t="str">
            <v>6501   001</v>
          </cell>
          <cell r="B1482" t="str">
            <v>Facturacion de clientes</v>
          </cell>
          <cell r="C1482">
            <v>26663999.02</v>
          </cell>
          <cell r="D1482">
            <v>2684870.47</v>
          </cell>
          <cell r="E1482">
            <v>29348869.489999998</v>
          </cell>
        </row>
        <row r="1483">
          <cell r="A1483" t="str">
            <v>6501   002</v>
          </cell>
          <cell r="B1483" t="str">
            <v>Buro de credito</v>
          </cell>
          <cell r="C1483">
            <v>13895315.33</v>
          </cell>
          <cell r="D1483">
            <v>2511196.23</v>
          </cell>
          <cell r="E1483">
            <v>16406511.560000001</v>
          </cell>
        </row>
        <row r="1484">
          <cell r="A1484" t="str">
            <v>6502   001</v>
          </cell>
          <cell r="B1484" t="str">
            <v>Cuentas incobrables</v>
          </cell>
          <cell r="C1484">
            <v>531802784.16000003</v>
          </cell>
          <cell r="D1484">
            <v>-1038145.32</v>
          </cell>
          <cell r="E1484">
            <v>530764638.83999997</v>
          </cell>
        </row>
        <row r="1485">
          <cell r="A1485" t="str">
            <v>6503   900</v>
          </cell>
          <cell r="B1485" t="str">
            <v>Reserva Contract Asset  ASC 606</v>
          </cell>
          <cell r="C1485">
            <v>78324524.620000005</v>
          </cell>
          <cell r="D1485">
            <v>11562631.16</v>
          </cell>
          <cell r="E1485">
            <v>89887155.780000001</v>
          </cell>
        </row>
        <row r="1486">
          <cell r="A1486" t="str">
            <v>6503   901</v>
          </cell>
          <cell r="B1486" t="str">
            <v>PL Contract Asset Reserve</v>
          </cell>
          <cell r="C1486">
            <v>78723874.590000004</v>
          </cell>
          <cell r="D1486">
            <v>25346880.870000001</v>
          </cell>
          <cell r="E1486">
            <v>104070755.45999999</v>
          </cell>
        </row>
        <row r="1487">
          <cell r="A1487" t="str">
            <v>6601   001</v>
          </cell>
          <cell r="B1487" t="str">
            <v>Honorarios de agencias de publicidad</v>
          </cell>
          <cell r="C1487">
            <v>95642043.519999996</v>
          </cell>
          <cell r="D1487">
            <v>14040290.82</v>
          </cell>
          <cell r="E1487">
            <v>109682334.34</v>
          </cell>
        </row>
        <row r="1488">
          <cell r="A1488" t="str">
            <v>6601   002</v>
          </cell>
          <cell r="B1488" t="str">
            <v>Produccion</v>
          </cell>
          <cell r="C1488">
            <v>22480049.710000001</v>
          </cell>
          <cell r="D1488">
            <v>4474215.33</v>
          </cell>
          <cell r="E1488">
            <v>26954265.039999999</v>
          </cell>
        </row>
        <row r="1489">
          <cell r="A1489" t="str">
            <v>6602   001</v>
          </cell>
          <cell r="B1489" t="str">
            <v>Periodico</v>
          </cell>
          <cell r="C1489">
            <v>1201912.8</v>
          </cell>
          <cell r="D1489">
            <v>636970</v>
          </cell>
          <cell r="E1489">
            <v>1838882.8</v>
          </cell>
        </row>
        <row r="1490">
          <cell r="A1490" t="str">
            <v>6602   002</v>
          </cell>
          <cell r="B1490" t="str">
            <v>Revistas</v>
          </cell>
          <cell r="C1490">
            <v>300000</v>
          </cell>
          <cell r="D1490">
            <v>0</v>
          </cell>
          <cell r="E1490">
            <v>300000</v>
          </cell>
        </row>
        <row r="1491">
          <cell r="A1491" t="str">
            <v>6602   003</v>
          </cell>
          <cell r="B1491" t="str">
            <v>Radio</v>
          </cell>
          <cell r="C1491">
            <v>44659612.82</v>
          </cell>
          <cell r="D1491">
            <v>9599211.8699999992</v>
          </cell>
          <cell r="E1491">
            <v>54258824.689999998</v>
          </cell>
        </row>
        <row r="1492">
          <cell r="A1492" t="str">
            <v>6602   004</v>
          </cell>
          <cell r="B1492" t="str">
            <v>Television</v>
          </cell>
          <cell r="C1492">
            <v>160450961.94</v>
          </cell>
          <cell r="D1492">
            <v>32532441.059999999</v>
          </cell>
          <cell r="E1492">
            <v>192983403</v>
          </cell>
        </row>
        <row r="1493">
          <cell r="A1493" t="str">
            <v>6602   005</v>
          </cell>
          <cell r="B1493" t="str">
            <v>Otros medios</v>
          </cell>
          <cell r="C1493">
            <v>45021935.159999996</v>
          </cell>
          <cell r="D1493">
            <v>1183721.44</v>
          </cell>
          <cell r="E1493">
            <v>46205656.600000001</v>
          </cell>
        </row>
        <row r="1494">
          <cell r="A1494" t="str">
            <v>6602   006</v>
          </cell>
          <cell r="B1494" t="str">
            <v>Anuncios exteriores</v>
          </cell>
          <cell r="C1494">
            <v>177107976.90000001</v>
          </cell>
          <cell r="D1494">
            <v>23610279.620000001</v>
          </cell>
          <cell r="E1494">
            <v>200718256.52000001</v>
          </cell>
        </row>
        <row r="1495">
          <cell r="A1495" t="str">
            <v>6604   001</v>
          </cell>
          <cell r="B1495" t="str">
            <v>Comisión por Activación</v>
          </cell>
          <cell r="C1495">
            <v>626424974.48000002</v>
          </cell>
          <cell r="D1495">
            <v>86912701.450000003</v>
          </cell>
          <cell r="E1495">
            <v>713337675.92999995</v>
          </cell>
        </row>
        <row r="1496">
          <cell r="A1496" t="str">
            <v>6604   002</v>
          </cell>
          <cell r="B1496" t="str">
            <v>Descuento de Equipo</v>
          </cell>
          <cell r="C1496">
            <v>3275.88</v>
          </cell>
          <cell r="D1496">
            <v>0</v>
          </cell>
          <cell r="E1496">
            <v>3275.88</v>
          </cell>
        </row>
        <row r="1497">
          <cell r="A1497" t="str">
            <v>6604   003</v>
          </cell>
          <cell r="B1497" t="str">
            <v>Cobranza</v>
          </cell>
          <cell r="C1497">
            <v>18543675.579999998</v>
          </cell>
          <cell r="D1497">
            <v>5097329.9400000004</v>
          </cell>
          <cell r="E1497">
            <v>23641005.52</v>
          </cell>
        </row>
        <row r="1498">
          <cell r="A1498" t="str">
            <v>6604   004</v>
          </cell>
          <cell r="B1498" t="str">
            <v>Accesorios</v>
          </cell>
          <cell r="C1498">
            <v>101914.55</v>
          </cell>
          <cell r="D1498">
            <v>0</v>
          </cell>
          <cell r="E1498">
            <v>101914.55</v>
          </cell>
        </row>
        <row r="1499">
          <cell r="A1499" t="str">
            <v>6605   001</v>
          </cell>
          <cell r="B1499" t="str">
            <v>Publicidad por internet</v>
          </cell>
          <cell r="C1499">
            <v>26440</v>
          </cell>
          <cell r="D1499">
            <v>1270</v>
          </cell>
          <cell r="E1499">
            <v>27710</v>
          </cell>
        </row>
        <row r="1500">
          <cell r="A1500" t="str">
            <v>6605   002</v>
          </cell>
          <cell r="B1500" t="str">
            <v>Exposiciones y Patrocinios</v>
          </cell>
          <cell r="C1500">
            <v>198660734.34999999</v>
          </cell>
          <cell r="D1500">
            <v>26161880.390000001</v>
          </cell>
          <cell r="E1500">
            <v>224822614.74000001</v>
          </cell>
        </row>
        <row r="1501">
          <cell r="A1501" t="str">
            <v>6605   003</v>
          </cell>
          <cell r="B1501" t="str">
            <v>Promociones y campañas especificas</v>
          </cell>
          <cell r="C1501">
            <v>1410809.87</v>
          </cell>
          <cell r="D1501">
            <v>0</v>
          </cell>
          <cell r="E1501">
            <v>1410809.87</v>
          </cell>
        </row>
        <row r="1502">
          <cell r="A1502" t="str">
            <v>6605   004</v>
          </cell>
          <cell r="B1502" t="str">
            <v>Promocionales</v>
          </cell>
          <cell r="C1502">
            <v>6740439.5700000003</v>
          </cell>
          <cell r="D1502">
            <v>1763434.5</v>
          </cell>
          <cell r="E1502">
            <v>8503874.0700000003</v>
          </cell>
        </row>
        <row r="1503">
          <cell r="A1503" t="str">
            <v>6605   008</v>
          </cell>
          <cell r="B1503" t="str">
            <v>Activación Patrocinios</v>
          </cell>
          <cell r="C1503">
            <v>8852024.4800000004</v>
          </cell>
          <cell r="D1503">
            <v>2903030.55</v>
          </cell>
          <cell r="E1503">
            <v>11755055.029999999</v>
          </cell>
        </row>
        <row r="1504">
          <cell r="A1504" t="str">
            <v>6605   010</v>
          </cell>
          <cell r="B1504" t="str">
            <v>Impresos</v>
          </cell>
          <cell r="C1504">
            <v>17094299.260000002</v>
          </cell>
          <cell r="D1504">
            <v>4821431.53</v>
          </cell>
          <cell r="E1504">
            <v>21915730.789999999</v>
          </cell>
        </row>
        <row r="1505">
          <cell r="A1505" t="str">
            <v>6605   011</v>
          </cell>
          <cell r="B1505" t="str">
            <v>Imagen Punto de Venta</v>
          </cell>
          <cell r="C1505">
            <v>1299122.06</v>
          </cell>
          <cell r="D1505">
            <v>0</v>
          </cell>
          <cell r="E1505">
            <v>1299122.06</v>
          </cell>
        </row>
        <row r="1506">
          <cell r="A1506" t="str">
            <v>6605   012</v>
          </cell>
          <cell r="B1506" t="str">
            <v>Kits Activación</v>
          </cell>
          <cell r="C1506">
            <v>3223476</v>
          </cell>
          <cell r="D1506">
            <v>-616721</v>
          </cell>
          <cell r="E1506">
            <v>2606755</v>
          </cell>
        </row>
        <row r="1507">
          <cell r="A1507" t="str">
            <v>6605   013</v>
          </cell>
          <cell r="B1507" t="str">
            <v>Mobiliario e insumos</v>
          </cell>
          <cell r="C1507">
            <v>191813.08</v>
          </cell>
          <cell r="D1507">
            <v>23540</v>
          </cell>
          <cell r="E1507">
            <v>215353.08</v>
          </cell>
        </row>
        <row r="1508">
          <cell r="A1508" t="str">
            <v>6605   014</v>
          </cell>
          <cell r="B1508" t="str">
            <v>Activación BTL</v>
          </cell>
          <cell r="C1508">
            <v>10270311.390000001</v>
          </cell>
          <cell r="D1508">
            <v>1716691.6</v>
          </cell>
          <cell r="E1508">
            <v>11987002.99</v>
          </cell>
        </row>
        <row r="1509">
          <cell r="A1509" t="str">
            <v>_x000C_</v>
          </cell>
          <cell r="C1509" t="str">
            <v>LIBRO MEXGAAP</v>
          </cell>
          <cell r="E1509" t="str">
            <v>Fecha: 01-SEP-21 16:29:00</v>
          </cell>
        </row>
        <row r="1510">
          <cell r="A1510"/>
          <cell r="C1510" t="str">
            <v>AT&amp;T BALANZA POR GRUPO DE</v>
          </cell>
          <cell r="D1510" t="str">
            <v>EF NEXTEL</v>
          </cell>
          <cell r="E1510" t="str">
            <v>Página:  27</v>
          </cell>
        </row>
        <row r="1511">
          <cell r="A1511"/>
          <cell r="C1511" t="str">
            <v>Período Actual: AGO-</v>
          </cell>
          <cell r="D1511">
            <v>21</v>
          </cell>
        </row>
        <row r="1512">
          <cell r="A1512"/>
        </row>
        <row r="1513">
          <cell r="A1513" t="str">
            <v>Divisa: MXN</v>
          </cell>
        </row>
        <row r="1514">
          <cell r="A1514" t="str">
            <v>Ningún CUEN</v>
          </cell>
          <cell r="B1514" t="str">
            <v>TA específico solicitado</v>
          </cell>
        </row>
        <row r="1515">
          <cell r="A1515"/>
          <cell r="C1515" t="str">
            <v>Saldo Anterior</v>
          </cell>
          <cell r="D1515" t="str">
            <v>Movimiento Neto</v>
          </cell>
          <cell r="E1515" t="str">
            <v>Saldo Actual</v>
          </cell>
        </row>
        <row r="1516">
          <cell r="A1516" t="str">
            <v>NEX_GL NEX_</v>
          </cell>
          <cell r="B1516" t="str">
            <v>GL_SUBCUENTA                            N NE NEX NE N NE</v>
          </cell>
          <cell r="C1516">
            <v>44378</v>
          </cell>
          <cell r="D1516">
            <v>44409</v>
          </cell>
          <cell r="E1516">
            <v>44409</v>
          </cell>
        </row>
        <row r="1517">
          <cell r="A1517" t="str">
            <v>------ ----</v>
          </cell>
          <cell r="B1517" t="str">
            <v>--------------------------------------- - -- --- -- - --</v>
          </cell>
          <cell r="C1517" t="str">
            <v>--------------------------</v>
          </cell>
          <cell r="D1517" t="str">
            <v>--------------------------</v>
          </cell>
          <cell r="E1517" t="str">
            <v>--------------------------</v>
          </cell>
        </row>
        <row r="1518">
          <cell r="A1518" t="str">
            <v>6606   002</v>
          </cell>
          <cell r="B1518" t="str">
            <v>Comisión Tiempo Aire</v>
          </cell>
          <cell r="C1518">
            <v>82282816.579999998</v>
          </cell>
          <cell r="D1518">
            <v>16566424.390000001</v>
          </cell>
          <cell r="E1518">
            <v>98849240.969999999</v>
          </cell>
        </row>
        <row r="1519">
          <cell r="A1519" t="str">
            <v>6607   001</v>
          </cell>
          <cell r="B1519" t="str">
            <v>Comisión Residual Distribuidores</v>
          </cell>
          <cell r="C1519">
            <v>121139318.67</v>
          </cell>
          <cell r="D1519">
            <v>20668844.52</v>
          </cell>
          <cell r="E1519">
            <v>141808163.19</v>
          </cell>
        </row>
        <row r="1520">
          <cell r="A1520" t="str">
            <v>6610   001</v>
          </cell>
          <cell r="B1520" t="str">
            <v>Comisión por Renovación</v>
          </cell>
          <cell r="C1520">
            <v>328038274.17000002</v>
          </cell>
          <cell r="D1520">
            <v>53605425.789999999</v>
          </cell>
          <cell r="E1520">
            <v>381643699.95999998</v>
          </cell>
        </row>
        <row r="1521">
          <cell r="A1521" t="str">
            <v>6610   003</v>
          </cell>
          <cell r="B1521" t="str">
            <v>Vendors</v>
          </cell>
          <cell r="C1521">
            <v>1286209.72</v>
          </cell>
          <cell r="D1521">
            <v>109667.76</v>
          </cell>
          <cell r="E1521">
            <v>1395877.48</v>
          </cell>
        </row>
        <row r="1522">
          <cell r="A1522" t="str">
            <v>6620   001</v>
          </cell>
          <cell r="B1522" t="str">
            <v>Chargeback</v>
          </cell>
          <cell r="C1522">
            <v>-64109436.280000001</v>
          </cell>
          <cell r="D1522">
            <v>-13876192.49</v>
          </cell>
          <cell r="E1522">
            <v>-77985628.769999996</v>
          </cell>
        </row>
        <row r="1523">
          <cell r="A1523" t="str">
            <v>6621   001</v>
          </cell>
          <cell r="B1523" t="str">
            <v>Bonos</v>
          </cell>
          <cell r="C1523">
            <v>92725600.430000007</v>
          </cell>
          <cell r="D1523">
            <v>11226312.890000001</v>
          </cell>
          <cell r="E1523">
            <v>103951913.31999999</v>
          </cell>
        </row>
        <row r="1524">
          <cell r="A1524" t="str">
            <v>6622   001</v>
          </cell>
          <cell r="B1524" t="str">
            <v>Incentivos</v>
          </cell>
          <cell r="C1524">
            <v>1096320</v>
          </cell>
          <cell r="D1524">
            <v>29600</v>
          </cell>
          <cell r="E1524">
            <v>1125920</v>
          </cell>
        </row>
        <row r="1525">
          <cell r="A1525" t="str">
            <v>6623   001</v>
          </cell>
          <cell r="B1525" t="str">
            <v>Add On</v>
          </cell>
          <cell r="C1525">
            <v>37800371.07</v>
          </cell>
          <cell r="D1525">
            <v>5196753.0599999996</v>
          </cell>
          <cell r="E1525">
            <v>42997124.130000003</v>
          </cell>
        </row>
        <row r="1526">
          <cell r="A1526" t="str">
            <v>6624   001</v>
          </cell>
          <cell r="B1526" t="str">
            <v>Comisión por Cobranza</v>
          </cell>
          <cell r="C1526">
            <v>17714321.02</v>
          </cell>
          <cell r="D1526">
            <v>2750000.01</v>
          </cell>
          <cell r="E1526">
            <v>20464321.030000001</v>
          </cell>
        </row>
        <row r="1527">
          <cell r="A1527" t="str">
            <v>6625   900</v>
          </cell>
          <cell r="B1527" t="str">
            <v>Comisiones Devengadas ASC 606 VI</v>
          </cell>
          <cell r="C1527">
            <v>-221647833.28999999</v>
          </cell>
          <cell r="D1527">
            <v>-42502732.789999999</v>
          </cell>
          <cell r="E1527">
            <v>-264150566.08000001</v>
          </cell>
        </row>
        <row r="1528">
          <cell r="A1528" t="str">
            <v>6631   001</v>
          </cell>
          <cell r="B1528" t="str">
            <v>Monedero Electronico Cadenas</v>
          </cell>
          <cell r="C1528">
            <v>-50000</v>
          </cell>
          <cell r="D1528">
            <v>0</v>
          </cell>
          <cell r="E1528">
            <v>-50000</v>
          </cell>
        </row>
        <row r="1529">
          <cell r="A1529" t="str">
            <v>6635   001</v>
          </cell>
          <cell r="B1529" t="str">
            <v>Publicidad Cadenas</v>
          </cell>
          <cell r="C1529">
            <v>-3859600</v>
          </cell>
          <cell r="D1529">
            <v>-1697332</v>
          </cell>
          <cell r="E1529">
            <v>-5556932</v>
          </cell>
        </row>
        <row r="1530">
          <cell r="A1530" t="str">
            <v>6636   001</v>
          </cell>
          <cell r="B1530" t="str">
            <v>Comision Ejecutivos Cadenas</v>
          </cell>
          <cell r="C1530">
            <v>137589.07</v>
          </cell>
          <cell r="D1530">
            <v>-11003.57</v>
          </cell>
          <cell r="E1530">
            <v>126585.5</v>
          </cell>
        </row>
        <row r="1531">
          <cell r="A1531" t="str">
            <v>6637   001</v>
          </cell>
          <cell r="B1531" t="str">
            <v>Comision Supervision Cadenas</v>
          </cell>
          <cell r="C1531">
            <v>35523202.270000003</v>
          </cell>
          <cell r="D1531">
            <v>35267.22</v>
          </cell>
          <cell r="E1531">
            <v>35558469.490000002</v>
          </cell>
        </row>
        <row r="1532">
          <cell r="A1532" t="str">
            <v>6703   001</v>
          </cell>
          <cell r="B1532" t="str">
            <v>Comision por retiro EDENRED</v>
          </cell>
          <cell r="C1532">
            <v>55542.7</v>
          </cell>
          <cell r="D1532">
            <v>10095.34</v>
          </cell>
          <cell r="E1532">
            <v>65638.039999999994</v>
          </cell>
        </row>
        <row r="1533">
          <cell r="A1533" t="str">
            <v>6704   004</v>
          </cell>
          <cell r="B1533" t="str">
            <v>Relaciones publicas corporativas</v>
          </cell>
          <cell r="C1533">
            <v>69727.75</v>
          </cell>
          <cell r="D1533">
            <v>0</v>
          </cell>
          <cell r="E1533">
            <v>69727.75</v>
          </cell>
        </row>
        <row r="1534">
          <cell r="A1534" t="str">
            <v>6704   005</v>
          </cell>
          <cell r="B1534" t="str">
            <v>Otros gastos no recuperables Internos</v>
          </cell>
          <cell r="C1534">
            <v>1320531</v>
          </cell>
          <cell r="D1534">
            <v>193918.97</v>
          </cell>
          <cell r="E1534">
            <v>1514449.97</v>
          </cell>
        </row>
        <row r="1535">
          <cell r="A1535" t="str">
            <v>6704   008</v>
          </cell>
          <cell r="B1535" t="str">
            <v>Otros gastos no recuperables</v>
          </cell>
          <cell r="C1535">
            <v>13677189.4</v>
          </cell>
          <cell r="D1535">
            <v>4224931.12</v>
          </cell>
          <cell r="E1535">
            <v>17902120.52</v>
          </cell>
        </row>
        <row r="1536">
          <cell r="A1536" t="str">
            <v>6704   011</v>
          </cell>
          <cell r="B1536" t="str">
            <v>Costo de Equipos Reparados</v>
          </cell>
          <cell r="C1536">
            <v>-281433.49</v>
          </cell>
          <cell r="D1536">
            <v>-44271</v>
          </cell>
          <cell r="E1536">
            <v>-325704.49</v>
          </cell>
        </row>
        <row r="1537">
          <cell r="A1537" t="str">
            <v>6704   015</v>
          </cell>
          <cell r="B1537" t="str">
            <v>Costo de Reemplazo a Clientes X Extravi</v>
          </cell>
          <cell r="C1537">
            <v>950.75</v>
          </cell>
          <cell r="D1537">
            <v>64.33</v>
          </cell>
          <cell r="E1537">
            <v>1015.08</v>
          </cell>
        </row>
        <row r="1538">
          <cell r="A1538" t="str">
            <v>6704   024</v>
          </cell>
          <cell r="B1538" t="str">
            <v>Reserva Radios Robados</v>
          </cell>
          <cell r="C1538">
            <v>-29228.21</v>
          </cell>
          <cell r="D1538">
            <v>0</v>
          </cell>
          <cell r="E1538">
            <v>-29228.21</v>
          </cell>
        </row>
        <row r="1539">
          <cell r="A1539" t="str">
            <v>6704   506</v>
          </cell>
          <cell r="B1539" t="str">
            <v>3G Perdidas y Ganancias</v>
          </cell>
          <cell r="C1539">
            <v>-20062161.030000001</v>
          </cell>
          <cell r="D1539">
            <v>0</v>
          </cell>
          <cell r="E1539">
            <v>-20062161.030000001</v>
          </cell>
        </row>
        <row r="1540">
          <cell r="A1540" t="str">
            <v>6705   001</v>
          </cell>
          <cell r="B1540" t="str">
            <v>Comisiones bancarias</v>
          </cell>
          <cell r="C1540">
            <v>4355609.51</v>
          </cell>
          <cell r="D1540">
            <v>321552.59999999998</v>
          </cell>
          <cell r="E1540">
            <v>4677162.1100000003</v>
          </cell>
        </row>
        <row r="1541">
          <cell r="A1541" t="str">
            <v>6705   002</v>
          </cell>
          <cell r="B1541" t="str">
            <v>Débito, Crédito Bancarias</v>
          </cell>
          <cell r="C1541">
            <v>111899707.65000001</v>
          </cell>
          <cell r="D1541">
            <v>16841988.07</v>
          </cell>
          <cell r="E1541">
            <v>128741695.72</v>
          </cell>
        </row>
        <row r="1542">
          <cell r="A1542" t="str">
            <v>6705   003</v>
          </cell>
          <cell r="B1542" t="str">
            <v>Cargos Bancarios AMEX</v>
          </cell>
          <cell r="C1542">
            <v>23009367.949999999</v>
          </cell>
          <cell r="D1542">
            <v>3521776.86</v>
          </cell>
          <cell r="E1542">
            <v>26531144.809999999</v>
          </cell>
        </row>
        <row r="1543">
          <cell r="A1543" t="str">
            <v>6705   004</v>
          </cell>
          <cell r="B1543" t="str">
            <v>Cobranza Bancos</v>
          </cell>
          <cell r="C1543">
            <v>10294522.960000001</v>
          </cell>
          <cell r="D1543">
            <v>1552488.73</v>
          </cell>
          <cell r="E1543">
            <v>11847011.689999999</v>
          </cell>
        </row>
        <row r="1544">
          <cell r="A1544" t="str">
            <v>6705   005</v>
          </cell>
          <cell r="B1544" t="str">
            <v>Cobraza Terceros</v>
          </cell>
          <cell r="C1544">
            <v>51457943.780000001</v>
          </cell>
          <cell r="D1544">
            <v>7048786.1200000001</v>
          </cell>
          <cell r="E1544">
            <v>58506729.899999999</v>
          </cell>
        </row>
        <row r="1545">
          <cell r="A1545" t="str">
            <v>6706   001</v>
          </cell>
          <cell r="B1545" t="str">
            <v>Gastos por impuestos y derechos</v>
          </cell>
          <cell r="C1545">
            <v>5024223.1100000003</v>
          </cell>
          <cell r="D1545">
            <v>17366.580000000002</v>
          </cell>
          <cell r="E1545">
            <v>5041589.6900000004</v>
          </cell>
        </row>
        <row r="1546">
          <cell r="A1546" t="str">
            <v>6709   001</v>
          </cell>
          <cell r="B1546" t="str">
            <v>Relaciones publicas corporativas</v>
          </cell>
          <cell r="C1546">
            <v>393985.3</v>
          </cell>
          <cell r="D1546">
            <v>80036</v>
          </cell>
          <cell r="E1546">
            <v>474021.3</v>
          </cell>
        </row>
        <row r="1547">
          <cell r="A1547" t="str">
            <v>6710   001</v>
          </cell>
          <cell r="B1547" t="str">
            <v>Gastos no deducibles</v>
          </cell>
          <cell r="C1547">
            <v>2252813.83</v>
          </cell>
          <cell r="D1547">
            <v>59556.18</v>
          </cell>
          <cell r="E1547">
            <v>2312370.0099999998</v>
          </cell>
        </row>
        <row r="1548">
          <cell r="A1548" t="str">
            <v>6715   001</v>
          </cell>
          <cell r="B1548" t="str">
            <v>Gastos capitalizables</v>
          </cell>
          <cell r="C1548">
            <v>-297216398.44</v>
          </cell>
          <cell r="D1548">
            <v>-32332756.640000001</v>
          </cell>
          <cell r="E1548">
            <v>-329549155.07999998</v>
          </cell>
        </row>
        <row r="1549">
          <cell r="A1549" t="str">
            <v>6715   002</v>
          </cell>
          <cell r="B1549" t="str">
            <v>Recuperacion de gastos</v>
          </cell>
          <cell r="C1549">
            <v>-324209040.13</v>
          </cell>
          <cell r="D1549">
            <v>-51130479</v>
          </cell>
          <cell r="E1549">
            <v>-375339519.13</v>
          </cell>
        </row>
        <row r="1550">
          <cell r="A1550" t="str">
            <v>6715   003</v>
          </cell>
          <cell r="B1550" t="str">
            <v>SMP/HMP CAPITALIZABLE</v>
          </cell>
          <cell r="C1550">
            <v>-116948376.19</v>
          </cell>
          <cell r="D1550">
            <v>-16665585.65</v>
          </cell>
          <cell r="E1550">
            <v>-133613961.84</v>
          </cell>
        </row>
        <row r="1551">
          <cell r="A1551" t="str">
            <v>6716   001</v>
          </cell>
          <cell r="B1551" t="str">
            <v>Comisiones Meses sin Intereses</v>
          </cell>
          <cell r="C1551">
            <v>27006778.010000002</v>
          </cell>
          <cell r="D1551">
            <v>4062490.93</v>
          </cell>
          <cell r="E1551">
            <v>31069268.940000001</v>
          </cell>
        </row>
        <row r="1552">
          <cell r="A1552" t="str">
            <v>6717   001</v>
          </cell>
          <cell r="B1552" t="str">
            <v>Traslado de Valores</v>
          </cell>
          <cell r="C1552">
            <v>18291063.510000002</v>
          </cell>
          <cell r="D1552">
            <v>2456370.58</v>
          </cell>
          <cell r="E1552">
            <v>20747434.09</v>
          </cell>
        </row>
        <row r="1553">
          <cell r="A1553" t="str">
            <v>6718   001</v>
          </cell>
          <cell r="B1553" t="str">
            <v>Arrendamiento ATM</v>
          </cell>
          <cell r="C1553">
            <v>17190821.18</v>
          </cell>
          <cell r="D1553">
            <v>2464924.58</v>
          </cell>
          <cell r="E1553">
            <v>19655745.760000002</v>
          </cell>
        </row>
        <row r="1554">
          <cell r="A1554" t="str">
            <v>6760   001</v>
          </cell>
          <cell r="B1554" t="str">
            <v>PREMIOS Y RECOMPRENSAS</v>
          </cell>
          <cell r="C1554">
            <v>2693663.54</v>
          </cell>
          <cell r="D1554">
            <v>373048.2</v>
          </cell>
          <cell r="E1554">
            <v>3066711.74</v>
          </cell>
        </row>
        <row r="1555">
          <cell r="A1555" t="str">
            <v>6801   020</v>
          </cell>
          <cell r="B1555" t="str">
            <v>Gasto Servicios Administrativos  -Inter</v>
          </cell>
          <cell r="C1555">
            <v>378724818.39999998</v>
          </cell>
          <cell r="D1555">
            <v>133082351.17</v>
          </cell>
          <cell r="E1555">
            <v>511807169.56999999</v>
          </cell>
        </row>
        <row r="1556">
          <cell r="A1556" t="str">
            <v>6801   022</v>
          </cell>
          <cell r="B1556" t="str">
            <v>Gtos. Comision x Vta Cruzada -Interco</v>
          </cell>
          <cell r="C1556">
            <v>643017.37</v>
          </cell>
          <cell r="D1556">
            <v>67199.25</v>
          </cell>
          <cell r="E1556">
            <v>710216.62</v>
          </cell>
        </row>
        <row r="1557">
          <cell r="A1557" t="str">
            <v>6801   234</v>
          </cell>
          <cell r="B1557" t="str">
            <v>Gasto Servicios Administrativos 0%  -In</v>
          </cell>
          <cell r="C1557">
            <v>180376093.75999999</v>
          </cell>
          <cell r="D1557">
            <v>0</v>
          </cell>
          <cell r="E1557">
            <v>180376093.75999999</v>
          </cell>
        </row>
        <row r="1558">
          <cell r="A1558" t="str">
            <v>6902   001</v>
          </cell>
          <cell r="B1558" t="str">
            <v>Otros Reporting Task</v>
          </cell>
          <cell r="C1558">
            <v>-6094334.3700000001</v>
          </cell>
          <cell r="D1558">
            <v>-445817.44</v>
          </cell>
          <cell r="E1558">
            <v>-6540151.8099999996</v>
          </cell>
        </row>
        <row r="1559">
          <cell r="A1559" t="str">
            <v>Total Gasto</v>
          </cell>
          <cell r="B1559" t="str">
            <v>s de Operación</v>
          </cell>
          <cell r="C1559">
            <v>9787684872.8400002</v>
          </cell>
          <cell r="D1559">
            <v>735925714.03999996</v>
          </cell>
          <cell r="E1559">
            <v>10523610586.879999</v>
          </cell>
        </row>
        <row r="1560">
          <cell r="A1560" t="str">
            <v>Gastos Capi</v>
          </cell>
          <cell r="B1560" t="str">
            <v>talizables</v>
          </cell>
        </row>
        <row r="1561">
          <cell r="A1561" t="str">
            <v>6701   001</v>
          </cell>
          <cell r="B1561" t="str">
            <v>Recargos</v>
          </cell>
          <cell r="C1561">
            <v>34512.120000000003</v>
          </cell>
          <cell r="D1561">
            <v>0</v>
          </cell>
          <cell r="E1561">
            <v>34512.120000000003</v>
          </cell>
        </row>
        <row r="1562">
          <cell r="A1562" t="str">
            <v>6701   002</v>
          </cell>
          <cell r="B1562" t="str">
            <v>Multas</v>
          </cell>
          <cell r="C1562">
            <v>3525861.04</v>
          </cell>
          <cell r="D1562">
            <v>27787</v>
          </cell>
          <cell r="E1562">
            <v>3553648.04</v>
          </cell>
        </row>
        <row r="1563">
          <cell r="A1563" t="str">
            <v>6701   003</v>
          </cell>
          <cell r="B1563" t="str">
            <v>Actualizaciones</v>
          </cell>
          <cell r="C1563">
            <v>3893.03</v>
          </cell>
          <cell r="D1563">
            <v>0</v>
          </cell>
          <cell r="E1563">
            <v>3893.03</v>
          </cell>
        </row>
        <row r="1564">
          <cell r="A1564" t="str">
            <v>Total Gasto</v>
          </cell>
          <cell r="B1564" t="str">
            <v>s Capitalizables</v>
          </cell>
          <cell r="C1564">
            <v>3564266.19</v>
          </cell>
          <cell r="D1564">
            <v>27787</v>
          </cell>
          <cell r="E1564">
            <v>3592053.19</v>
          </cell>
        </row>
        <row r="1565">
          <cell r="A1565" t="str">
            <v>Total de Ga</v>
          </cell>
          <cell r="B1565" t="str">
            <v>stos</v>
          </cell>
          <cell r="C1565">
            <v>9791249139.0300007</v>
          </cell>
          <cell r="D1565">
            <v>735953501.03999996</v>
          </cell>
          <cell r="E1565">
            <v>10527202640.07</v>
          </cell>
        </row>
        <row r="1566">
          <cell r="A1566" t="str">
            <v>Utilidad de</v>
          </cell>
          <cell r="B1566" t="str">
            <v>la Operación</v>
          </cell>
          <cell r="C1566">
            <v>-692305391.36000001</v>
          </cell>
          <cell r="D1566">
            <v>243058148.09999999</v>
          </cell>
          <cell r="E1566">
            <v>-449247243.25999999</v>
          </cell>
        </row>
        <row r="1567">
          <cell r="A1567" t="str">
            <v>_x000C_</v>
          </cell>
          <cell r="C1567" t="str">
            <v>LIBRO MEXGAAP</v>
          </cell>
          <cell r="E1567" t="str">
            <v>Fecha: 01-SEP-21 16:29:00</v>
          </cell>
        </row>
        <row r="1568">
          <cell r="A1568"/>
          <cell r="C1568" t="str">
            <v>AT&amp;T BALANZA POR GRUPO DE</v>
          </cell>
          <cell r="D1568" t="str">
            <v>EF NEXTEL</v>
          </cell>
          <cell r="E1568" t="str">
            <v>Página:  28</v>
          </cell>
        </row>
        <row r="1569">
          <cell r="A1569"/>
          <cell r="C1569" t="str">
            <v>Período Actual: AGO-</v>
          </cell>
          <cell r="D1569">
            <v>21</v>
          </cell>
        </row>
        <row r="1570">
          <cell r="A1570"/>
        </row>
        <row r="1571">
          <cell r="A1571" t="str">
            <v>Divisa: MXN</v>
          </cell>
        </row>
        <row r="1572">
          <cell r="A1572" t="str">
            <v>Ningún CUEN</v>
          </cell>
          <cell r="B1572" t="str">
            <v>TA específico solicitado</v>
          </cell>
        </row>
        <row r="1573">
          <cell r="A1573"/>
          <cell r="C1573" t="str">
            <v>Saldo Anterior</v>
          </cell>
          <cell r="D1573" t="str">
            <v>Movimiento Neto</v>
          </cell>
          <cell r="E1573" t="str">
            <v>Saldo Actual</v>
          </cell>
        </row>
        <row r="1574">
          <cell r="A1574" t="str">
            <v>NEX_GL NEX_</v>
          </cell>
          <cell r="B1574" t="str">
            <v>GL_SUBCUENTA                            N NE NEX NE N NE</v>
          </cell>
          <cell r="C1574">
            <v>44378</v>
          </cell>
          <cell r="D1574">
            <v>44409</v>
          </cell>
          <cell r="E1574">
            <v>44409</v>
          </cell>
        </row>
        <row r="1575">
          <cell r="A1575" t="str">
            <v>------ ----</v>
          </cell>
          <cell r="B1575" t="str">
            <v>--------------------------------------- - -- --- -- - --</v>
          </cell>
          <cell r="C1575" t="str">
            <v>--------------------------</v>
          </cell>
          <cell r="D1575" t="str">
            <v>--------------------------</v>
          </cell>
          <cell r="E1575" t="str">
            <v>--------------------------</v>
          </cell>
        </row>
        <row r="1576">
          <cell r="A1576" t="str">
            <v>Otras Opera</v>
          </cell>
          <cell r="B1576" t="str">
            <v>ciones Financieras</v>
          </cell>
        </row>
        <row r="1577">
          <cell r="A1577" t="str">
            <v>8101   103</v>
          </cell>
          <cell r="B1577" t="str">
            <v>Costo de adquisicion</v>
          </cell>
          <cell r="C1577">
            <v>7566.3</v>
          </cell>
          <cell r="D1577">
            <v>1080.9000000000001</v>
          </cell>
          <cell r="E1577">
            <v>8647.2000000000007</v>
          </cell>
        </row>
        <row r="1578">
          <cell r="A1578" t="str">
            <v>8101   105</v>
          </cell>
          <cell r="B1578" t="str">
            <v>Administracion de proyecto</v>
          </cell>
          <cell r="C1578">
            <v>18372.62</v>
          </cell>
          <cell r="D1578">
            <v>2624.66</v>
          </cell>
          <cell r="E1578">
            <v>20997.279999999999</v>
          </cell>
        </row>
        <row r="1579">
          <cell r="A1579" t="str">
            <v>8101   106</v>
          </cell>
          <cell r="B1579" t="str">
            <v>Dibujos de Sitios</v>
          </cell>
          <cell r="C1579">
            <v>1110.1300000000001</v>
          </cell>
          <cell r="D1579">
            <v>158.59</v>
          </cell>
          <cell r="E1579">
            <v>1268.72</v>
          </cell>
        </row>
        <row r="1580">
          <cell r="A1580" t="str">
            <v>8101   107</v>
          </cell>
          <cell r="B1580" t="str">
            <v>Mejoras a terrenos</v>
          </cell>
          <cell r="C1580">
            <v>385531.64</v>
          </cell>
          <cell r="D1580">
            <v>53119.72</v>
          </cell>
          <cell r="E1580">
            <v>438651.36</v>
          </cell>
        </row>
        <row r="1581">
          <cell r="A1581" t="str">
            <v>8101   108</v>
          </cell>
          <cell r="B1581" t="str">
            <v>Instalacion electrica</v>
          </cell>
          <cell r="C1581">
            <v>41161.68</v>
          </cell>
          <cell r="D1581">
            <v>5880.24</v>
          </cell>
          <cell r="E1581">
            <v>47041.919999999998</v>
          </cell>
        </row>
        <row r="1582">
          <cell r="A1582" t="str">
            <v>8101   109</v>
          </cell>
          <cell r="B1582" t="str">
            <v>Aire acondicionado</v>
          </cell>
          <cell r="C1582">
            <v>81748.14</v>
          </cell>
          <cell r="D1582">
            <v>11586.6</v>
          </cell>
          <cell r="E1582">
            <v>93334.74</v>
          </cell>
        </row>
        <row r="1583">
          <cell r="A1583" t="str">
            <v>8101   112</v>
          </cell>
          <cell r="B1583" t="str">
            <v>Cableado Estructural de Sistemas</v>
          </cell>
          <cell r="C1583">
            <v>10228.469999999999</v>
          </cell>
          <cell r="D1583">
            <v>1461.21</v>
          </cell>
          <cell r="E1583">
            <v>11689.68</v>
          </cell>
        </row>
        <row r="1584">
          <cell r="A1584" t="str">
            <v>8101   114</v>
          </cell>
          <cell r="B1584" t="str">
            <v>Planta de Luz</v>
          </cell>
          <cell r="C1584">
            <v>49185.919999999998</v>
          </cell>
          <cell r="D1584">
            <v>7026.56</v>
          </cell>
          <cell r="E1584">
            <v>56212.480000000003</v>
          </cell>
        </row>
        <row r="1585">
          <cell r="A1585" t="str">
            <v>8101   115</v>
          </cell>
          <cell r="B1585" t="str">
            <v>Generador</v>
          </cell>
          <cell r="C1585">
            <v>2600.71</v>
          </cell>
          <cell r="D1585">
            <v>371.53</v>
          </cell>
          <cell r="E1585">
            <v>2972.24</v>
          </cell>
        </row>
        <row r="1586">
          <cell r="A1586" t="str">
            <v>8101   116</v>
          </cell>
          <cell r="B1586" t="str">
            <v>Acometida electrica</v>
          </cell>
          <cell r="C1586">
            <v>135138.71</v>
          </cell>
          <cell r="D1586">
            <v>25882.61</v>
          </cell>
          <cell r="E1586">
            <v>161021.32</v>
          </cell>
        </row>
        <row r="1587">
          <cell r="A1587" t="str">
            <v>8101   503</v>
          </cell>
          <cell r="B1587" t="str">
            <v>3G Costo de adquisicion</v>
          </cell>
          <cell r="C1587">
            <v>16297.4</v>
          </cell>
          <cell r="D1587">
            <v>2328.1999999999998</v>
          </cell>
          <cell r="E1587">
            <v>18625.599999999999</v>
          </cell>
        </row>
        <row r="1588">
          <cell r="A1588" t="str">
            <v>8101   506</v>
          </cell>
          <cell r="B1588" t="str">
            <v>3G Dibujos de Sitios</v>
          </cell>
          <cell r="C1588">
            <v>13702.11</v>
          </cell>
          <cell r="D1588">
            <v>4206.76</v>
          </cell>
          <cell r="E1588">
            <v>17908.87</v>
          </cell>
        </row>
        <row r="1589">
          <cell r="A1589" t="str">
            <v>8101   507</v>
          </cell>
          <cell r="B1589" t="str">
            <v>3G Mejoras a terrenos</v>
          </cell>
          <cell r="C1589">
            <v>2023140.89</v>
          </cell>
          <cell r="D1589">
            <v>302063.74</v>
          </cell>
          <cell r="E1589">
            <v>2325204.63</v>
          </cell>
        </row>
        <row r="1590">
          <cell r="A1590" t="str">
            <v>8101   508</v>
          </cell>
          <cell r="B1590" t="str">
            <v>3G Instalacion electrica</v>
          </cell>
          <cell r="C1590">
            <v>5656.14</v>
          </cell>
          <cell r="D1590">
            <v>808.02</v>
          </cell>
          <cell r="E1590">
            <v>6464.16</v>
          </cell>
        </row>
        <row r="1591">
          <cell r="A1591" t="str">
            <v>8101   509</v>
          </cell>
          <cell r="B1591" t="str">
            <v>3G Aire acondicionado</v>
          </cell>
          <cell r="C1591">
            <v>270286.17</v>
          </cell>
          <cell r="D1591">
            <v>38852.339999999997</v>
          </cell>
          <cell r="E1591">
            <v>309138.51</v>
          </cell>
        </row>
        <row r="1592">
          <cell r="A1592" t="str">
            <v>8101   510</v>
          </cell>
          <cell r="B1592" t="str">
            <v>3G Cableado Estructural</v>
          </cell>
          <cell r="C1592">
            <v>43081.81</v>
          </cell>
          <cell r="D1592">
            <v>5832.78</v>
          </cell>
          <cell r="E1592">
            <v>48914.59</v>
          </cell>
        </row>
        <row r="1593">
          <cell r="A1593" t="str">
            <v>8101   512</v>
          </cell>
          <cell r="B1593" t="str">
            <v>3G Cableado Estructural de Sistemas</v>
          </cell>
          <cell r="C1593">
            <v>52504.05</v>
          </cell>
          <cell r="D1593">
            <v>8177.37</v>
          </cell>
          <cell r="E1593">
            <v>60681.42</v>
          </cell>
        </row>
        <row r="1594">
          <cell r="A1594" t="str">
            <v>8101   513</v>
          </cell>
          <cell r="B1594" t="str">
            <v>3G Torres</v>
          </cell>
          <cell r="C1594">
            <v>65948.75</v>
          </cell>
          <cell r="D1594">
            <v>9421.25</v>
          </cell>
          <cell r="E1594">
            <v>75370</v>
          </cell>
        </row>
        <row r="1595">
          <cell r="A1595" t="str">
            <v>8101   514</v>
          </cell>
          <cell r="B1595" t="str">
            <v>3G Planta de Luz</v>
          </cell>
          <cell r="C1595">
            <v>473646.49</v>
          </cell>
          <cell r="D1595">
            <v>97241.88</v>
          </cell>
          <cell r="E1595">
            <v>570888.37</v>
          </cell>
        </row>
        <row r="1596">
          <cell r="A1596" t="str">
            <v>8101   515</v>
          </cell>
          <cell r="B1596" t="str">
            <v>3G Generador</v>
          </cell>
          <cell r="C1596">
            <v>262883.90999999997</v>
          </cell>
          <cell r="D1596">
            <v>34033.879999999997</v>
          </cell>
          <cell r="E1596">
            <v>296917.78999999998</v>
          </cell>
        </row>
        <row r="1597">
          <cell r="A1597" t="str">
            <v>8101   516</v>
          </cell>
          <cell r="B1597" t="str">
            <v>3G Acometida electrica</v>
          </cell>
          <cell r="C1597">
            <v>101265.74</v>
          </cell>
          <cell r="D1597">
            <v>15140.44</v>
          </cell>
          <cell r="E1597">
            <v>116406.18</v>
          </cell>
        </row>
        <row r="1598">
          <cell r="A1598" t="str">
            <v>8102   107</v>
          </cell>
          <cell r="B1598" t="str">
            <v>Mejoras a terrenos arrendados</v>
          </cell>
          <cell r="C1598">
            <v>71747.34</v>
          </cell>
          <cell r="D1598">
            <v>10249.620000000001</v>
          </cell>
          <cell r="E1598">
            <v>81996.960000000006</v>
          </cell>
        </row>
        <row r="1599">
          <cell r="A1599" t="str">
            <v>8102   108</v>
          </cell>
          <cell r="B1599" t="str">
            <v>Instalacion electrica</v>
          </cell>
          <cell r="C1599">
            <v>3827.25</v>
          </cell>
          <cell r="D1599">
            <v>546.75</v>
          </cell>
          <cell r="E1599">
            <v>4374</v>
          </cell>
        </row>
        <row r="1600">
          <cell r="A1600" t="str">
            <v>8102   109</v>
          </cell>
          <cell r="B1600" t="str">
            <v>Aire acondicionado</v>
          </cell>
          <cell r="C1600">
            <v>9086.6299999999992</v>
          </cell>
          <cell r="D1600">
            <v>1298.0899999999999</v>
          </cell>
          <cell r="E1600">
            <v>10384.719999999999</v>
          </cell>
        </row>
        <row r="1601">
          <cell r="A1601" t="str">
            <v>8102   110</v>
          </cell>
          <cell r="B1601" t="str">
            <v>Cableado Estructural</v>
          </cell>
          <cell r="C1601">
            <v>441.07</v>
          </cell>
          <cell r="D1601">
            <v>63.01</v>
          </cell>
          <cell r="E1601">
            <v>504.08</v>
          </cell>
        </row>
        <row r="1602">
          <cell r="A1602" t="str">
            <v>8102   112</v>
          </cell>
          <cell r="B1602" t="str">
            <v>Cableado Estructural de Sistemas</v>
          </cell>
          <cell r="C1602">
            <v>10.8</v>
          </cell>
          <cell r="D1602">
            <v>0</v>
          </cell>
          <cell r="E1602">
            <v>10.8</v>
          </cell>
        </row>
        <row r="1603">
          <cell r="A1603" t="str">
            <v>8102   114</v>
          </cell>
          <cell r="B1603" t="str">
            <v>Planta de Luz</v>
          </cell>
          <cell r="C1603">
            <v>4882.92</v>
          </cell>
          <cell r="D1603">
            <v>697.56</v>
          </cell>
          <cell r="E1603">
            <v>5580.48</v>
          </cell>
        </row>
        <row r="1604">
          <cell r="A1604" t="str">
            <v>8102   116</v>
          </cell>
          <cell r="B1604" t="str">
            <v>Acometida electrica</v>
          </cell>
          <cell r="C1604">
            <v>25227.3</v>
          </cell>
          <cell r="D1604">
            <v>3603.9</v>
          </cell>
          <cell r="E1604">
            <v>28831.200000000001</v>
          </cell>
        </row>
        <row r="1605">
          <cell r="A1605" t="str">
            <v>8102   117</v>
          </cell>
          <cell r="B1605" t="str">
            <v>Microondas</v>
          </cell>
          <cell r="C1605">
            <v>6108.34</v>
          </cell>
          <cell r="D1605">
            <v>872.62</v>
          </cell>
          <cell r="E1605">
            <v>6980.96</v>
          </cell>
        </row>
        <row r="1606">
          <cell r="A1606" t="str">
            <v>8102   118</v>
          </cell>
          <cell r="B1606" t="str">
            <v>Imagen Nextel</v>
          </cell>
          <cell r="C1606">
            <v>3598.32</v>
          </cell>
          <cell r="D1606">
            <v>0</v>
          </cell>
          <cell r="E1606">
            <v>3598.32</v>
          </cell>
        </row>
        <row r="1607">
          <cell r="A1607" t="str">
            <v>8102   503</v>
          </cell>
          <cell r="B1607" t="str">
            <v>3G Costo de adquisicion</v>
          </cell>
          <cell r="C1607">
            <v>6432500.1299999999</v>
          </cell>
          <cell r="D1607">
            <v>152120.88</v>
          </cell>
          <cell r="E1607">
            <v>6584621.0099999998</v>
          </cell>
        </row>
        <row r="1608">
          <cell r="A1608" t="str">
            <v>8102   506</v>
          </cell>
          <cell r="B1608" t="str">
            <v>3G Dibujos de Sitios</v>
          </cell>
          <cell r="C1608">
            <v>2660589.75</v>
          </cell>
          <cell r="D1608">
            <v>195655.05</v>
          </cell>
          <cell r="E1608">
            <v>2856244.8</v>
          </cell>
        </row>
        <row r="1609">
          <cell r="A1609" t="str">
            <v>8102   507</v>
          </cell>
          <cell r="B1609" t="str">
            <v>3G Mejoras a terrenos</v>
          </cell>
          <cell r="C1609">
            <v>119545766.43000001</v>
          </cell>
          <cell r="D1609">
            <v>3153266.4</v>
          </cell>
          <cell r="E1609">
            <v>122699032.83</v>
          </cell>
        </row>
        <row r="1610">
          <cell r="A1610" t="str">
            <v>8102   508</v>
          </cell>
          <cell r="B1610" t="str">
            <v>3G Instalacion electrica</v>
          </cell>
          <cell r="C1610">
            <v>37688.21</v>
          </cell>
          <cell r="D1610">
            <v>5384.03</v>
          </cell>
          <cell r="E1610">
            <v>43072.24</v>
          </cell>
        </row>
        <row r="1611">
          <cell r="A1611" t="str">
            <v>8102   509</v>
          </cell>
          <cell r="B1611" t="str">
            <v>3G Aire acondicionado</v>
          </cell>
          <cell r="C1611">
            <v>8724503.5199999996</v>
          </cell>
          <cell r="D1611">
            <v>374763.14</v>
          </cell>
          <cell r="E1611">
            <v>9099266.6600000001</v>
          </cell>
        </row>
        <row r="1612">
          <cell r="A1612" t="str">
            <v>8102   510</v>
          </cell>
          <cell r="B1612" t="str">
            <v>3G Cableado Estructural</v>
          </cell>
          <cell r="C1612">
            <v>7484723.3200000003</v>
          </cell>
          <cell r="D1612">
            <v>467076.85</v>
          </cell>
          <cell r="E1612">
            <v>7951800.1699999999</v>
          </cell>
        </row>
        <row r="1613">
          <cell r="A1613" t="str">
            <v>8102   512</v>
          </cell>
          <cell r="B1613" t="str">
            <v>3G Cableado Estructural de Sistemas</v>
          </cell>
          <cell r="C1613">
            <v>1956721.35</v>
          </cell>
          <cell r="D1613">
            <v>218008.95</v>
          </cell>
          <cell r="E1613">
            <v>2174730.2999999998</v>
          </cell>
        </row>
        <row r="1614">
          <cell r="A1614" t="str">
            <v>8102   513</v>
          </cell>
          <cell r="B1614" t="str">
            <v>3G Torres</v>
          </cell>
          <cell r="C1614">
            <v>43874.74</v>
          </cell>
          <cell r="D1614">
            <v>6267.82</v>
          </cell>
          <cell r="E1614">
            <v>50142.559999999998</v>
          </cell>
        </row>
        <row r="1615">
          <cell r="A1615" t="str">
            <v>8102   514</v>
          </cell>
          <cell r="B1615" t="str">
            <v>3G Planta de Luz</v>
          </cell>
          <cell r="C1615">
            <v>3299819.43</v>
          </cell>
          <cell r="D1615">
            <v>168549.65</v>
          </cell>
          <cell r="E1615">
            <v>3468369.08</v>
          </cell>
        </row>
        <row r="1616">
          <cell r="A1616" t="str">
            <v>8102   515</v>
          </cell>
          <cell r="B1616" t="str">
            <v>3G Generador</v>
          </cell>
          <cell r="C1616">
            <v>227210.31</v>
          </cell>
          <cell r="D1616">
            <v>11188.99</v>
          </cell>
          <cell r="E1616">
            <v>238399.3</v>
          </cell>
        </row>
        <row r="1617">
          <cell r="A1617" t="str">
            <v>8102   516</v>
          </cell>
          <cell r="B1617" t="str">
            <v>3G Acometida electrica</v>
          </cell>
          <cell r="C1617">
            <v>2160920.9</v>
          </cell>
          <cell r="D1617">
            <v>133881.25</v>
          </cell>
          <cell r="E1617">
            <v>2294802.15</v>
          </cell>
        </row>
        <row r="1618">
          <cell r="A1618" t="str">
            <v>8102   517</v>
          </cell>
          <cell r="B1618" t="str">
            <v>3G Microondas</v>
          </cell>
          <cell r="C1618">
            <v>4963.49</v>
          </cell>
          <cell r="D1618">
            <v>709.07</v>
          </cell>
          <cell r="E1618">
            <v>5672.56</v>
          </cell>
        </row>
        <row r="1619">
          <cell r="A1619" t="str">
            <v>8102   518</v>
          </cell>
          <cell r="B1619" t="str">
            <v>3G Imagen Nextel</v>
          </cell>
          <cell r="C1619">
            <v>17994922.440000001</v>
          </cell>
          <cell r="D1619">
            <v>0</v>
          </cell>
          <cell r="E1619">
            <v>17994922.440000001</v>
          </cell>
        </row>
        <row r="1620">
          <cell r="A1620" t="str">
            <v>8102   521</v>
          </cell>
          <cell r="B1620" t="str">
            <v>3G Gastos capitalizables de Proyectos I</v>
          </cell>
          <cell r="C1620">
            <v>268697.3</v>
          </cell>
          <cell r="D1620">
            <v>0</v>
          </cell>
          <cell r="E1620">
            <v>268697.3</v>
          </cell>
        </row>
        <row r="1621">
          <cell r="A1621" t="str">
            <v>8103   160</v>
          </cell>
          <cell r="B1621" t="str">
            <v>Mobiliario y Equipo</v>
          </cell>
          <cell r="C1621">
            <v>6322.31</v>
          </cell>
          <cell r="D1621">
            <v>0</v>
          </cell>
          <cell r="E1621">
            <v>6322.31</v>
          </cell>
        </row>
        <row r="1622">
          <cell r="A1622" t="str">
            <v>8103   161</v>
          </cell>
          <cell r="B1622" t="str">
            <v>Equipo de Oficina- Otros</v>
          </cell>
          <cell r="C1622">
            <v>6032.27</v>
          </cell>
          <cell r="D1622">
            <v>0</v>
          </cell>
          <cell r="E1622">
            <v>6032.27</v>
          </cell>
        </row>
        <row r="1623">
          <cell r="A1623" t="str">
            <v>8103   560</v>
          </cell>
          <cell r="B1623" t="str">
            <v>3G Mobiliario y Equipo</v>
          </cell>
          <cell r="C1623">
            <v>26616939.940000001</v>
          </cell>
          <cell r="D1623">
            <v>62001.08</v>
          </cell>
          <cell r="E1623">
            <v>26678941.02</v>
          </cell>
        </row>
        <row r="1624">
          <cell r="A1624" t="str">
            <v>8103   561</v>
          </cell>
          <cell r="B1624" t="str">
            <v>3G Equipo de Oficina - Otros</v>
          </cell>
          <cell r="C1624">
            <v>6638134.25</v>
          </cell>
          <cell r="D1624">
            <v>223144.36</v>
          </cell>
          <cell r="E1624">
            <v>6861278.6100000003</v>
          </cell>
        </row>
        <row r="1625">
          <cell r="A1625" t="str">
            <v>_x000C_</v>
          </cell>
          <cell r="C1625" t="str">
            <v>LIBRO MEXGAAP</v>
          </cell>
          <cell r="E1625" t="str">
            <v>Fecha: 01-SEP-21 16:29:00</v>
          </cell>
        </row>
        <row r="1626">
          <cell r="A1626"/>
          <cell r="C1626" t="str">
            <v>AT&amp;T BALANZA POR GRUPO DE</v>
          </cell>
          <cell r="D1626" t="str">
            <v>EF NEXTEL</v>
          </cell>
          <cell r="E1626" t="str">
            <v>Página:  29</v>
          </cell>
        </row>
        <row r="1627">
          <cell r="A1627"/>
          <cell r="C1627" t="str">
            <v>Período Actual: AGO-</v>
          </cell>
          <cell r="D1627">
            <v>21</v>
          </cell>
        </row>
        <row r="1628">
          <cell r="A1628"/>
        </row>
        <row r="1629">
          <cell r="A1629" t="str">
            <v>Divisa: MXN</v>
          </cell>
        </row>
        <row r="1630">
          <cell r="A1630" t="str">
            <v>Ningún CUEN</v>
          </cell>
          <cell r="B1630" t="str">
            <v>TA específico solicitado</v>
          </cell>
        </row>
        <row r="1631">
          <cell r="A1631"/>
          <cell r="C1631" t="str">
            <v>Saldo Anterior</v>
          </cell>
          <cell r="D1631" t="str">
            <v>Movimiento Neto</v>
          </cell>
          <cell r="E1631" t="str">
            <v>Saldo Actual</v>
          </cell>
        </row>
        <row r="1632">
          <cell r="A1632" t="str">
            <v>NEX_GL NEX_</v>
          </cell>
          <cell r="B1632" t="str">
            <v>GL_SUBCUENTA                            N NE NEX NE N NE</v>
          </cell>
          <cell r="C1632">
            <v>44378</v>
          </cell>
          <cell r="D1632">
            <v>44409</v>
          </cell>
          <cell r="E1632">
            <v>44409</v>
          </cell>
        </row>
        <row r="1633">
          <cell r="A1633" t="str">
            <v>------ ----</v>
          </cell>
          <cell r="B1633" t="str">
            <v>--------------------------------------- - -- --- -- - --</v>
          </cell>
          <cell r="C1633" t="str">
            <v>--------------------------</v>
          </cell>
          <cell r="D1633" t="str">
            <v>--------------------------</v>
          </cell>
          <cell r="E1633" t="str">
            <v>--------------------------</v>
          </cell>
        </row>
        <row r="1634">
          <cell r="A1634" t="str">
            <v>8104   595</v>
          </cell>
          <cell r="B1634" t="str">
            <v>3G Equipo de Transporte</v>
          </cell>
          <cell r="C1634">
            <v>2644155.87</v>
          </cell>
          <cell r="D1634">
            <v>247411.8</v>
          </cell>
          <cell r="E1634">
            <v>2891567.67</v>
          </cell>
        </row>
        <row r="1635">
          <cell r="A1635" t="str">
            <v>8105   183</v>
          </cell>
          <cell r="B1635" t="str">
            <v>Software Equipo de Computo</v>
          </cell>
          <cell r="C1635">
            <v>238345.52</v>
          </cell>
          <cell r="D1635">
            <v>34049.360000000001</v>
          </cell>
          <cell r="E1635">
            <v>272394.88</v>
          </cell>
        </row>
        <row r="1636">
          <cell r="A1636" t="str">
            <v>8105   580</v>
          </cell>
          <cell r="B1636" t="str">
            <v>3G Sistema Telefonia Hardware</v>
          </cell>
          <cell r="C1636">
            <v>17233799.010000002</v>
          </cell>
          <cell r="D1636">
            <v>2191762.2799999998</v>
          </cell>
          <cell r="E1636">
            <v>19425561.289999999</v>
          </cell>
        </row>
        <row r="1637">
          <cell r="A1637" t="str">
            <v>8105   581</v>
          </cell>
          <cell r="B1637" t="str">
            <v>3G Sistema Telefonia Software</v>
          </cell>
          <cell r="C1637">
            <v>16097172.630000001</v>
          </cell>
          <cell r="D1637">
            <v>2299596.09</v>
          </cell>
          <cell r="E1637">
            <v>18396768.719999999</v>
          </cell>
        </row>
        <row r="1638">
          <cell r="A1638" t="str">
            <v>8105   582</v>
          </cell>
          <cell r="B1638" t="str">
            <v>3G Equipo de computo</v>
          </cell>
          <cell r="C1638">
            <v>275347760.43000001</v>
          </cell>
          <cell r="D1638">
            <v>36716015.890000001</v>
          </cell>
          <cell r="E1638">
            <v>312063776.31999999</v>
          </cell>
        </row>
        <row r="1639">
          <cell r="A1639" t="str">
            <v>8105   583</v>
          </cell>
          <cell r="B1639" t="str">
            <v>3G Licencias</v>
          </cell>
          <cell r="C1639">
            <v>152416031.16999999</v>
          </cell>
          <cell r="D1639">
            <v>22160320.969999999</v>
          </cell>
          <cell r="E1639">
            <v>174576352.13999999</v>
          </cell>
        </row>
        <row r="1640">
          <cell r="A1640" t="str">
            <v>8105   584</v>
          </cell>
          <cell r="B1640" t="str">
            <v>3G Gastos Capitalizados TI</v>
          </cell>
          <cell r="C1640">
            <v>133717323.09999999</v>
          </cell>
          <cell r="D1640">
            <v>23142519.309999999</v>
          </cell>
          <cell r="E1640">
            <v>156859842.41</v>
          </cell>
        </row>
        <row r="1641">
          <cell r="A1641" t="str">
            <v>8107   185</v>
          </cell>
          <cell r="B1641" t="str">
            <v>DESARROLLO INTERNO DE APLICACIONES</v>
          </cell>
          <cell r="C1641">
            <v>932.4</v>
          </cell>
          <cell r="D1641">
            <v>133.19999999999999</v>
          </cell>
          <cell r="E1641">
            <v>1065.5999999999999</v>
          </cell>
        </row>
        <row r="1642">
          <cell r="A1642" t="str">
            <v>8107   810</v>
          </cell>
          <cell r="B1642" t="str">
            <v>Paquete 3G Trabajo 08</v>
          </cell>
          <cell r="C1642">
            <v>171192287.22999999</v>
          </cell>
          <cell r="D1642">
            <v>24720301.809999999</v>
          </cell>
          <cell r="E1642">
            <v>195912589.03999999</v>
          </cell>
        </row>
        <row r="1643">
          <cell r="A1643" t="str">
            <v>8130   204</v>
          </cell>
          <cell r="B1643" t="str">
            <v>Zonificacion de Sitios y Ctos Permisos</v>
          </cell>
          <cell r="C1643">
            <v>3104.22</v>
          </cell>
          <cell r="D1643">
            <v>443.46</v>
          </cell>
          <cell r="E1643">
            <v>3547.68</v>
          </cell>
        </row>
        <row r="1644">
          <cell r="A1644" t="str">
            <v>8130   230</v>
          </cell>
          <cell r="B1644" t="str">
            <v>Construcciones por Externos</v>
          </cell>
          <cell r="C1644">
            <v>15544.97</v>
          </cell>
          <cell r="D1644">
            <v>1692.58</v>
          </cell>
          <cell r="E1644">
            <v>17237.55</v>
          </cell>
        </row>
        <row r="1645">
          <cell r="A1645" t="str">
            <v>8130   232</v>
          </cell>
          <cell r="B1645" t="str">
            <v>Casetas</v>
          </cell>
          <cell r="C1645">
            <v>783872.32</v>
          </cell>
          <cell r="D1645">
            <v>98115.71</v>
          </cell>
          <cell r="E1645">
            <v>881988.03</v>
          </cell>
        </row>
        <row r="1646">
          <cell r="A1646" t="str">
            <v>8130   234</v>
          </cell>
          <cell r="B1646" t="str">
            <v>Generadores</v>
          </cell>
          <cell r="C1646">
            <v>142363.01999999999</v>
          </cell>
          <cell r="D1646">
            <v>15494.09</v>
          </cell>
          <cell r="E1646">
            <v>157857.10999999999</v>
          </cell>
        </row>
        <row r="1647">
          <cell r="A1647" t="str">
            <v>8130   236</v>
          </cell>
          <cell r="B1647" t="str">
            <v>Luz Fuerza y Relacionados</v>
          </cell>
          <cell r="C1647">
            <v>296120.84000000003</v>
          </cell>
          <cell r="D1647">
            <v>32298.13</v>
          </cell>
          <cell r="E1647">
            <v>328418.96999999997</v>
          </cell>
        </row>
        <row r="1648">
          <cell r="A1648" t="str">
            <v>8130   241</v>
          </cell>
          <cell r="B1648" t="str">
            <v>Otros equipos de sitio</v>
          </cell>
          <cell r="C1648">
            <v>77303.73</v>
          </cell>
          <cell r="D1648">
            <v>11043.39</v>
          </cell>
          <cell r="E1648">
            <v>88347.12</v>
          </cell>
        </row>
        <row r="1649">
          <cell r="A1649" t="str">
            <v>8130   282</v>
          </cell>
          <cell r="B1649" t="str">
            <v>Cable Coaxial</v>
          </cell>
          <cell r="C1649">
            <v>284141.24</v>
          </cell>
          <cell r="D1649">
            <v>40675.46</v>
          </cell>
          <cell r="E1649">
            <v>324816.7</v>
          </cell>
        </row>
        <row r="1650">
          <cell r="A1650" t="str">
            <v>8130   286</v>
          </cell>
          <cell r="B1650" t="str">
            <v>Rectificadores</v>
          </cell>
          <cell r="C1650">
            <v>742213.71</v>
          </cell>
          <cell r="D1650">
            <v>105501.88</v>
          </cell>
          <cell r="E1650">
            <v>847715.59</v>
          </cell>
        </row>
        <row r="1651">
          <cell r="A1651" t="str">
            <v>8130   287</v>
          </cell>
          <cell r="B1651" t="str">
            <v>Microondas</v>
          </cell>
          <cell r="C1651">
            <v>17921.400000000001</v>
          </cell>
          <cell r="D1651">
            <v>2560.1999999999998</v>
          </cell>
          <cell r="E1651">
            <v>20481.599999999999</v>
          </cell>
        </row>
        <row r="1652">
          <cell r="A1652" t="str">
            <v>8130   308</v>
          </cell>
          <cell r="B1652" t="str">
            <v>Depreciacion Equipo de Sitios PI, SD&amp;O</v>
          </cell>
          <cell r="C1652">
            <v>469.07</v>
          </cell>
          <cell r="D1652">
            <v>67.010000000000005</v>
          </cell>
          <cell r="E1652">
            <v>536.08000000000004</v>
          </cell>
        </row>
        <row r="1653">
          <cell r="A1653" t="str">
            <v>8130   700</v>
          </cell>
          <cell r="B1653" t="str">
            <v>3G Adquisicion de Sitios</v>
          </cell>
          <cell r="C1653">
            <v>2981479.97</v>
          </cell>
          <cell r="D1653">
            <v>422763.07</v>
          </cell>
          <cell r="E1653">
            <v>3404243.04</v>
          </cell>
        </row>
        <row r="1654">
          <cell r="A1654" t="str">
            <v>8130   730</v>
          </cell>
          <cell r="B1654" t="str">
            <v>3G Construcciones por Externos</v>
          </cell>
          <cell r="C1654">
            <v>64621325.969999999</v>
          </cell>
          <cell r="D1654">
            <v>9225055.9900000002</v>
          </cell>
          <cell r="E1654">
            <v>73846381.959999993</v>
          </cell>
        </row>
        <row r="1655">
          <cell r="A1655" t="str">
            <v>8130   731</v>
          </cell>
          <cell r="B1655" t="str">
            <v>3G Dibujos de Sitios</v>
          </cell>
          <cell r="C1655">
            <v>8781288.0299999993</v>
          </cell>
          <cell r="D1655">
            <v>1265149.5900000001</v>
          </cell>
          <cell r="E1655">
            <v>10046437.619999999</v>
          </cell>
        </row>
        <row r="1656">
          <cell r="A1656" t="str">
            <v>8130   733</v>
          </cell>
          <cell r="B1656" t="str">
            <v>3G Torres</v>
          </cell>
          <cell r="C1656">
            <v>18814319.129999999</v>
          </cell>
          <cell r="D1656">
            <v>2694756.12</v>
          </cell>
          <cell r="E1656">
            <v>21509075.25</v>
          </cell>
        </row>
        <row r="1657">
          <cell r="A1657" t="str">
            <v>8130   739</v>
          </cell>
          <cell r="B1657" t="str">
            <v>3G Preparacion de Sitios</v>
          </cell>
          <cell r="C1657">
            <v>179871474.71000001</v>
          </cell>
          <cell r="D1657">
            <v>27203234.789999999</v>
          </cell>
          <cell r="E1657">
            <v>207074709.5</v>
          </cell>
        </row>
        <row r="1658">
          <cell r="A1658" t="str">
            <v>8130   741</v>
          </cell>
          <cell r="B1658" t="str">
            <v>3G Otros equipos de Sitio</v>
          </cell>
          <cell r="C1658">
            <v>41645842.759999998</v>
          </cell>
          <cell r="D1658">
            <v>6174952.2000000002</v>
          </cell>
          <cell r="E1658">
            <v>47820794.960000001</v>
          </cell>
        </row>
        <row r="1659">
          <cell r="A1659" t="str">
            <v>8130   783</v>
          </cell>
          <cell r="B1659" t="str">
            <v>3G Nodo B (Radio Base)</v>
          </cell>
          <cell r="C1659">
            <v>1240975773.25</v>
          </cell>
          <cell r="D1659">
            <v>184351407.72999999</v>
          </cell>
          <cell r="E1659">
            <v>1425327180.98</v>
          </cell>
        </row>
        <row r="1660">
          <cell r="A1660" t="str">
            <v>8130   787</v>
          </cell>
          <cell r="B1660" t="str">
            <v>3G Microondas</v>
          </cell>
          <cell r="C1660">
            <v>99041377.120000005</v>
          </cell>
          <cell r="D1660">
            <v>15330037.35</v>
          </cell>
          <cell r="E1660">
            <v>114371414.47</v>
          </cell>
        </row>
        <row r="1661">
          <cell r="A1661" t="str">
            <v>8130   788</v>
          </cell>
          <cell r="B1661" t="str">
            <v>3G LSR  (conmutador de datos)</v>
          </cell>
          <cell r="C1661">
            <v>60569.120000000003</v>
          </cell>
          <cell r="D1661">
            <v>9245.7800000000007</v>
          </cell>
          <cell r="E1661">
            <v>69814.899999999994</v>
          </cell>
        </row>
        <row r="1662">
          <cell r="A1662" t="str">
            <v>8130   789</v>
          </cell>
          <cell r="B1662" t="str">
            <v>FIBRA OPTICA</v>
          </cell>
          <cell r="C1662">
            <v>127614115.78</v>
          </cell>
          <cell r="D1662">
            <v>18827470.829999998</v>
          </cell>
          <cell r="E1662">
            <v>146441586.61000001</v>
          </cell>
        </row>
        <row r="1663">
          <cell r="A1663" t="str">
            <v>8130   791</v>
          </cell>
          <cell r="B1663" t="str">
            <v>3G Multiplexores de extracción e inserc</v>
          </cell>
          <cell r="C1663">
            <v>2375295.41</v>
          </cell>
          <cell r="D1663">
            <v>339405.38</v>
          </cell>
          <cell r="E1663">
            <v>2714700.79</v>
          </cell>
        </row>
        <row r="1664">
          <cell r="A1664" t="str">
            <v>8130   794</v>
          </cell>
          <cell r="B1664" t="str">
            <v>3G Ruteador Red de Transporte (LSR - Co</v>
          </cell>
          <cell r="C1664">
            <v>76954954.980000004</v>
          </cell>
          <cell r="D1664">
            <v>11492409.09</v>
          </cell>
          <cell r="E1664">
            <v>88447364.069999993</v>
          </cell>
        </row>
        <row r="1665">
          <cell r="A1665" t="str">
            <v>8130   901</v>
          </cell>
          <cell r="B1665" t="str">
            <v>3G Eq Prueba Herramientas</v>
          </cell>
          <cell r="C1665">
            <v>9478299.2300000004</v>
          </cell>
          <cell r="D1665">
            <v>1395938.45</v>
          </cell>
          <cell r="E1665">
            <v>10874237.68</v>
          </cell>
        </row>
        <row r="1666">
          <cell r="A1666" t="str">
            <v>8130   902</v>
          </cell>
          <cell r="B1666" t="str">
            <v>3G Impuestos y Derechos de Import Otros</v>
          </cell>
          <cell r="C1666">
            <v>2949.1</v>
          </cell>
          <cell r="D1666">
            <v>421.3</v>
          </cell>
          <cell r="E1666">
            <v>3370.4</v>
          </cell>
        </row>
        <row r="1667">
          <cell r="A1667" t="str">
            <v>8130   903</v>
          </cell>
          <cell r="B1667" t="str">
            <v>3G Intereses Capitalizados</v>
          </cell>
          <cell r="C1667">
            <v>46142147.579999998</v>
          </cell>
          <cell r="D1667">
            <v>6559968.5</v>
          </cell>
          <cell r="E1667">
            <v>52702116.079999998</v>
          </cell>
        </row>
        <row r="1668">
          <cell r="A1668" t="str">
            <v>8130   904</v>
          </cell>
          <cell r="B1668" t="str">
            <v>3G Sueldos Capitalizados</v>
          </cell>
          <cell r="C1668">
            <v>31927987.550000001</v>
          </cell>
          <cell r="D1668">
            <v>5273411.74</v>
          </cell>
          <cell r="E1668">
            <v>37201399.289999999</v>
          </cell>
        </row>
        <row r="1669">
          <cell r="A1669" t="str">
            <v>8130   905</v>
          </cell>
          <cell r="B1669" t="str">
            <v>3G Gastos de Operacion Capitalizados</v>
          </cell>
          <cell r="C1669">
            <v>21622875.75</v>
          </cell>
          <cell r="D1669">
            <v>2656248.5099999998</v>
          </cell>
          <cell r="E1669">
            <v>24279124.260000002</v>
          </cell>
        </row>
        <row r="1670">
          <cell r="A1670" t="str">
            <v>8130   907</v>
          </cell>
          <cell r="B1670" t="str">
            <v>3G Otros Capitalizables RF Diseño, Plan</v>
          </cell>
          <cell r="C1670">
            <v>2356180.64</v>
          </cell>
          <cell r="D1670">
            <v>336482.63</v>
          </cell>
          <cell r="E1670">
            <v>2692663.27</v>
          </cell>
        </row>
        <row r="1671">
          <cell r="A1671" t="str">
            <v>8130   908</v>
          </cell>
          <cell r="B1671" t="str">
            <v>3G Otros Capitalizables PI, SD&amp; Diseño,</v>
          </cell>
          <cell r="C1671">
            <v>1754258.37</v>
          </cell>
          <cell r="D1671">
            <v>250150.1</v>
          </cell>
          <cell r="E1671">
            <v>2004408.47</v>
          </cell>
        </row>
        <row r="1672">
          <cell r="A1672" t="str">
            <v>8130   909</v>
          </cell>
          <cell r="B1672" t="str">
            <v>3G Otros Capitalizables Transporte - Di</v>
          </cell>
          <cell r="C1672">
            <v>743417.48</v>
          </cell>
          <cell r="D1672">
            <v>105899.18</v>
          </cell>
          <cell r="E1672">
            <v>849316.66</v>
          </cell>
        </row>
        <row r="1673">
          <cell r="A1673" t="str">
            <v>8130   910</v>
          </cell>
          <cell r="B1673" t="str">
            <v>3G MSO IDEN DPB existente</v>
          </cell>
          <cell r="C1673">
            <v>8871.24</v>
          </cell>
          <cell r="D1673">
            <v>1267.32</v>
          </cell>
          <cell r="E1673">
            <v>10138.56</v>
          </cell>
        </row>
        <row r="1674">
          <cell r="A1674" t="str">
            <v>8131   919</v>
          </cell>
          <cell r="B1674" t="str">
            <v>3G Mejoras a Edificios MSO</v>
          </cell>
          <cell r="C1674">
            <v>127750831.56999999</v>
          </cell>
          <cell r="D1674">
            <v>18622997.48</v>
          </cell>
          <cell r="E1674">
            <v>146373829.05000001</v>
          </cell>
        </row>
        <row r="1675">
          <cell r="A1675" t="str">
            <v>8131   920</v>
          </cell>
          <cell r="B1675" t="str">
            <v>3G Nucleo de Voz (Incluye Licencias &amp; M</v>
          </cell>
          <cell r="C1675">
            <v>182130956.78</v>
          </cell>
          <cell r="D1675">
            <v>26719465.460000001</v>
          </cell>
          <cell r="E1675">
            <v>208850422.24000001</v>
          </cell>
        </row>
        <row r="1676">
          <cell r="A1676" t="str">
            <v>8131   921</v>
          </cell>
          <cell r="B1676" t="str">
            <v>3G MSC (Switch Movil)</v>
          </cell>
          <cell r="C1676">
            <v>10965106.24</v>
          </cell>
          <cell r="D1676">
            <v>1600539.34</v>
          </cell>
          <cell r="E1676">
            <v>12565645.58</v>
          </cell>
        </row>
        <row r="1677">
          <cell r="A1677" t="str">
            <v>8131   922</v>
          </cell>
          <cell r="B1677" t="str">
            <v>3G MGW (Compuerta para 3G)</v>
          </cell>
          <cell r="C1677">
            <v>8893498.25</v>
          </cell>
          <cell r="D1677">
            <v>1270499.75</v>
          </cell>
          <cell r="E1677">
            <v>10163998</v>
          </cell>
        </row>
        <row r="1678">
          <cell r="A1678" t="str">
            <v>8131   923</v>
          </cell>
          <cell r="B1678" t="str">
            <v>3G Señalizacion</v>
          </cell>
          <cell r="C1678">
            <v>42060618.07</v>
          </cell>
          <cell r="D1678">
            <v>7131032.6500000004</v>
          </cell>
          <cell r="E1678">
            <v>49191650.719999999</v>
          </cell>
        </row>
        <row r="1679">
          <cell r="A1679" t="str">
            <v>8131   924</v>
          </cell>
          <cell r="B1679" t="str">
            <v>3G HLR (Base de Datos de Usuarios)</v>
          </cell>
          <cell r="C1679">
            <v>34499788.030000001</v>
          </cell>
          <cell r="D1679">
            <v>5287802.2300000004</v>
          </cell>
          <cell r="E1679">
            <v>39787590.259999998</v>
          </cell>
        </row>
        <row r="1680">
          <cell r="A1680" t="str">
            <v>8131   925</v>
          </cell>
          <cell r="B1680" t="str">
            <v>3G VMS (Correo de Voz)</v>
          </cell>
          <cell r="C1680">
            <v>1719427.79</v>
          </cell>
          <cell r="D1680">
            <v>246322.61</v>
          </cell>
          <cell r="E1680">
            <v>1965750.4</v>
          </cell>
        </row>
        <row r="1681">
          <cell r="A1681" t="str">
            <v>8131   926</v>
          </cell>
          <cell r="B1681" t="str">
            <v>3G PSTN-GW (G-MSC Interconeccion Red Pu</v>
          </cell>
          <cell r="C1681">
            <v>78903798.219999999</v>
          </cell>
          <cell r="D1681">
            <v>11991126.59</v>
          </cell>
          <cell r="E1681">
            <v>90894924.810000002</v>
          </cell>
        </row>
        <row r="1682">
          <cell r="A1682" t="str">
            <v>8131   930</v>
          </cell>
          <cell r="B1682" t="str">
            <v>3G Nucleo de Datos</v>
          </cell>
          <cell r="C1682">
            <v>262546662.16</v>
          </cell>
          <cell r="D1682">
            <v>38378493.530000001</v>
          </cell>
          <cell r="E1682">
            <v>300925155.69</v>
          </cell>
        </row>
        <row r="1683">
          <cell r="A1683" t="str">
            <v>_x000C_</v>
          </cell>
          <cell r="C1683" t="str">
            <v>LIBRO MEXGAAP</v>
          </cell>
          <cell r="E1683" t="str">
            <v>Fecha: 01-SEP-21 16:29:00</v>
          </cell>
        </row>
        <row r="1684">
          <cell r="A1684"/>
          <cell r="C1684" t="str">
            <v>AT&amp;T BALANZA POR GRUPO DE</v>
          </cell>
          <cell r="D1684" t="str">
            <v>EF NEXTEL</v>
          </cell>
          <cell r="E1684" t="str">
            <v>Página:  30</v>
          </cell>
        </row>
        <row r="1685">
          <cell r="A1685"/>
          <cell r="C1685" t="str">
            <v>Período Actual: AGO-</v>
          </cell>
          <cell r="D1685">
            <v>21</v>
          </cell>
        </row>
        <row r="1686">
          <cell r="A1686"/>
        </row>
        <row r="1687">
          <cell r="A1687" t="str">
            <v>Divisa: MXN</v>
          </cell>
        </row>
        <row r="1688">
          <cell r="A1688" t="str">
            <v>Ningún CUEN</v>
          </cell>
          <cell r="B1688" t="str">
            <v>TA específico solicitado</v>
          </cell>
        </row>
        <row r="1689">
          <cell r="A1689"/>
          <cell r="C1689" t="str">
            <v>Saldo Anterior</v>
          </cell>
          <cell r="D1689" t="str">
            <v>Movimiento Neto</v>
          </cell>
          <cell r="E1689" t="str">
            <v>Saldo Actual</v>
          </cell>
        </row>
        <row r="1690">
          <cell r="A1690" t="str">
            <v>NEX_GL NEX_</v>
          </cell>
          <cell r="B1690" t="str">
            <v>GL_SUBCUENTA                            N NE NEX NE N NE</v>
          </cell>
          <cell r="C1690">
            <v>44378</v>
          </cell>
          <cell r="D1690">
            <v>44409</v>
          </cell>
          <cell r="E1690">
            <v>44409</v>
          </cell>
        </row>
        <row r="1691">
          <cell r="A1691" t="str">
            <v>------ ----</v>
          </cell>
          <cell r="B1691" t="str">
            <v>--------------------------------------- - -- --- -- - --</v>
          </cell>
          <cell r="C1691" t="str">
            <v>--------------------------</v>
          </cell>
          <cell r="D1691" t="str">
            <v>--------------------------</v>
          </cell>
          <cell r="E1691" t="str">
            <v>--------------------------</v>
          </cell>
        </row>
        <row r="1692">
          <cell r="A1692" t="str">
            <v>8131   931</v>
          </cell>
          <cell r="B1692" t="str">
            <v>3G ISP (Proveedor Servicios de Internet</v>
          </cell>
          <cell r="C1692">
            <v>6688111.3099999996</v>
          </cell>
          <cell r="D1692">
            <v>963910.93</v>
          </cell>
          <cell r="E1692">
            <v>7652022.2400000002</v>
          </cell>
        </row>
        <row r="1693">
          <cell r="A1693" t="str">
            <v>8131   932</v>
          </cell>
          <cell r="B1693" t="str">
            <v>3G Registro de itineracia HPTT (IGW HPT</v>
          </cell>
          <cell r="C1693">
            <v>1478833.09</v>
          </cell>
          <cell r="D1693">
            <v>211261.87</v>
          </cell>
          <cell r="E1693">
            <v>1690094.96</v>
          </cell>
        </row>
        <row r="1694">
          <cell r="A1694" t="str">
            <v>8131   940</v>
          </cell>
          <cell r="B1694" t="str">
            <v>3G Equipo de Red Acceso De Radio (RNC)</v>
          </cell>
          <cell r="C1694">
            <v>78601006.079999998</v>
          </cell>
          <cell r="D1694">
            <v>17853513.32</v>
          </cell>
          <cell r="E1694">
            <v>96454519.400000006</v>
          </cell>
        </row>
        <row r="1695">
          <cell r="A1695" t="str">
            <v>8131   941</v>
          </cell>
          <cell r="B1695" t="str">
            <v>3G Equipo HPPTT</v>
          </cell>
          <cell r="C1695">
            <v>18619761.84</v>
          </cell>
          <cell r="D1695">
            <v>2670969.9300000002</v>
          </cell>
          <cell r="E1695">
            <v>21290731.77</v>
          </cell>
        </row>
        <row r="1696">
          <cell r="A1696" t="str">
            <v>8131   943</v>
          </cell>
          <cell r="B1696" t="str">
            <v>3G Equipo de Sincronia (BITS)</v>
          </cell>
          <cell r="C1696">
            <v>1509295.24</v>
          </cell>
          <cell r="D1696">
            <v>225973.36</v>
          </cell>
          <cell r="E1696">
            <v>1735268.6</v>
          </cell>
        </row>
        <row r="1697">
          <cell r="A1697" t="str">
            <v>8131   945</v>
          </cell>
          <cell r="B1697" t="str">
            <v>3G Multiplexores de extracción e inserc</v>
          </cell>
          <cell r="C1697">
            <v>52511.9</v>
          </cell>
          <cell r="D1697">
            <v>7501.7</v>
          </cell>
          <cell r="E1697">
            <v>60013.599999999999</v>
          </cell>
        </row>
        <row r="1698">
          <cell r="A1698" t="str">
            <v>8131   946</v>
          </cell>
          <cell r="B1698" t="str">
            <v>3G LSR (MPLS switches Conmutador de Dat</v>
          </cell>
          <cell r="C1698">
            <v>62203543.020000003</v>
          </cell>
          <cell r="D1698">
            <v>9256558.2400000002</v>
          </cell>
          <cell r="E1698">
            <v>71460101.260000005</v>
          </cell>
        </row>
        <row r="1699">
          <cell r="A1699" t="str">
            <v>8131   947</v>
          </cell>
          <cell r="B1699" t="str">
            <v>3G Prepago</v>
          </cell>
          <cell r="C1699">
            <v>52505.95</v>
          </cell>
          <cell r="D1699">
            <v>7500.85</v>
          </cell>
          <cell r="E1699">
            <v>60006.8</v>
          </cell>
        </row>
        <row r="1700">
          <cell r="A1700" t="str">
            <v>8131   948</v>
          </cell>
          <cell r="B1700" t="str">
            <v>3G OSS / BSS Equipo (Ec</v>
          </cell>
          <cell r="C1700">
            <v>192534256.46000001</v>
          </cell>
          <cell r="D1700">
            <v>28767234.77</v>
          </cell>
          <cell r="E1700">
            <v>221301491.22999999</v>
          </cell>
        </row>
        <row r="1701">
          <cell r="A1701" t="str">
            <v>8131   951</v>
          </cell>
          <cell r="B1701" t="str">
            <v>3G OSS/BSS (Sistema gestión)</v>
          </cell>
          <cell r="C1701">
            <v>1063.72</v>
          </cell>
          <cell r="D1701">
            <v>151.96</v>
          </cell>
          <cell r="E1701">
            <v>1215.68</v>
          </cell>
        </row>
        <row r="1702">
          <cell r="A1702" t="str">
            <v>8131   954</v>
          </cell>
          <cell r="B1702" t="str">
            <v>3G Data Core</v>
          </cell>
          <cell r="C1702">
            <v>1254696.24</v>
          </cell>
          <cell r="D1702">
            <v>179242.32</v>
          </cell>
          <cell r="E1702">
            <v>1433938.56</v>
          </cell>
        </row>
        <row r="1703">
          <cell r="A1703" t="str">
            <v>8131   959</v>
          </cell>
          <cell r="B1703" t="str">
            <v>3G  HLR (Base de usuarios)</v>
          </cell>
          <cell r="C1703">
            <v>3039.75</v>
          </cell>
          <cell r="D1703">
            <v>434.25</v>
          </cell>
          <cell r="E1703">
            <v>3474</v>
          </cell>
        </row>
        <row r="1704">
          <cell r="A1704" t="str">
            <v>8131   968</v>
          </cell>
          <cell r="B1704" t="str">
            <v>SMP/HMP CAPITALIZABLE</v>
          </cell>
          <cell r="C1704">
            <v>127650612.48999999</v>
          </cell>
          <cell r="D1704">
            <v>19495867.300000001</v>
          </cell>
          <cell r="E1704">
            <v>147146479.78999999</v>
          </cell>
        </row>
        <row r="1705">
          <cell r="A1705" t="str">
            <v>8132   400</v>
          </cell>
          <cell r="B1705" t="str">
            <v>Depr Capital Leases Tower</v>
          </cell>
          <cell r="C1705">
            <v>1097262046.05</v>
          </cell>
          <cell r="D1705">
            <v>160540425.41</v>
          </cell>
          <cell r="E1705">
            <v>1257802471.46</v>
          </cell>
        </row>
        <row r="1706">
          <cell r="A1706" t="str">
            <v>8132   402</v>
          </cell>
          <cell r="B1706" t="str">
            <v>Depr Leasing Computer Equipment Fin</v>
          </cell>
          <cell r="C1706">
            <v>24957102.390000001</v>
          </cell>
          <cell r="D1706">
            <v>3565300.34</v>
          </cell>
          <cell r="E1706">
            <v>28522402.73</v>
          </cell>
        </row>
        <row r="1707">
          <cell r="A1707" t="str">
            <v>8132   414</v>
          </cell>
          <cell r="B1707" t="str">
            <v>Depr Capital Lease IRU´s</v>
          </cell>
          <cell r="C1707">
            <v>53621933.990000002</v>
          </cell>
          <cell r="D1707">
            <v>13964733.41</v>
          </cell>
          <cell r="E1707">
            <v>67586667.400000006</v>
          </cell>
        </row>
        <row r="1708">
          <cell r="A1708" t="str">
            <v>8132   451</v>
          </cell>
          <cell r="B1708" t="str">
            <v>3G Capitalizacion ARO Fas 143</v>
          </cell>
          <cell r="C1708">
            <v>7513209.3200000003</v>
          </cell>
          <cell r="D1708">
            <v>1095943.23</v>
          </cell>
          <cell r="E1708">
            <v>8609152.5500000007</v>
          </cell>
        </row>
        <row r="1709">
          <cell r="A1709" t="str">
            <v>8132   452</v>
          </cell>
          <cell r="B1709" t="str">
            <v>Depr Capital Leases Tower</v>
          </cell>
          <cell r="C1709">
            <v>60578463.710000001</v>
          </cell>
          <cell r="D1709">
            <v>8744496.3699999992</v>
          </cell>
          <cell r="E1709">
            <v>69322960.079999998</v>
          </cell>
        </row>
        <row r="1710">
          <cell r="A1710" t="str">
            <v>8132   453</v>
          </cell>
          <cell r="B1710" t="str">
            <v>Depr Capital Lease ATM</v>
          </cell>
          <cell r="C1710">
            <v>13449479.68</v>
          </cell>
          <cell r="D1710">
            <v>1779199.09</v>
          </cell>
          <cell r="E1710">
            <v>15228678.77</v>
          </cell>
        </row>
        <row r="1711">
          <cell r="A1711" t="str">
            <v>8132   510</v>
          </cell>
          <cell r="B1711" t="str">
            <v>510 LTE Depr Capitalizacion por Provisi</v>
          </cell>
          <cell r="C1711">
            <v>1140668.19</v>
          </cell>
          <cell r="D1711">
            <v>164675.6</v>
          </cell>
          <cell r="E1711">
            <v>1305343.79</v>
          </cell>
        </row>
        <row r="1712">
          <cell r="A1712" t="str">
            <v>8132   511</v>
          </cell>
          <cell r="B1712" t="str">
            <v>511 TORRE Depr Capitalizacion por Provi</v>
          </cell>
          <cell r="C1712">
            <v>24495689.850000001</v>
          </cell>
          <cell r="D1712">
            <v>2234454.15</v>
          </cell>
          <cell r="E1712">
            <v>26730144</v>
          </cell>
        </row>
        <row r="1713">
          <cell r="A1713" t="str">
            <v>8201   001</v>
          </cell>
          <cell r="B1713" t="str">
            <v>Costo de Licencias</v>
          </cell>
          <cell r="C1713">
            <v>77131252.219999999</v>
          </cell>
          <cell r="D1713">
            <v>11017050.73</v>
          </cell>
          <cell r="E1713">
            <v>88148302.950000003</v>
          </cell>
        </row>
        <row r="1714">
          <cell r="A1714" t="str">
            <v>8201   002</v>
          </cell>
          <cell r="B1714" t="str">
            <v>Costo de Licencias Adq-at&amp;t</v>
          </cell>
          <cell r="C1714">
            <v>137373499.62</v>
          </cell>
          <cell r="D1714">
            <v>19624785.66</v>
          </cell>
          <cell r="E1714">
            <v>156998285.28</v>
          </cell>
        </row>
        <row r="1715">
          <cell r="A1715" t="str">
            <v>9101   001</v>
          </cell>
          <cell r="B1715" t="str">
            <v>Inversiones</v>
          </cell>
          <cell r="C1715">
            <v>-11417190.92</v>
          </cell>
          <cell r="D1715">
            <v>-1463038.7</v>
          </cell>
          <cell r="E1715">
            <v>-12880229.619999999</v>
          </cell>
        </row>
        <row r="1716">
          <cell r="A1716" t="str">
            <v>9101   003</v>
          </cell>
          <cell r="B1716" t="str">
            <v>Actualización de saldos a favor</v>
          </cell>
          <cell r="C1716">
            <v>-14796069</v>
          </cell>
          <cell r="D1716">
            <v>-276464</v>
          </cell>
          <cell r="E1716">
            <v>-15072533</v>
          </cell>
        </row>
        <row r="1717">
          <cell r="A1717" t="str">
            <v>9101   009</v>
          </cell>
          <cell r="B1717" t="str">
            <v>Otros No Causan IVA</v>
          </cell>
          <cell r="C1717">
            <v>-45.79</v>
          </cell>
          <cell r="D1717">
            <v>0</v>
          </cell>
          <cell r="E1717">
            <v>-45.79</v>
          </cell>
        </row>
        <row r="1718">
          <cell r="A1718" t="str">
            <v>9101   101</v>
          </cell>
          <cell r="B1718" t="str">
            <v>Intereses Ganados Intercompañias M/N</v>
          </cell>
          <cell r="C1718">
            <v>-80752196.980000004</v>
          </cell>
          <cell r="D1718">
            <v>-19695657.800000001</v>
          </cell>
          <cell r="E1718">
            <v>-100447854.78</v>
          </cell>
        </row>
        <row r="1719">
          <cell r="A1719" t="str">
            <v>9201   002</v>
          </cell>
          <cell r="B1719" t="str">
            <v>Rentas capitalizadas Colocations</v>
          </cell>
          <cell r="C1719">
            <v>1443666760.8499999</v>
          </cell>
          <cell r="D1719">
            <v>205780896.56999999</v>
          </cell>
          <cell r="E1719">
            <v>1649447657.4200001</v>
          </cell>
        </row>
        <row r="1720">
          <cell r="A1720" t="str">
            <v>9201   004</v>
          </cell>
          <cell r="B1720" t="str">
            <v>Credito sindicado</v>
          </cell>
          <cell r="C1720">
            <v>682716230.15999997</v>
          </cell>
          <cell r="D1720">
            <v>113703131.12</v>
          </cell>
          <cell r="E1720">
            <v>796419361.27999997</v>
          </cell>
        </row>
        <row r="1721">
          <cell r="A1721" t="str">
            <v>9201   005</v>
          </cell>
          <cell r="B1721" t="str">
            <v>Intereses Capitalizados</v>
          </cell>
          <cell r="C1721">
            <v>-1488422.13</v>
          </cell>
          <cell r="D1721">
            <v>-47645.47</v>
          </cell>
          <cell r="E1721">
            <v>-1536067.6</v>
          </cell>
        </row>
        <row r="1722">
          <cell r="A1722" t="str">
            <v>9201   006</v>
          </cell>
          <cell r="B1722" t="str">
            <v>Otros</v>
          </cell>
          <cell r="C1722">
            <v>12556.26</v>
          </cell>
          <cell r="D1722">
            <v>0</v>
          </cell>
          <cell r="E1722">
            <v>12556.26</v>
          </cell>
        </row>
        <row r="1723">
          <cell r="A1723" t="str">
            <v>9201   201</v>
          </cell>
          <cell r="B1723" t="str">
            <v>Interes Pagados Relacionada MXN</v>
          </cell>
          <cell r="C1723">
            <v>173547801.25999999</v>
          </cell>
          <cell r="D1723">
            <v>51454437.210000001</v>
          </cell>
          <cell r="E1723">
            <v>225002238.47</v>
          </cell>
        </row>
        <row r="1724">
          <cell r="A1724" t="str">
            <v>9201   450</v>
          </cell>
          <cell r="B1724" t="str">
            <v>3G Capital Leases Tower</v>
          </cell>
          <cell r="C1724">
            <v>39927700.789999999</v>
          </cell>
          <cell r="D1724">
            <v>7009671.6500000004</v>
          </cell>
          <cell r="E1724">
            <v>46937372.439999998</v>
          </cell>
        </row>
        <row r="1725">
          <cell r="A1725" t="str">
            <v>9201   453</v>
          </cell>
          <cell r="B1725" t="str">
            <v>Capital Lease ATM</v>
          </cell>
          <cell r="C1725">
            <v>1278923.46</v>
          </cell>
          <cell r="D1725">
            <v>86550.28</v>
          </cell>
          <cell r="E1725">
            <v>1365473.74</v>
          </cell>
        </row>
        <row r="1726">
          <cell r="A1726" t="str">
            <v>9301   001</v>
          </cell>
          <cell r="B1726" t="str">
            <v>Ganancia cambiaria realizada</v>
          </cell>
          <cell r="C1726">
            <v>-177519697.22</v>
          </cell>
          <cell r="D1726">
            <v>-36552058.259999998</v>
          </cell>
          <cell r="E1726">
            <v>-214071755.47999999</v>
          </cell>
        </row>
        <row r="1727">
          <cell r="A1727" t="str">
            <v>9301   002</v>
          </cell>
          <cell r="B1727" t="str">
            <v>Ganancia cambiaria no realizada</v>
          </cell>
          <cell r="C1727">
            <v>275443717.73000002</v>
          </cell>
          <cell r="D1727">
            <v>-582234591.51999998</v>
          </cell>
          <cell r="E1727">
            <v>-306790873.79000002</v>
          </cell>
        </row>
        <row r="1728">
          <cell r="A1728" t="str">
            <v>9301   010</v>
          </cell>
          <cell r="B1728" t="str">
            <v>Perdida cambiaria realizada</v>
          </cell>
          <cell r="C1728">
            <v>35408816.810000002</v>
          </cell>
          <cell r="D1728">
            <v>1760991.31</v>
          </cell>
          <cell r="E1728">
            <v>37169808.119999997</v>
          </cell>
        </row>
        <row r="1729">
          <cell r="A1729" t="str">
            <v>9301   011</v>
          </cell>
          <cell r="B1729" t="str">
            <v>Perdida cambiaria no realizada</v>
          </cell>
          <cell r="C1729">
            <v>-61347802.100000001</v>
          </cell>
          <cell r="D1729">
            <v>628344612.52999997</v>
          </cell>
          <cell r="E1729">
            <v>566996810.42999995</v>
          </cell>
        </row>
        <row r="1730">
          <cell r="A1730" t="str">
            <v>9301   020</v>
          </cell>
          <cell r="B1730" t="str">
            <v>Compensacion Gastos/Redondeo</v>
          </cell>
          <cell r="C1730">
            <v>-7539.96</v>
          </cell>
          <cell r="D1730">
            <v>-0.08</v>
          </cell>
          <cell r="E1730">
            <v>-7540.04</v>
          </cell>
        </row>
        <row r="1731">
          <cell r="A1731" t="str">
            <v>9401   001</v>
          </cell>
          <cell r="B1731" t="str">
            <v>Otros Ingresos 16%</v>
          </cell>
          <cell r="C1731">
            <v>-575454.94999999995</v>
          </cell>
          <cell r="D1731">
            <v>-296850.32</v>
          </cell>
          <cell r="E1731">
            <v>-872305.27</v>
          </cell>
        </row>
        <row r="1732">
          <cell r="A1732" t="str">
            <v>9401   002</v>
          </cell>
          <cell r="B1732" t="str">
            <v>Otros Ingresos 16%</v>
          </cell>
          <cell r="C1732">
            <v>-361553.07</v>
          </cell>
          <cell r="D1732">
            <v>0</v>
          </cell>
          <cell r="E1732">
            <v>-361553.07</v>
          </cell>
        </row>
        <row r="1733">
          <cell r="A1733" t="str">
            <v>9401   009</v>
          </cell>
          <cell r="B1733" t="str">
            <v>Otros Ingresos que no causan IVA</v>
          </cell>
          <cell r="C1733">
            <v>-68194.42</v>
          </cell>
          <cell r="D1733">
            <v>-2129226.35</v>
          </cell>
          <cell r="E1733">
            <v>-2197420.77</v>
          </cell>
        </row>
        <row r="1734">
          <cell r="A1734" t="str">
            <v>9401   010</v>
          </cell>
          <cell r="B1734" t="str">
            <v>Otros Ingresos No Acumulables</v>
          </cell>
          <cell r="C1734">
            <v>-38196856.299999997</v>
          </cell>
          <cell r="D1734">
            <v>-4642108.62</v>
          </cell>
          <cell r="E1734">
            <v>-42838964.920000002</v>
          </cell>
        </row>
        <row r="1735">
          <cell r="A1735" t="str">
            <v>_x000C_</v>
          </cell>
          <cell r="C1735" t="str">
            <v>LIBRO MEXGAAP</v>
          </cell>
          <cell r="E1735" t="str">
            <v>Fecha: 01-SEP-21 16:29:00</v>
          </cell>
        </row>
        <row r="1736">
          <cell r="A1736"/>
          <cell r="C1736" t="str">
            <v>AT&amp;T BALANZA POR GRUPO DE</v>
          </cell>
          <cell r="D1736" t="str">
            <v>EF NEXTEL</v>
          </cell>
          <cell r="E1736" t="str">
            <v>Página:  31</v>
          </cell>
        </row>
        <row r="1737">
          <cell r="A1737"/>
          <cell r="C1737" t="str">
            <v>Período Actual: AGO-</v>
          </cell>
          <cell r="D1737">
            <v>21</v>
          </cell>
        </row>
        <row r="1738">
          <cell r="A1738"/>
        </row>
        <row r="1739">
          <cell r="A1739" t="str">
            <v>Divisa: MXN</v>
          </cell>
        </row>
        <row r="1740">
          <cell r="A1740" t="str">
            <v>Ningún CUEN</v>
          </cell>
          <cell r="B1740" t="str">
            <v>TA específico solicitado</v>
          </cell>
        </row>
        <row r="1741">
          <cell r="A1741"/>
          <cell r="C1741" t="str">
            <v>Saldo Anterior</v>
          </cell>
          <cell r="D1741" t="str">
            <v>Movimiento Neto</v>
          </cell>
          <cell r="E1741" t="str">
            <v>Saldo Actual</v>
          </cell>
        </row>
        <row r="1742">
          <cell r="A1742" t="str">
            <v>NEX_GL NEX_</v>
          </cell>
          <cell r="B1742" t="str">
            <v>GL_SUBCUENTA                            N NE NEX NE N NE</v>
          </cell>
          <cell r="C1742">
            <v>44378</v>
          </cell>
          <cell r="D1742">
            <v>44409</v>
          </cell>
          <cell r="E1742">
            <v>44409</v>
          </cell>
        </row>
        <row r="1743">
          <cell r="A1743" t="str">
            <v>------ ----</v>
          </cell>
          <cell r="B1743" t="str">
            <v>--------------------------------------- - -- --- -- - --</v>
          </cell>
          <cell r="C1743" t="str">
            <v>--------------------------</v>
          </cell>
          <cell r="D1743" t="str">
            <v>--------------------------</v>
          </cell>
          <cell r="E1743" t="str">
            <v>--------------------------</v>
          </cell>
        </row>
        <row r="1744">
          <cell r="A1744" t="str">
            <v>9401   011</v>
          </cell>
          <cell r="B1744" t="str">
            <v>Otros Gastos</v>
          </cell>
          <cell r="C1744">
            <v>1911534.02</v>
          </cell>
          <cell r="D1744">
            <v>117534.06</v>
          </cell>
          <cell r="E1744">
            <v>2029068.08</v>
          </cell>
        </row>
        <row r="1745">
          <cell r="A1745" t="str">
            <v>9401   017</v>
          </cell>
          <cell r="B1745" t="str">
            <v>Otros Gastos por baja de equipos</v>
          </cell>
          <cell r="C1745">
            <v>3039332.27</v>
          </cell>
          <cell r="D1745">
            <v>231030.5</v>
          </cell>
          <cell r="E1745">
            <v>3270362.77</v>
          </cell>
        </row>
        <row r="1746">
          <cell r="A1746" t="str">
            <v>9401   023</v>
          </cell>
          <cell r="B1746" t="str">
            <v>Iva No Recuperable</v>
          </cell>
          <cell r="C1746">
            <v>-12117.84</v>
          </cell>
          <cell r="D1746">
            <v>-16419.22</v>
          </cell>
          <cell r="E1746">
            <v>-28537.06</v>
          </cell>
        </row>
        <row r="1747">
          <cell r="A1747" t="str">
            <v>9501   001</v>
          </cell>
          <cell r="B1747" t="str">
            <v>Ingreso por Baja de Activo Fijo - Venta</v>
          </cell>
          <cell r="C1747">
            <v>-884193231.27999997</v>
          </cell>
          <cell r="D1747">
            <v>-2495009.75</v>
          </cell>
          <cell r="E1747">
            <v>-886688241.02999997</v>
          </cell>
        </row>
        <row r="1748">
          <cell r="A1748" t="str">
            <v>9501   002</v>
          </cell>
          <cell r="B1748" t="str">
            <v>Costo por Venta de Activo Fijo</v>
          </cell>
          <cell r="C1748">
            <v>217698351.13</v>
          </cell>
          <cell r="D1748">
            <v>183514899.80000001</v>
          </cell>
          <cell r="E1748">
            <v>401213250.93000001</v>
          </cell>
        </row>
        <row r="1749">
          <cell r="A1749" t="str">
            <v>9501   004</v>
          </cell>
          <cell r="B1749" t="str">
            <v>Ingreso por Baja de Activo Fijo - Otros</v>
          </cell>
          <cell r="C1749">
            <v>0</v>
          </cell>
          <cell r="D1749">
            <v>-161514.1</v>
          </cell>
          <cell r="E1749">
            <v>-161514.1</v>
          </cell>
        </row>
        <row r="1750">
          <cell r="A1750" t="str">
            <v>9501   502</v>
          </cell>
          <cell r="B1750" t="str">
            <v>3G Costo por Venta de Activo Fijo</v>
          </cell>
          <cell r="C1750">
            <v>603976158.52999997</v>
          </cell>
          <cell r="D1750">
            <v>-166226665.08000001</v>
          </cell>
          <cell r="E1750">
            <v>437749493.44999999</v>
          </cell>
        </row>
        <row r="1751">
          <cell r="A1751" t="str">
            <v>9701   001</v>
          </cell>
          <cell r="B1751" t="str">
            <v>ISR / IMPAC - Provision</v>
          </cell>
          <cell r="C1751">
            <v>-458529359.31999999</v>
          </cell>
          <cell r="D1751">
            <v>0</v>
          </cell>
          <cell r="E1751">
            <v>-458529359.31999999</v>
          </cell>
        </row>
        <row r="1752">
          <cell r="A1752" t="str">
            <v>9702   002</v>
          </cell>
          <cell r="B1752" t="str">
            <v>Beneficios del impuesto diferido</v>
          </cell>
          <cell r="C1752">
            <v>149676743</v>
          </cell>
          <cell r="D1752">
            <v>0</v>
          </cell>
          <cell r="E1752">
            <v>149676743</v>
          </cell>
        </row>
        <row r="1753">
          <cell r="A1753" t="str">
            <v>Total Otras</v>
          </cell>
          <cell r="B1753" t="str">
            <v>Operaciones Financieros</v>
          </cell>
          <cell r="C1753">
            <v>7594004147.1000004</v>
          </cell>
          <cell r="D1753">
            <v>1200938296.8099999</v>
          </cell>
          <cell r="E1753">
            <v>8794942443.9099998</v>
          </cell>
        </row>
        <row r="1754">
          <cell r="A1754" t="str">
            <v>(Utilidad)</v>
          </cell>
          <cell r="B1754" t="str">
            <v>Pérdida del Periodo</v>
          </cell>
          <cell r="C1754">
            <v>6901698755.7399998</v>
          </cell>
          <cell r="D1754">
            <v>1443996444.9100001</v>
          </cell>
          <cell r="E1754">
            <v>8345695200.6499996</v>
          </cell>
        </row>
        <row r="1755">
          <cell r="A1755" t="str">
            <v>Total de la</v>
          </cell>
          <cell r="B1755" t="str">
            <v>Balanza</v>
          </cell>
          <cell r="C1755">
            <v>0.16</v>
          </cell>
          <cell r="D1755">
            <v>0</v>
          </cell>
          <cell r="E1755">
            <v>0.15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usacell"/>
      <sheetName val="Nextel"/>
    </sheetNames>
    <sheetDataSet>
      <sheetData sheetId="0" refreshError="1"/>
      <sheetData sheetId="1" refreshError="1">
        <row r="85">
          <cell r="E85">
            <v>-410481822.51999998</v>
          </cell>
        </row>
        <row r="754">
          <cell r="E754">
            <v>-543754738.24000001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scto Equipo"/>
      <sheetName val="Rollforward"/>
      <sheetName val="Comparativos"/>
      <sheetName val="2311 023"/>
    </sheetNames>
    <sheetDataSet>
      <sheetData sheetId="0"/>
      <sheetData sheetId="1"/>
      <sheetData sheetId="2"/>
      <sheetData sheetId="3">
        <row r="420">
          <cell r="H420">
            <v>0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usacell"/>
      <sheetName val="Hoja2"/>
    </sheetNames>
    <sheetDataSet>
      <sheetData sheetId="0" refreshError="1"/>
      <sheetData sheetId="1" refreshError="1">
        <row r="87">
          <cell r="E87">
            <v>-494198568.85000002</v>
          </cell>
        </row>
        <row r="770">
          <cell r="E770">
            <v>-637841170.47000003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usacell"/>
      <sheetName val="Nextel"/>
    </sheetNames>
    <sheetDataSet>
      <sheetData sheetId="0"/>
      <sheetData sheetId="1">
        <row r="1">
          <cell r="A1"/>
        </row>
        <row r="86">
          <cell r="E86">
            <v>-611212915.03999996</v>
          </cell>
        </row>
        <row r="747">
          <cell r="E747">
            <v>-778222265.22000003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>
        <row r="86">
          <cell r="E86">
            <v>-720176164.69000006</v>
          </cell>
        </row>
        <row r="749">
          <cell r="E749">
            <v>-898072478.96000004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XFD104"/>
  <sheetViews>
    <sheetView tabSelected="1" zoomScale="80" zoomScaleNormal="80" workbookViewId="0">
      <pane xSplit="3" ySplit="2" topLeftCell="J119" activePane="bottomRight" state="frozen"/>
      <selection pane="topRight" activeCell="F1" sqref="F1"/>
      <selection pane="bottomLeft" activeCell="A3" sqref="A3"/>
      <selection pane="bottomRight" activeCell="C96" sqref="C96"/>
    </sheetView>
  </sheetViews>
  <sheetFormatPr defaultColWidth="10.85546875" defaultRowHeight="15" outlineLevelRow="2" outlineLevelCol="1"/>
  <cols>
    <col min="1" max="1" width="47.28515625" customWidth="1"/>
    <col min="2" max="2" width="18.28515625" bestFit="1" customWidth="1"/>
    <col min="3" max="3" width="4.28515625" bestFit="1" customWidth="1"/>
    <col min="4" max="4" width="17" customWidth="1" outlineLevel="1"/>
    <col min="5" max="5" width="17.28515625" customWidth="1" outlineLevel="1"/>
    <col min="6" max="6" width="17.28515625" style="94" customWidth="1" outlineLevel="1"/>
    <col min="7" max="7" width="17" style="151" customWidth="1" outlineLevel="1"/>
    <col min="8" max="8" width="17.28515625" style="94" customWidth="1" outlineLevel="1"/>
    <col min="9" max="9" width="17.28515625" style="180" customWidth="1" outlineLevel="1"/>
    <col min="10" max="10" width="17.28515625" style="186" bestFit="1" customWidth="1"/>
    <col min="11" max="11" width="17.85546875" style="186" bestFit="1" customWidth="1"/>
    <col min="12" max="12" width="20.85546875" style="186" bestFit="1" customWidth="1"/>
    <col min="13" max="13" width="24.85546875" style="186" bestFit="1" customWidth="1"/>
    <col min="14" max="24" width="24.85546875" bestFit="1" customWidth="1"/>
    <col min="25" max="25" width="14.85546875" customWidth="1"/>
    <col min="26" max="41" width="24.85546875" bestFit="1" customWidth="1"/>
    <col min="42" max="44" width="13.85546875" bestFit="1" customWidth="1"/>
    <col min="45" max="46" width="14.140625" bestFit="1" customWidth="1"/>
    <col min="47" max="48" width="12.85546875" bestFit="1" customWidth="1"/>
  </cols>
  <sheetData>
    <row r="1" spans="1:55" ht="28.5" thickBot="1">
      <c r="A1" s="1" t="s">
        <v>246</v>
      </c>
      <c r="D1" s="2"/>
      <c r="E1" s="2"/>
      <c r="F1" s="2"/>
      <c r="G1" s="2"/>
      <c r="H1" s="2"/>
      <c r="I1" s="2"/>
      <c r="J1" s="2"/>
      <c r="K1" s="2"/>
      <c r="L1" s="2"/>
    </row>
    <row r="2" spans="1:55" ht="31.5">
      <c r="A2" s="31" t="s">
        <v>7</v>
      </c>
      <c r="B2" s="3"/>
      <c r="C2" s="4"/>
      <c r="D2" s="80">
        <v>44287</v>
      </c>
      <c r="E2" s="97">
        <v>44317</v>
      </c>
      <c r="F2" s="97">
        <v>44348</v>
      </c>
      <c r="G2" s="149">
        <v>44378</v>
      </c>
      <c r="H2" s="149">
        <v>44409</v>
      </c>
      <c r="I2" s="149">
        <v>44440</v>
      </c>
      <c r="J2" s="149">
        <v>44470</v>
      </c>
      <c r="K2" s="149">
        <v>44501</v>
      </c>
      <c r="L2" s="149">
        <v>44531</v>
      </c>
      <c r="M2" s="5">
        <v>44562</v>
      </c>
      <c r="N2" s="6">
        <v>44593</v>
      </c>
      <c r="O2" s="6">
        <v>44621</v>
      </c>
      <c r="P2" s="6">
        <v>44652</v>
      </c>
      <c r="Q2" s="6">
        <v>44682</v>
      </c>
      <c r="R2" s="6">
        <v>44713</v>
      </c>
      <c r="S2" s="6">
        <v>44743</v>
      </c>
      <c r="T2" s="6">
        <v>44774</v>
      </c>
      <c r="U2" s="6">
        <v>44805</v>
      </c>
      <c r="V2" s="6">
        <v>44835</v>
      </c>
      <c r="W2" s="6">
        <v>44866</v>
      </c>
      <c r="X2" s="6">
        <v>44896</v>
      </c>
      <c r="Y2" s="6">
        <v>44927</v>
      </c>
      <c r="Z2" s="6">
        <v>44958</v>
      </c>
      <c r="AA2" s="6">
        <v>44986</v>
      </c>
      <c r="AB2" s="6">
        <v>45017</v>
      </c>
      <c r="AC2" s="6">
        <v>45047</v>
      </c>
      <c r="AD2" s="6">
        <v>45078</v>
      </c>
      <c r="AE2" s="6">
        <v>45108</v>
      </c>
      <c r="AF2" s="6">
        <v>45139</v>
      </c>
      <c r="AG2" s="6">
        <v>45170</v>
      </c>
      <c r="AH2" s="6">
        <v>45200</v>
      </c>
      <c r="AI2" s="6">
        <v>45231</v>
      </c>
      <c r="AJ2" s="6">
        <v>45261</v>
      </c>
      <c r="AK2" s="6">
        <v>45292</v>
      </c>
      <c r="AL2" s="6">
        <v>45323</v>
      </c>
      <c r="AM2" s="6">
        <v>45352</v>
      </c>
      <c r="AN2" s="6">
        <v>45383</v>
      </c>
      <c r="AO2" s="6">
        <v>45413</v>
      </c>
      <c r="AP2" s="6">
        <v>45444</v>
      </c>
      <c r="AQ2" s="6">
        <v>45474</v>
      </c>
      <c r="AR2" s="6">
        <v>45505</v>
      </c>
      <c r="AS2" s="6">
        <v>45536</v>
      </c>
      <c r="AT2" s="6">
        <v>45566</v>
      </c>
      <c r="AU2" s="6">
        <v>45597</v>
      </c>
      <c r="AV2" s="6">
        <v>45627</v>
      </c>
    </row>
    <row r="3" spans="1:55" ht="21">
      <c r="A3" s="7" t="s">
        <v>0</v>
      </c>
      <c r="D3" s="11"/>
      <c r="E3" s="98"/>
      <c r="F3" s="98"/>
      <c r="G3" s="98"/>
      <c r="H3" s="98"/>
      <c r="I3" s="98"/>
      <c r="J3" s="98"/>
      <c r="K3" s="98"/>
      <c r="L3" s="98"/>
      <c r="M3" s="14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</row>
    <row r="4" spans="1:55" outlineLevel="2">
      <c r="A4" s="142" t="s">
        <v>41</v>
      </c>
      <c r="D4" s="11"/>
      <c r="E4" s="98"/>
      <c r="F4" s="98"/>
      <c r="G4" s="98"/>
      <c r="H4" s="98"/>
      <c r="I4" s="98"/>
      <c r="J4" s="98"/>
      <c r="K4" s="98"/>
      <c r="L4" s="98"/>
      <c r="M4" s="14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</row>
    <row r="5" spans="1:55" s="8" customFormat="1" ht="14.25" customHeight="1" outlineLevel="2">
      <c r="A5" s="102" t="s">
        <v>1</v>
      </c>
      <c r="B5" s="103">
        <f t="shared" ref="B5:B12" si="0">SUM(D5:AV5)</f>
        <v>7831856.80999994</v>
      </c>
      <c r="C5" s="104"/>
      <c r="D5" s="101">
        <v>261386.88266666417</v>
      </c>
      <c r="E5" s="105">
        <v>261386.88266666417</v>
      </c>
      <c r="F5" s="105">
        <v>261386.88266666417</v>
      </c>
      <c r="G5" s="110">
        <v>261386.88266666417</v>
      </c>
      <c r="H5" s="110">
        <v>261386.88266666417</v>
      </c>
      <c r="I5" s="110">
        <v>261386.88266666417</v>
      </c>
      <c r="J5" s="110">
        <v>261386.88266666417</v>
      </c>
      <c r="K5" s="110">
        <v>261386.88266666417</v>
      </c>
      <c r="L5" s="110">
        <v>261386.88266666417</v>
      </c>
      <c r="M5" s="106">
        <v>261386.88266666417</v>
      </c>
      <c r="N5" s="101">
        <v>261386.88266666417</v>
      </c>
      <c r="O5" s="101">
        <v>261386.88266666417</v>
      </c>
      <c r="P5" s="101">
        <v>261386.88266666417</v>
      </c>
      <c r="Q5" s="101">
        <v>261386.88266666417</v>
      </c>
      <c r="R5" s="101">
        <v>261386.88266666417</v>
      </c>
      <c r="S5" s="101">
        <v>261386.88266666417</v>
      </c>
      <c r="T5" s="101">
        <v>261386.88266666417</v>
      </c>
      <c r="U5" s="101">
        <v>261386.88266666417</v>
      </c>
      <c r="V5" s="101">
        <v>261386.88266666417</v>
      </c>
      <c r="W5" s="101">
        <v>261386.88266666417</v>
      </c>
      <c r="X5" s="101">
        <v>261386.88266666417</v>
      </c>
      <c r="Y5" s="101">
        <v>261386.88266666417</v>
      </c>
      <c r="Z5" s="101">
        <v>261386.88266666417</v>
      </c>
      <c r="AA5" s="101">
        <v>261386.88266666417</v>
      </c>
      <c r="AB5" s="101">
        <v>177113.05849999966</v>
      </c>
      <c r="AC5" s="101">
        <v>177113.05849999966</v>
      </c>
      <c r="AD5" s="101">
        <v>177113.05849999966</v>
      </c>
      <c r="AE5" s="101">
        <v>177113.05849999966</v>
      </c>
      <c r="AF5" s="101">
        <v>177113.05849999966</v>
      </c>
      <c r="AG5" s="101">
        <v>177113.05849999966</v>
      </c>
      <c r="AH5" s="101">
        <v>82648.879166666957</v>
      </c>
      <c r="AI5" s="101">
        <v>82648.879166666957</v>
      </c>
      <c r="AJ5" s="101">
        <v>82648.879166666957</v>
      </c>
      <c r="AK5" s="101">
        <v>82648.879166666957</v>
      </c>
      <c r="AL5" s="101">
        <v>82648.879166666957</v>
      </c>
      <c r="AM5" s="101">
        <v>82648.879166666957</v>
      </c>
      <c r="AN5" s="101"/>
      <c r="AO5" s="101"/>
      <c r="AP5" s="101"/>
      <c r="AQ5" s="101"/>
      <c r="AR5" s="107"/>
      <c r="AS5" s="107"/>
      <c r="AT5" s="107"/>
      <c r="AU5" s="107"/>
      <c r="AV5" s="107"/>
      <c r="AW5" s="107"/>
    </row>
    <row r="6" spans="1:55" s="8" customFormat="1" ht="14.25" customHeight="1" outlineLevel="2">
      <c r="A6" s="102" t="s">
        <v>2</v>
      </c>
      <c r="B6" s="101">
        <f t="shared" si="0"/>
        <v>2252658.4831311526</v>
      </c>
      <c r="C6" s="104"/>
      <c r="D6" s="101">
        <v>72028.060049588123</v>
      </c>
      <c r="E6" s="108">
        <v>72028.060049588123</v>
      </c>
      <c r="F6" s="108">
        <v>72028.060049588123</v>
      </c>
      <c r="G6" s="110">
        <v>72028.060049588123</v>
      </c>
      <c r="H6" s="110">
        <v>72028.060049588123</v>
      </c>
      <c r="I6" s="110">
        <v>72028.060049588123</v>
      </c>
      <c r="J6" s="110">
        <v>72028.060049588123</v>
      </c>
      <c r="K6" s="110">
        <v>72028.060049588123</v>
      </c>
      <c r="L6" s="110">
        <v>72028.060049588123</v>
      </c>
      <c r="M6" s="109">
        <v>72028.060049588123</v>
      </c>
      <c r="N6" s="103">
        <v>72028.060049588123</v>
      </c>
      <c r="O6" s="103">
        <v>72028.060049588123</v>
      </c>
      <c r="P6" s="103">
        <v>72028.060049588123</v>
      </c>
      <c r="Q6" s="103">
        <v>72028.060049588123</v>
      </c>
      <c r="R6" s="103">
        <v>72028.060049588123</v>
      </c>
      <c r="S6" s="103">
        <v>72028.060049588123</v>
      </c>
      <c r="T6" s="103">
        <v>72028.060049588123</v>
      </c>
      <c r="U6" s="103">
        <v>72028.060049588123</v>
      </c>
      <c r="V6" s="103">
        <v>72028.060049588123</v>
      </c>
      <c r="W6" s="103">
        <v>72028.060049588123</v>
      </c>
      <c r="X6" s="103">
        <v>72028.060049588123</v>
      </c>
      <c r="Y6" s="103">
        <v>72028.060049588123</v>
      </c>
      <c r="Z6" s="103">
        <v>72028.060049588123</v>
      </c>
      <c r="AA6" s="103">
        <v>72028.060049588123</v>
      </c>
      <c r="AB6" s="103">
        <v>57408.359990642464</v>
      </c>
      <c r="AC6" s="103">
        <v>57408.359990642464</v>
      </c>
      <c r="AD6" s="103">
        <v>57408.359990642464</v>
      </c>
      <c r="AE6" s="103">
        <v>57408.359990642464</v>
      </c>
      <c r="AF6" s="103">
        <v>57408.359990642464</v>
      </c>
      <c r="AG6" s="103">
        <v>57408.359990642464</v>
      </c>
      <c r="AH6" s="103">
        <v>29922.48033286391</v>
      </c>
      <c r="AI6" s="103">
        <v>29922.48033286391</v>
      </c>
      <c r="AJ6" s="103">
        <v>29922.48033286391</v>
      </c>
      <c r="AK6" s="103">
        <v>29922.48033286391</v>
      </c>
      <c r="AL6" s="103">
        <v>29922.48033286391</v>
      </c>
      <c r="AM6" s="103">
        <v>29922.48033286391</v>
      </c>
      <c r="AN6" s="103"/>
      <c r="AO6" s="103"/>
      <c r="AP6" s="101"/>
      <c r="AQ6" s="101"/>
      <c r="AR6" s="107"/>
      <c r="AS6" s="107"/>
      <c r="AT6" s="107"/>
      <c r="AU6" s="107"/>
      <c r="AV6" s="107"/>
      <c r="AW6" s="107"/>
    </row>
    <row r="7" spans="1:55" s="8" customFormat="1" ht="14.25" customHeight="1" outlineLevel="2">
      <c r="A7" s="102" t="s">
        <v>3</v>
      </c>
      <c r="B7" s="101">
        <f t="shared" si="0"/>
        <v>173343779.34107181</v>
      </c>
      <c r="C7" s="104"/>
      <c r="D7" s="101"/>
      <c r="E7" s="108">
        <v>5500077.4935225612</v>
      </c>
      <c r="F7" s="108">
        <v>5500077.4935225612</v>
      </c>
      <c r="G7" s="110">
        <v>5500077.4935225602</v>
      </c>
      <c r="H7" s="110">
        <v>5500077.4935225612</v>
      </c>
      <c r="I7" s="110">
        <v>5500077.4935225612</v>
      </c>
      <c r="J7" s="110">
        <v>5500077.4935225612</v>
      </c>
      <c r="K7" s="110">
        <v>5500077.4935225612</v>
      </c>
      <c r="L7" s="110">
        <v>5500077.4935225612</v>
      </c>
      <c r="M7" s="109">
        <v>5500077.4935225612</v>
      </c>
      <c r="N7" s="103">
        <v>5500077.4935225612</v>
      </c>
      <c r="O7" s="103">
        <v>5500077.4935225612</v>
      </c>
      <c r="P7" s="103">
        <v>5500077.4935225612</v>
      </c>
      <c r="Q7" s="103">
        <v>5500077.4935225612</v>
      </c>
      <c r="R7" s="103">
        <v>5500077.4935225612</v>
      </c>
      <c r="S7" s="103">
        <v>5500077.4935225612</v>
      </c>
      <c r="T7" s="103">
        <v>5500077.4935225612</v>
      </c>
      <c r="U7" s="103">
        <v>5500077.4935225612</v>
      </c>
      <c r="V7" s="103">
        <v>5500077.4935225612</v>
      </c>
      <c r="W7" s="103">
        <v>5500077.4935225612</v>
      </c>
      <c r="X7" s="103">
        <v>5500077.4935225612</v>
      </c>
      <c r="Y7" s="103">
        <v>5500077.4935225612</v>
      </c>
      <c r="Z7" s="103">
        <v>5500077.4935225612</v>
      </c>
      <c r="AA7" s="103">
        <v>5500077.4935225612</v>
      </c>
      <c r="AB7" s="103">
        <v>5500077.4935225612</v>
      </c>
      <c r="AC7" s="103">
        <v>4299535.4054650692</v>
      </c>
      <c r="AD7" s="103">
        <v>4299535.4054650692</v>
      </c>
      <c r="AE7" s="103">
        <v>4299535.4054650692</v>
      </c>
      <c r="AF7" s="103">
        <v>4299535.4054650692</v>
      </c>
      <c r="AG7" s="103">
        <v>4299535.4054650692</v>
      </c>
      <c r="AH7" s="103">
        <v>4299535.4054650692</v>
      </c>
      <c r="AI7" s="103">
        <v>2590784.5106233438</v>
      </c>
      <c r="AJ7" s="103">
        <v>2590784.5106233438</v>
      </c>
      <c r="AK7" s="103">
        <v>2590784.5106233438</v>
      </c>
      <c r="AL7" s="103">
        <v>2590784.5106233438</v>
      </c>
      <c r="AM7" s="103">
        <v>2590784.5106233438</v>
      </c>
      <c r="AN7" s="103">
        <v>2590784.5106233438</v>
      </c>
      <c r="AO7" s="103"/>
      <c r="AP7" s="101"/>
      <c r="AQ7" s="101"/>
      <c r="AR7" s="101"/>
      <c r="AS7" s="101"/>
      <c r="AT7" s="101"/>
      <c r="AU7" s="101"/>
      <c r="AV7" s="101"/>
      <c r="AW7" s="101"/>
      <c r="AX7" s="101"/>
      <c r="AY7" s="101"/>
      <c r="AZ7" s="101"/>
      <c r="BA7" s="101"/>
      <c r="BB7" s="101"/>
      <c r="BC7" s="101"/>
    </row>
    <row r="8" spans="1:55" s="8" customFormat="1" ht="14.25" customHeight="1" outlineLevel="2">
      <c r="A8" s="102" t="s">
        <v>4</v>
      </c>
      <c r="B8" s="101">
        <f t="shared" si="0"/>
        <v>25680559.90238101</v>
      </c>
      <c r="C8" s="104"/>
      <c r="D8" s="101"/>
      <c r="E8" s="110">
        <v>856018.66341270029</v>
      </c>
      <c r="F8" s="110">
        <v>856018.66341270029</v>
      </c>
      <c r="G8" s="110">
        <v>856018.66341270029</v>
      </c>
      <c r="H8" s="110">
        <v>856018.66341270029</v>
      </c>
      <c r="I8" s="110">
        <v>856018.66341270029</v>
      </c>
      <c r="J8" s="110">
        <v>856018.66341270029</v>
      </c>
      <c r="K8" s="110">
        <v>856018.66341270029</v>
      </c>
      <c r="L8" s="110">
        <v>856018.66341270029</v>
      </c>
      <c r="M8" s="111">
        <v>856018.66341270029</v>
      </c>
      <c r="N8" s="101">
        <v>856018.66341270029</v>
      </c>
      <c r="O8" s="101">
        <v>856018.66341270029</v>
      </c>
      <c r="P8" s="101">
        <v>856018.66341270029</v>
      </c>
      <c r="Q8" s="101">
        <v>856018.66341270029</v>
      </c>
      <c r="R8" s="101">
        <v>856018.66341270029</v>
      </c>
      <c r="S8" s="101">
        <v>856018.66341270029</v>
      </c>
      <c r="T8" s="101">
        <v>856018.66341270029</v>
      </c>
      <c r="U8" s="101">
        <v>856018.66341270029</v>
      </c>
      <c r="V8" s="101">
        <v>856018.66341270029</v>
      </c>
      <c r="W8" s="101">
        <v>856018.66341270029</v>
      </c>
      <c r="X8" s="101">
        <v>856018.66341270029</v>
      </c>
      <c r="Y8" s="101">
        <v>856018.66341270029</v>
      </c>
      <c r="Z8" s="101">
        <v>856018.66341270029</v>
      </c>
      <c r="AA8" s="101">
        <v>856018.66341270029</v>
      </c>
      <c r="AB8" s="101">
        <v>856018.66341270029</v>
      </c>
      <c r="AC8" s="101">
        <v>856018.66341270029</v>
      </c>
      <c r="AD8" s="101">
        <v>856018.66341270029</v>
      </c>
      <c r="AE8" s="101">
        <v>856018.66341270029</v>
      </c>
      <c r="AF8" s="101">
        <v>856018.66341270029</v>
      </c>
      <c r="AG8" s="101">
        <v>856018.66341270029</v>
      </c>
      <c r="AH8" s="101">
        <v>856018.66341270029</v>
      </c>
      <c r="AI8" s="101"/>
      <c r="AJ8" s="101"/>
      <c r="AK8" s="101"/>
      <c r="AL8" s="101"/>
      <c r="AM8" s="101"/>
      <c r="AN8" s="101"/>
      <c r="AO8" s="101"/>
      <c r="AP8" s="101"/>
      <c r="AQ8" s="101"/>
      <c r="AR8" s="101"/>
      <c r="AS8" s="101"/>
      <c r="AT8" s="101"/>
      <c r="AU8" s="101"/>
      <c r="AV8" s="101"/>
      <c r="AW8" s="101"/>
      <c r="AX8" s="101"/>
      <c r="AY8" s="101"/>
      <c r="AZ8" s="101"/>
      <c r="BA8" s="101"/>
      <c r="BB8" s="101"/>
      <c r="BC8" s="101"/>
    </row>
    <row r="9" spans="1:55" s="8" customFormat="1" ht="14.25" customHeight="1" outlineLevel="2">
      <c r="A9" s="102" t="s">
        <v>43</v>
      </c>
      <c r="B9" s="101">
        <f t="shared" si="0"/>
        <v>6565257.8470797893</v>
      </c>
      <c r="C9" s="104"/>
      <c r="D9" s="101"/>
      <c r="E9" s="110">
        <v>166946.85790921387</v>
      </c>
      <c r="F9" s="110">
        <v>166946.85790921387</v>
      </c>
      <c r="G9" s="110">
        <v>166946.85790921387</v>
      </c>
      <c r="H9" s="110">
        <v>166946.85790921387</v>
      </c>
      <c r="I9" s="110">
        <v>166946.85790921387</v>
      </c>
      <c r="J9" s="110">
        <v>166946.85790921387</v>
      </c>
      <c r="K9" s="110">
        <v>166946.85790921387</v>
      </c>
      <c r="L9" s="110">
        <v>166946.85790921387</v>
      </c>
      <c r="M9" s="111">
        <v>166946.85790921387</v>
      </c>
      <c r="N9" s="101">
        <v>166946.85790921387</v>
      </c>
      <c r="O9" s="101">
        <v>166946.85790921387</v>
      </c>
      <c r="P9" s="101">
        <v>166946.85790921387</v>
      </c>
      <c r="Q9" s="101">
        <v>166946.85790921387</v>
      </c>
      <c r="R9" s="101">
        <v>166946.85790921387</v>
      </c>
      <c r="S9" s="101">
        <v>166946.85790921387</v>
      </c>
      <c r="T9" s="101">
        <v>166946.85790921387</v>
      </c>
      <c r="U9" s="101">
        <v>166946.85790921387</v>
      </c>
      <c r="V9" s="101">
        <v>166946.85790921387</v>
      </c>
      <c r="W9" s="101">
        <v>166946.85790921387</v>
      </c>
      <c r="X9" s="101">
        <v>166946.85790921387</v>
      </c>
      <c r="Y9" s="101">
        <v>166946.85790921387</v>
      </c>
      <c r="Z9" s="101">
        <v>166946.85790921387</v>
      </c>
      <c r="AA9" s="101">
        <v>166946.85790921387</v>
      </c>
      <c r="AB9" s="101">
        <v>166946.85790921387</v>
      </c>
      <c r="AC9" s="101">
        <v>-76883.618392678793</v>
      </c>
      <c r="AD9" s="101">
        <v>-76883.618392678793</v>
      </c>
      <c r="AE9" s="101">
        <v>-76883.618392678793</v>
      </c>
      <c r="AF9" s="101">
        <v>-76883.618392678793</v>
      </c>
      <c r="AG9" s="101">
        <v>-76883.618392678793</v>
      </c>
      <c r="AH9" s="101">
        <v>-76883.618392678793</v>
      </c>
      <c r="AI9" s="101">
        <v>503305.82793578831</v>
      </c>
      <c r="AJ9" s="101">
        <v>503305.82793578831</v>
      </c>
      <c r="AK9" s="101">
        <v>503305.82793578831</v>
      </c>
      <c r="AL9" s="101">
        <v>503305.82793578831</v>
      </c>
      <c r="AM9" s="101">
        <v>503305.82793578831</v>
      </c>
      <c r="AN9" s="101">
        <v>503305.82793578831</v>
      </c>
      <c r="AO9" s="101"/>
      <c r="AP9" s="101"/>
      <c r="AQ9" s="101"/>
      <c r="AR9" s="101"/>
      <c r="AS9" s="101"/>
      <c r="AT9" s="101"/>
      <c r="AU9" s="101"/>
      <c r="AV9" s="101"/>
      <c r="AW9" s="101"/>
      <c r="AX9" s="101"/>
      <c r="AY9" s="101"/>
      <c r="AZ9" s="101"/>
      <c r="BA9" s="101"/>
      <c r="BB9" s="101"/>
      <c r="BC9" s="101"/>
    </row>
    <row r="10" spans="1:55" s="8" customFormat="1" ht="14.25" customHeight="1" outlineLevel="2">
      <c r="A10" s="102" t="s">
        <v>43</v>
      </c>
      <c r="B10" s="101">
        <f t="shared" si="0"/>
        <v>1913591.9624599395</v>
      </c>
      <c r="C10" s="104"/>
      <c r="D10" s="101"/>
      <c r="E10" s="146">
        <v>64027.972291341001</v>
      </c>
      <c r="F10" s="110">
        <v>64027.972291341001</v>
      </c>
      <c r="G10" s="110">
        <v>64027.972291341051</v>
      </c>
      <c r="H10" s="110">
        <v>64027.972291341051</v>
      </c>
      <c r="I10" s="110">
        <v>64027.972291341051</v>
      </c>
      <c r="J10" s="110">
        <v>64027.972291341051</v>
      </c>
      <c r="K10" s="110">
        <v>64027.972291341051</v>
      </c>
      <c r="L10" s="110">
        <v>64027.972291341051</v>
      </c>
      <c r="M10" s="111">
        <v>64027.972291341051</v>
      </c>
      <c r="N10" s="101">
        <v>64027.972291341051</v>
      </c>
      <c r="O10" s="101">
        <v>64027.972291341051</v>
      </c>
      <c r="P10" s="101">
        <v>64027.972291341051</v>
      </c>
      <c r="Q10" s="101">
        <v>64027.972291341051</v>
      </c>
      <c r="R10" s="101">
        <v>64027.972291341051</v>
      </c>
      <c r="S10" s="101">
        <v>64027.972291341051</v>
      </c>
      <c r="T10" s="101">
        <v>64027.972291341051</v>
      </c>
      <c r="U10" s="101">
        <v>64027.972291341051</v>
      </c>
      <c r="V10" s="101">
        <v>64027.972291341051</v>
      </c>
      <c r="W10" s="101">
        <v>64027.972291341051</v>
      </c>
      <c r="X10" s="101">
        <v>64027.972291341051</v>
      </c>
      <c r="Y10" s="101">
        <v>64027.972291341051</v>
      </c>
      <c r="Z10" s="101">
        <v>64027.972291341051</v>
      </c>
      <c r="AA10" s="101">
        <v>64027.972291341051</v>
      </c>
      <c r="AB10" s="101">
        <v>64027.972291341051</v>
      </c>
      <c r="AC10" s="101">
        <v>41098.455904010683</v>
      </c>
      <c r="AD10" s="101">
        <v>41098.455904010683</v>
      </c>
      <c r="AE10" s="101">
        <v>41098.455904010683</v>
      </c>
      <c r="AF10" s="101">
        <v>41098.455904010683</v>
      </c>
      <c r="AG10" s="101">
        <v>41098.455904010683</v>
      </c>
      <c r="AH10" s="101">
        <v>41098.455904010683</v>
      </c>
      <c r="AI10" s="101">
        <v>21721.648673948366</v>
      </c>
      <c r="AJ10" s="101">
        <v>21721.648673948366</v>
      </c>
      <c r="AK10" s="101">
        <v>21721.648673948366</v>
      </c>
      <c r="AL10" s="101">
        <v>21721.648673948366</v>
      </c>
      <c r="AM10" s="101">
        <v>21721.648673948366</v>
      </c>
      <c r="AN10" s="101">
        <v>21721.648673948366</v>
      </c>
      <c r="AO10" s="101">
        <v>0</v>
      </c>
      <c r="AP10" s="101"/>
      <c r="AQ10" s="101"/>
      <c r="AR10" s="101"/>
      <c r="AS10" s="101"/>
      <c r="AT10" s="101"/>
      <c r="AU10" s="101"/>
      <c r="AV10" s="101"/>
      <c r="AW10" s="101"/>
      <c r="AX10" s="101"/>
      <c r="AY10" s="101"/>
      <c r="AZ10" s="101"/>
      <c r="BA10" s="101"/>
      <c r="BB10" s="101"/>
      <c r="BC10" s="101"/>
    </row>
    <row r="11" spans="1:55" s="8" customFormat="1" ht="14.25" customHeight="1" outlineLevel="2">
      <c r="A11" s="102" t="s">
        <v>45</v>
      </c>
      <c r="B11" s="101">
        <f t="shared" si="0"/>
        <v>205171484.4085137</v>
      </c>
      <c r="C11" s="104"/>
      <c r="D11" s="101"/>
      <c r="E11" s="110"/>
      <c r="F11" s="110">
        <v>6481935.1948378971</v>
      </c>
      <c r="G11" s="110">
        <v>6481935.1948378971</v>
      </c>
      <c r="H11" s="110">
        <v>6481935.1948378971</v>
      </c>
      <c r="I11" s="110">
        <v>6481935.1948378971</v>
      </c>
      <c r="J11" s="110">
        <v>6481935.1948378971</v>
      </c>
      <c r="K11" s="110">
        <v>6481935.1948378971</v>
      </c>
      <c r="L11" s="110">
        <v>6481935.1948378971</v>
      </c>
      <c r="M11" s="111">
        <v>6481935.1948378971</v>
      </c>
      <c r="N11" s="101">
        <v>6481935.1948378971</v>
      </c>
      <c r="O11" s="101">
        <v>6481935.1948378971</v>
      </c>
      <c r="P11" s="101">
        <v>6481935.1948378971</v>
      </c>
      <c r="Q11" s="101">
        <v>6481935.1948378971</v>
      </c>
      <c r="R11" s="101">
        <v>6481935.1948378971</v>
      </c>
      <c r="S11" s="101">
        <v>6481935.1948378971</v>
      </c>
      <c r="T11" s="101">
        <v>6481935.1948378971</v>
      </c>
      <c r="U11" s="101">
        <v>6481935.1948378971</v>
      </c>
      <c r="V11" s="101">
        <v>6481935.1948378971</v>
      </c>
      <c r="W11" s="101">
        <v>6481935.1948378971</v>
      </c>
      <c r="X11" s="101">
        <v>6481935.1948378971</v>
      </c>
      <c r="Y11" s="101">
        <v>6481935.1948378971</v>
      </c>
      <c r="Z11" s="101">
        <v>6481935.1948378971</v>
      </c>
      <c r="AA11" s="101">
        <v>6481935.1948378971</v>
      </c>
      <c r="AB11" s="101">
        <v>6481935.1948378971</v>
      </c>
      <c r="AC11" s="101">
        <v>6481935.1948378971</v>
      </c>
      <c r="AD11" s="101">
        <v>4974515.2908085231</v>
      </c>
      <c r="AE11" s="101">
        <v>4974515.2908085231</v>
      </c>
      <c r="AF11" s="101">
        <v>4974515.2908085231</v>
      </c>
      <c r="AG11" s="101">
        <v>4974515.2908085231</v>
      </c>
      <c r="AH11" s="101">
        <v>4974515.2908085231</v>
      </c>
      <c r="AI11" s="101">
        <v>4974515.2908085231</v>
      </c>
      <c r="AJ11" s="101">
        <v>3292991.331258845</v>
      </c>
      <c r="AK11" s="101">
        <v>3292991.331258845</v>
      </c>
      <c r="AL11" s="101">
        <v>3292991.331258845</v>
      </c>
      <c r="AM11" s="101">
        <v>3292991.331258845</v>
      </c>
      <c r="AN11" s="101">
        <v>3292991.331258845</v>
      </c>
      <c r="AO11" s="101">
        <v>3292991.331258845</v>
      </c>
      <c r="AP11" s="101">
        <v>0</v>
      </c>
      <c r="AQ11" s="101"/>
      <c r="AR11" s="101"/>
      <c r="AS11" s="101"/>
      <c r="AT11" s="101"/>
      <c r="AU11" s="101"/>
      <c r="AV11" s="101"/>
      <c r="AW11" s="101"/>
      <c r="AX11" s="101"/>
      <c r="AY11" s="101"/>
      <c r="AZ11" s="101"/>
      <c r="BA11" s="101"/>
      <c r="BB11" s="101"/>
      <c r="BC11" s="101"/>
    </row>
    <row r="12" spans="1:55" s="8" customFormat="1" ht="14.25" customHeight="1" outlineLevel="2">
      <c r="A12" s="102" t="s">
        <v>51</v>
      </c>
      <c r="B12" s="101">
        <f t="shared" si="0"/>
        <v>14655106.02917954</v>
      </c>
      <c r="C12" s="104"/>
      <c r="D12" s="101"/>
      <c r="E12" s="110"/>
      <c r="F12" s="110">
        <v>488503.53430598497</v>
      </c>
      <c r="G12" s="110">
        <v>488503.53430598497</v>
      </c>
      <c r="H12" s="110">
        <v>488503.53430598497</v>
      </c>
      <c r="I12" s="110">
        <v>488503.53430598497</v>
      </c>
      <c r="J12" s="110">
        <v>488503.53430598497</v>
      </c>
      <c r="K12" s="110">
        <v>488503.53430598497</v>
      </c>
      <c r="L12" s="110">
        <v>488503.53430598497</v>
      </c>
      <c r="M12" s="111">
        <v>488503.53430598497</v>
      </c>
      <c r="N12" s="101">
        <v>488503.53430598497</v>
      </c>
      <c r="O12" s="101">
        <v>488503.53430598497</v>
      </c>
      <c r="P12" s="101">
        <v>488503.53430598497</v>
      </c>
      <c r="Q12" s="101">
        <v>488503.53430598497</v>
      </c>
      <c r="R12" s="101">
        <v>488503.53430598497</v>
      </c>
      <c r="S12" s="101">
        <v>488503.53430598497</v>
      </c>
      <c r="T12" s="101">
        <v>488503.53430598497</v>
      </c>
      <c r="U12" s="101">
        <v>488503.53430598497</v>
      </c>
      <c r="V12" s="101">
        <v>488503.53430598497</v>
      </c>
      <c r="W12" s="101">
        <v>488503.53430598497</v>
      </c>
      <c r="X12" s="101">
        <v>488503.53430598497</v>
      </c>
      <c r="Y12" s="101">
        <v>488503.53430598497</v>
      </c>
      <c r="Z12" s="101">
        <v>488503.53430598497</v>
      </c>
      <c r="AA12" s="101">
        <v>488503.53430598497</v>
      </c>
      <c r="AB12" s="101">
        <v>488503.53430598497</v>
      </c>
      <c r="AC12" s="101">
        <v>488503.53430598497</v>
      </c>
      <c r="AD12" s="101">
        <v>488503.53430598497</v>
      </c>
      <c r="AE12" s="101">
        <v>488503.53430598497</v>
      </c>
      <c r="AF12" s="101">
        <v>488503.53430598497</v>
      </c>
      <c r="AG12" s="101">
        <v>488503.53430598497</v>
      </c>
      <c r="AH12" s="101">
        <v>488503.53430598497</v>
      </c>
      <c r="AI12" s="101">
        <v>488503.53430598497</v>
      </c>
      <c r="AJ12" s="101"/>
      <c r="AK12" s="101"/>
      <c r="AL12" s="101"/>
      <c r="AM12" s="101"/>
      <c r="AN12" s="101"/>
      <c r="AO12" s="101"/>
      <c r="AP12" s="101"/>
      <c r="AQ12" s="101"/>
      <c r="AR12" s="101"/>
      <c r="AS12" s="101"/>
      <c r="AT12" s="101"/>
      <c r="AU12" s="101"/>
      <c r="AV12" s="101"/>
      <c r="AW12" s="101"/>
      <c r="AX12" s="101"/>
      <c r="AY12" s="101"/>
      <c r="AZ12" s="101"/>
      <c r="BA12" s="101"/>
      <c r="BB12" s="101"/>
      <c r="BC12" s="101"/>
    </row>
    <row r="13" spans="1:55" s="8" customFormat="1" ht="14.25" customHeight="1" outlineLevel="2">
      <c r="A13" s="102" t="s">
        <v>111</v>
      </c>
      <c r="B13" s="101">
        <f t="shared" ref="B13:B15" si="1">SUM(D13:AV13)</f>
        <v>2598263.3292799592</v>
      </c>
      <c r="C13" s="104"/>
      <c r="D13" s="101"/>
      <c r="E13" s="110"/>
      <c r="F13" s="146">
        <v>62520.435308456501</v>
      </c>
      <c r="G13" s="110">
        <v>62520.435308456501</v>
      </c>
      <c r="H13" s="110">
        <v>62520.435308456537</v>
      </c>
      <c r="I13" s="110">
        <v>62520.435308456537</v>
      </c>
      <c r="J13" s="110">
        <v>62520.435308456537</v>
      </c>
      <c r="K13" s="110">
        <v>62520.435308456537</v>
      </c>
      <c r="L13" s="110">
        <v>62520.435308456537</v>
      </c>
      <c r="M13" s="111">
        <v>62520.435308456537</v>
      </c>
      <c r="N13" s="101">
        <v>62520.435308456537</v>
      </c>
      <c r="O13" s="101">
        <v>62520.435308456537</v>
      </c>
      <c r="P13" s="101">
        <v>62520.435308456537</v>
      </c>
      <c r="Q13" s="101">
        <v>62520.435308456537</v>
      </c>
      <c r="R13" s="101">
        <v>62520.435308456537</v>
      </c>
      <c r="S13" s="101">
        <v>62520.435308456537</v>
      </c>
      <c r="T13" s="101">
        <v>62520.435308456537</v>
      </c>
      <c r="U13" s="101">
        <v>62520.435308456537</v>
      </c>
      <c r="V13" s="101">
        <v>62520.435308456537</v>
      </c>
      <c r="W13" s="101">
        <v>62520.435308456537</v>
      </c>
      <c r="X13" s="101">
        <v>62520.435308456537</v>
      </c>
      <c r="Y13" s="101">
        <v>62520.435308456537</v>
      </c>
      <c r="Z13" s="101">
        <v>62520.435308456537</v>
      </c>
      <c r="AA13" s="101">
        <v>62520.435308456537</v>
      </c>
      <c r="AB13" s="101">
        <v>62520.435308456537</v>
      </c>
      <c r="AC13" s="101">
        <v>62520.435308456537</v>
      </c>
      <c r="AD13" s="101">
        <v>-92974.378035704489</v>
      </c>
      <c r="AE13" s="101">
        <v>-92974.378035704489</v>
      </c>
      <c r="AF13" s="101">
        <v>-92974.378035704489</v>
      </c>
      <c r="AG13" s="101">
        <v>-92974.378035704489</v>
      </c>
      <c r="AH13" s="101">
        <v>-92974.378035704489</v>
      </c>
      <c r="AI13" s="101">
        <v>-92974.378035704489</v>
      </c>
      <c r="AJ13" s="101">
        <v>275936.52501520514</v>
      </c>
      <c r="AK13" s="101">
        <v>275936.52501520514</v>
      </c>
      <c r="AL13" s="101">
        <v>275936.52501520514</v>
      </c>
      <c r="AM13" s="101">
        <v>275936.52501520514</v>
      </c>
      <c r="AN13" s="101">
        <v>275936.52501520514</v>
      </c>
      <c r="AO13" s="101">
        <v>275936.52501520514</v>
      </c>
      <c r="AP13" s="101"/>
      <c r="AQ13" s="101"/>
      <c r="AR13" s="101"/>
      <c r="AS13" s="101"/>
      <c r="AT13" s="101"/>
      <c r="AU13" s="101"/>
      <c r="AV13" s="101"/>
      <c r="AW13" s="101"/>
      <c r="AX13" s="101"/>
      <c r="AY13" s="101"/>
      <c r="AZ13" s="101"/>
      <c r="BA13" s="101"/>
      <c r="BB13" s="101"/>
      <c r="BC13" s="101"/>
    </row>
    <row r="14" spans="1:55" s="8" customFormat="1" ht="14.25" customHeight="1" outlineLevel="2">
      <c r="A14" s="102" t="s">
        <v>112</v>
      </c>
      <c r="B14" s="101">
        <f t="shared" si="1"/>
        <v>172604496.97717068</v>
      </c>
      <c r="C14" s="104"/>
      <c r="D14" s="101"/>
      <c r="E14" s="110"/>
      <c r="F14" s="110"/>
      <c r="G14" s="110">
        <v>5670949.1904868996</v>
      </c>
      <c r="H14" s="110">
        <v>5670949.1904868996</v>
      </c>
      <c r="I14" s="110">
        <v>5670949.1904868996</v>
      </c>
      <c r="J14" s="110">
        <v>5670949.1904868996</v>
      </c>
      <c r="K14" s="110">
        <v>5670949.1904868996</v>
      </c>
      <c r="L14" s="110">
        <v>5670949.1904868996</v>
      </c>
      <c r="M14" s="111">
        <v>5670949.1904868996</v>
      </c>
      <c r="N14" s="101">
        <v>5670949.1904868996</v>
      </c>
      <c r="O14" s="101">
        <v>5670949.1904868996</v>
      </c>
      <c r="P14" s="101">
        <v>5670949.1904868996</v>
      </c>
      <c r="Q14" s="101">
        <v>5670949.1904868996</v>
      </c>
      <c r="R14" s="101">
        <v>5670949.1904868996</v>
      </c>
      <c r="S14" s="101">
        <v>5670949.1904868996</v>
      </c>
      <c r="T14" s="101">
        <v>5670949.1904868996</v>
      </c>
      <c r="U14" s="101">
        <v>5670949.1904868996</v>
      </c>
      <c r="V14" s="101">
        <v>5670949.1904868996</v>
      </c>
      <c r="W14" s="101">
        <v>5670949.1904868996</v>
      </c>
      <c r="X14" s="101">
        <v>5670949.1904868996</v>
      </c>
      <c r="Y14" s="101">
        <v>5670949.1904868996</v>
      </c>
      <c r="Z14" s="101">
        <v>5670949.1904868996</v>
      </c>
      <c r="AA14" s="101">
        <v>5670949.1904868996</v>
      </c>
      <c r="AB14" s="101">
        <v>5670949.1904868996</v>
      </c>
      <c r="AC14" s="101">
        <v>5670949.1904868996</v>
      </c>
      <c r="AD14" s="101">
        <v>5670949.1904868996</v>
      </c>
      <c r="AE14" s="101">
        <v>3792412.5509567498</v>
      </c>
      <c r="AF14" s="101">
        <v>3792412.5509567498</v>
      </c>
      <c r="AG14" s="101">
        <v>3792412.5509567498</v>
      </c>
      <c r="AH14" s="101">
        <v>3792412.5509567498</v>
      </c>
      <c r="AI14" s="101">
        <v>3792412.5509567498</v>
      </c>
      <c r="AJ14" s="101">
        <v>3792412.5509567498</v>
      </c>
      <c r="AK14" s="101">
        <v>2291206.8499574298</v>
      </c>
      <c r="AL14" s="101">
        <v>2291206.8499574298</v>
      </c>
      <c r="AM14" s="101">
        <v>2291206.8499574298</v>
      </c>
      <c r="AN14" s="101">
        <v>2291206.8499574298</v>
      </c>
      <c r="AO14" s="101">
        <v>2291206.8499574298</v>
      </c>
      <c r="AP14" s="101">
        <v>2291206.8499574298</v>
      </c>
      <c r="AQ14" s="101"/>
      <c r="AR14" s="101"/>
      <c r="AS14" s="101"/>
      <c r="AT14" s="101"/>
      <c r="AU14" s="101"/>
      <c r="AV14" s="101"/>
      <c r="AW14" s="101"/>
      <c r="AX14" s="101"/>
      <c r="AY14" s="101"/>
      <c r="AZ14" s="101"/>
      <c r="BA14" s="101"/>
      <c r="BB14" s="101"/>
      <c r="BC14" s="101"/>
    </row>
    <row r="15" spans="1:55" s="8" customFormat="1" ht="14.25" customHeight="1" outlineLevel="2">
      <c r="A15" s="102" t="s">
        <v>113</v>
      </c>
      <c r="B15" s="101">
        <f t="shared" si="1"/>
        <v>0</v>
      </c>
      <c r="C15" s="104"/>
      <c r="D15" s="101"/>
      <c r="E15" s="110"/>
      <c r="F15" s="110"/>
      <c r="G15" s="110"/>
      <c r="H15" s="110"/>
      <c r="I15" s="110"/>
      <c r="J15" s="110"/>
      <c r="K15" s="110"/>
      <c r="L15" s="110"/>
      <c r="M15" s="111"/>
      <c r="N15" s="101"/>
      <c r="O15" s="101"/>
      <c r="P15" s="101"/>
      <c r="Q15" s="101"/>
      <c r="R15" s="101"/>
      <c r="S15" s="101"/>
      <c r="T15" s="101"/>
      <c r="U15" s="101"/>
      <c r="V15" s="101"/>
      <c r="W15" s="101"/>
      <c r="X15" s="101"/>
      <c r="Y15" s="101"/>
      <c r="Z15" s="101"/>
      <c r="AA15" s="101"/>
      <c r="AB15" s="101"/>
      <c r="AC15" s="101"/>
      <c r="AD15" s="101"/>
      <c r="AE15" s="101"/>
      <c r="AF15" s="101"/>
      <c r="AG15" s="101"/>
      <c r="AH15" s="101"/>
      <c r="AI15" s="101"/>
      <c r="AJ15" s="101"/>
      <c r="AK15" s="101"/>
      <c r="AL15" s="101"/>
      <c r="AM15" s="101"/>
      <c r="AN15" s="101"/>
      <c r="AO15" s="101"/>
      <c r="AP15" s="101"/>
      <c r="AQ15" s="101"/>
      <c r="AR15" s="101"/>
      <c r="AS15" s="101"/>
      <c r="AT15" s="101"/>
      <c r="AU15" s="101"/>
      <c r="AV15" s="101"/>
      <c r="AW15" s="101"/>
      <c r="AX15" s="101"/>
      <c r="AY15" s="101"/>
      <c r="AZ15" s="101"/>
      <c r="BA15" s="101"/>
      <c r="BB15" s="101"/>
      <c r="BC15" s="101"/>
    </row>
    <row r="16" spans="1:55" s="134" customFormat="1" outlineLevel="2">
      <c r="A16" s="102" t="s">
        <v>137</v>
      </c>
      <c r="B16" s="101">
        <f t="shared" ref="B16:B18" si="2">SUM(D16:AV16)</f>
        <v>87.06724137931019</v>
      </c>
      <c r="C16" s="172"/>
      <c r="D16" s="19"/>
      <c r="E16" s="147">
        <v>3.6278017241379246</v>
      </c>
      <c r="F16" s="110">
        <v>3.6278017241379246</v>
      </c>
      <c r="G16" s="132">
        <v>3.6278017241379246</v>
      </c>
      <c r="H16" s="132">
        <v>3.6278017241379246</v>
      </c>
      <c r="I16" s="132">
        <v>3.6278017241379246</v>
      </c>
      <c r="J16" s="132">
        <v>3.6278017241379246</v>
      </c>
      <c r="K16" s="132">
        <v>3.6278017241379246</v>
      </c>
      <c r="L16" s="132">
        <v>3.6278017241379246</v>
      </c>
      <c r="M16" s="109">
        <v>3.6278017241379246</v>
      </c>
      <c r="N16" s="147">
        <v>3.6278017241379246</v>
      </c>
      <c r="O16" s="147">
        <v>3.6278017241379246</v>
      </c>
      <c r="P16" s="147">
        <v>3.6278017241379246</v>
      </c>
      <c r="Q16" s="147">
        <v>3.6278017241379246</v>
      </c>
      <c r="R16" s="147">
        <v>3.6278017241379246</v>
      </c>
      <c r="S16" s="147">
        <v>3.6278017241379246</v>
      </c>
      <c r="T16" s="147">
        <v>3.6278017241379246</v>
      </c>
      <c r="U16" s="147">
        <v>3.6278017241379246</v>
      </c>
      <c r="V16" s="147">
        <v>3.6278017241379246</v>
      </c>
      <c r="W16" s="147">
        <v>3.6278017241379246</v>
      </c>
      <c r="X16" s="147">
        <v>3.6278017241379246</v>
      </c>
      <c r="Y16" s="147">
        <v>3.6278017241379246</v>
      </c>
      <c r="Z16" s="147">
        <v>3.6278017241379246</v>
      </c>
      <c r="AA16" s="147">
        <v>3.6278017241379246</v>
      </c>
      <c r="AB16" s="147">
        <v>3.6278017241379246</v>
      </c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9"/>
      <c r="BB16" s="19"/>
      <c r="BC16" s="19"/>
    </row>
    <row r="17" spans="1:55 16383:16384" s="134" customFormat="1" outlineLevel="2">
      <c r="A17" s="102" t="s">
        <v>138</v>
      </c>
      <c r="B17" s="101">
        <f t="shared" si="2"/>
        <v>194841182.55357245</v>
      </c>
      <c r="C17" s="172"/>
      <c r="D17" s="19"/>
      <c r="E17" s="19"/>
      <c r="F17" s="110"/>
      <c r="G17" s="132"/>
      <c r="H17" s="132">
        <v>6456854.5593495378</v>
      </c>
      <c r="I17" s="132">
        <v>6456854.5593495378</v>
      </c>
      <c r="J17" s="132">
        <v>6456854.5593495378</v>
      </c>
      <c r="K17" s="132">
        <v>6456854.5593495378</v>
      </c>
      <c r="L17" s="132">
        <v>6456854.5593495378</v>
      </c>
      <c r="M17" s="133">
        <v>6456854.5593495378</v>
      </c>
      <c r="N17" s="19">
        <v>6456854.5593495378</v>
      </c>
      <c r="O17" s="19">
        <v>6456854.5593495378</v>
      </c>
      <c r="P17" s="19">
        <v>6456854.5593495378</v>
      </c>
      <c r="Q17" s="19">
        <v>6456854.5593495378</v>
      </c>
      <c r="R17" s="19">
        <v>6456854.5593495378</v>
      </c>
      <c r="S17" s="19">
        <v>6456854.5593495378</v>
      </c>
      <c r="T17" s="19">
        <v>6456854.5593495378</v>
      </c>
      <c r="U17" s="19">
        <v>6456854.5593495378</v>
      </c>
      <c r="V17" s="19">
        <v>6456854.5593495378</v>
      </c>
      <c r="W17" s="19">
        <v>6456854.5593495378</v>
      </c>
      <c r="X17" s="19">
        <v>6456854.5593495378</v>
      </c>
      <c r="Y17" s="19">
        <v>6456854.5593495378</v>
      </c>
      <c r="Z17" s="19">
        <v>6456854.5593495378</v>
      </c>
      <c r="AA17" s="19">
        <v>6456854.5593495378</v>
      </c>
      <c r="AB17" s="19">
        <v>6456854.5593495378</v>
      </c>
      <c r="AC17" s="19">
        <v>6456854.5593495378</v>
      </c>
      <c r="AD17" s="19">
        <v>6456854.5593495378</v>
      </c>
      <c r="AE17" s="19">
        <v>6456854.5593495378</v>
      </c>
      <c r="AF17" s="19">
        <v>4237894.6048203902</v>
      </c>
      <c r="AG17" s="19">
        <v>4237894.6048203902</v>
      </c>
      <c r="AH17" s="19">
        <v>4237894.6048203902</v>
      </c>
      <c r="AI17" s="19">
        <v>4237894.6048203902</v>
      </c>
      <c r="AJ17" s="19">
        <v>4237894.6048203902</v>
      </c>
      <c r="AK17" s="19">
        <v>4237894.6048203902</v>
      </c>
      <c r="AL17" s="19">
        <v>2408217.5833768551</v>
      </c>
      <c r="AM17" s="19">
        <v>2408217.5833768551</v>
      </c>
      <c r="AN17" s="19">
        <v>2408217.5833768551</v>
      </c>
      <c r="AO17" s="19">
        <v>2408217.5833768551</v>
      </c>
      <c r="AP17" s="19">
        <v>2408217.5833768551</v>
      </c>
      <c r="AQ17" s="19">
        <v>2408217.5833768551</v>
      </c>
      <c r="AR17" s="19"/>
      <c r="AS17" s="19"/>
      <c r="AT17" s="19"/>
      <c r="AU17" s="19"/>
      <c r="AV17" s="19"/>
      <c r="AW17" s="19"/>
      <c r="AX17" s="19"/>
      <c r="AY17" s="19"/>
      <c r="AZ17" s="19"/>
      <c r="BA17" s="19"/>
      <c r="BB17" s="19"/>
      <c r="BC17" s="19"/>
      <c r="XFC17" s="19"/>
      <c r="XFD17" s="19"/>
    </row>
    <row r="18" spans="1:55 16383:16384" s="134" customFormat="1" outlineLevel="2">
      <c r="A18" s="102" t="s">
        <v>139</v>
      </c>
      <c r="B18" s="101">
        <f t="shared" si="2"/>
        <v>6494706.0851190789</v>
      </c>
      <c r="C18" s="172"/>
      <c r="D18" s="19"/>
      <c r="E18" s="132"/>
      <c r="F18" s="132"/>
      <c r="G18" s="132"/>
      <c r="H18" s="132">
        <v>216490.20283730273</v>
      </c>
      <c r="I18" s="132">
        <v>216490.20283730273</v>
      </c>
      <c r="J18" s="132">
        <v>216490.20283730273</v>
      </c>
      <c r="K18" s="132">
        <v>216490.20283730273</v>
      </c>
      <c r="L18" s="132">
        <v>216490.20283730273</v>
      </c>
      <c r="M18" s="133">
        <v>216490.20283730273</v>
      </c>
      <c r="N18" s="19">
        <v>216490.20283730273</v>
      </c>
      <c r="O18" s="19">
        <v>216490.20283730273</v>
      </c>
      <c r="P18" s="19">
        <v>216490.20283730273</v>
      </c>
      <c r="Q18" s="19">
        <v>216490.20283730273</v>
      </c>
      <c r="R18" s="19">
        <v>216490.20283730273</v>
      </c>
      <c r="S18" s="19">
        <v>216490.20283730273</v>
      </c>
      <c r="T18" s="19">
        <v>216490.20283730273</v>
      </c>
      <c r="U18" s="19">
        <v>216490.20283730273</v>
      </c>
      <c r="V18" s="19">
        <v>216490.20283730273</v>
      </c>
      <c r="W18" s="19">
        <v>216490.20283730273</v>
      </c>
      <c r="X18" s="19">
        <v>216490.20283730273</v>
      </c>
      <c r="Y18" s="19">
        <v>216490.20283730273</v>
      </c>
      <c r="Z18" s="19">
        <v>216490.20283730273</v>
      </c>
      <c r="AA18" s="19">
        <v>216490.20283730273</v>
      </c>
      <c r="AB18" s="19">
        <v>216490.20283730273</v>
      </c>
      <c r="AC18" s="19">
        <v>216490.20283730273</v>
      </c>
      <c r="AD18" s="19">
        <v>216490.20283730273</v>
      </c>
      <c r="AE18" s="19">
        <v>216490.20283730273</v>
      </c>
      <c r="AF18" s="19">
        <v>216490.20283730273</v>
      </c>
      <c r="AG18" s="19">
        <v>216490.20283730273</v>
      </c>
      <c r="AH18" s="19">
        <v>216490.20283730273</v>
      </c>
      <c r="AI18" s="19">
        <v>216490.20283730273</v>
      </c>
      <c r="AJ18" s="19">
        <v>216490.20283730273</v>
      </c>
      <c r="AK18" s="19">
        <v>216490.20283730273</v>
      </c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</row>
    <row r="19" spans="1:55 16383:16384" s="134" customFormat="1" outlineLevel="2">
      <c r="A19" s="102" t="s">
        <v>172</v>
      </c>
      <c r="B19" s="101">
        <f t="shared" ref="B19:B21" si="3">SUM(D19:AV19)</f>
        <v>20210850</v>
      </c>
      <c r="C19" s="172"/>
      <c r="D19" s="19"/>
      <c r="E19" s="147"/>
      <c r="F19" s="110"/>
      <c r="G19" s="132"/>
      <c r="H19" s="132">
        <v>669169</v>
      </c>
      <c r="I19" s="132">
        <v>669169</v>
      </c>
      <c r="J19" s="132">
        <v>669169</v>
      </c>
      <c r="K19" s="132">
        <v>669169</v>
      </c>
      <c r="L19" s="132">
        <v>669169</v>
      </c>
      <c r="M19" s="133">
        <v>669169</v>
      </c>
      <c r="N19" s="147">
        <v>669169</v>
      </c>
      <c r="O19" s="147">
        <v>669169</v>
      </c>
      <c r="P19" s="147">
        <v>669169</v>
      </c>
      <c r="Q19" s="147">
        <v>669169</v>
      </c>
      <c r="R19" s="147">
        <v>669169</v>
      </c>
      <c r="S19" s="147">
        <v>669169</v>
      </c>
      <c r="T19" s="147">
        <v>669169</v>
      </c>
      <c r="U19" s="147">
        <v>669169</v>
      </c>
      <c r="V19" s="147">
        <v>669169</v>
      </c>
      <c r="W19" s="147">
        <v>669169</v>
      </c>
      <c r="X19" s="147">
        <v>669169</v>
      </c>
      <c r="Y19" s="147">
        <v>669169</v>
      </c>
      <c r="Z19" s="147">
        <v>669169</v>
      </c>
      <c r="AA19" s="147">
        <v>669169</v>
      </c>
      <c r="AB19" s="147">
        <v>669169</v>
      </c>
      <c r="AC19" s="19">
        <v>669169</v>
      </c>
      <c r="AD19" s="19">
        <v>669169</v>
      </c>
      <c r="AE19" s="19">
        <v>669169</v>
      </c>
      <c r="AF19" s="19">
        <v>358183</v>
      </c>
      <c r="AG19" s="19">
        <v>358183</v>
      </c>
      <c r="AH19" s="19">
        <v>358183</v>
      </c>
      <c r="AI19" s="19">
        <v>358183</v>
      </c>
      <c r="AJ19" s="19">
        <v>358183</v>
      </c>
      <c r="AK19" s="19">
        <v>358183</v>
      </c>
      <c r="AL19" s="19">
        <v>333616</v>
      </c>
      <c r="AM19" s="19">
        <v>333616</v>
      </c>
      <c r="AN19" s="19">
        <v>333616</v>
      </c>
      <c r="AO19" s="19">
        <v>333616</v>
      </c>
      <c r="AP19" s="19">
        <v>333616</v>
      </c>
      <c r="AQ19" s="19">
        <v>333616</v>
      </c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19"/>
    </row>
    <row r="20" spans="1:55 16383:16384" s="134" customFormat="1" outlineLevel="2">
      <c r="A20" s="102" t="s">
        <v>173</v>
      </c>
      <c r="B20" s="101">
        <f t="shared" si="3"/>
        <v>199986966.58429837</v>
      </c>
      <c r="C20" s="172"/>
      <c r="D20" s="19"/>
      <c r="E20" s="19"/>
      <c r="F20" s="110"/>
      <c r="G20" s="132"/>
      <c r="H20" s="132"/>
      <c r="I20" s="132">
        <v>6519714.4427897213</v>
      </c>
      <c r="J20" s="132">
        <v>6519714.4427897213</v>
      </c>
      <c r="K20" s="132">
        <v>6519714.4427897213</v>
      </c>
      <c r="L20" s="132">
        <v>6519714.4427897213</v>
      </c>
      <c r="M20" s="133">
        <v>6519714.4427897213</v>
      </c>
      <c r="N20" s="19">
        <v>6519714.4427897213</v>
      </c>
      <c r="O20" s="19">
        <v>6519714.4427897213</v>
      </c>
      <c r="P20" s="19">
        <v>6519714.4427897213</v>
      </c>
      <c r="Q20" s="19">
        <v>6519714.4427897213</v>
      </c>
      <c r="R20" s="19">
        <v>6519714.4427897213</v>
      </c>
      <c r="S20" s="19">
        <v>6519714.4427897213</v>
      </c>
      <c r="T20" s="19">
        <v>6519714.4427897213</v>
      </c>
      <c r="U20" s="19">
        <v>6519714.4427897213</v>
      </c>
      <c r="V20" s="19">
        <v>6519714.4427897213</v>
      </c>
      <c r="W20" s="19">
        <v>6519714.4427897213</v>
      </c>
      <c r="X20" s="19">
        <v>6519714.4427897213</v>
      </c>
      <c r="Y20" s="19">
        <v>6519714.4427897213</v>
      </c>
      <c r="Z20" s="19">
        <v>6519714.4427897213</v>
      </c>
      <c r="AA20" s="19">
        <v>6519714.4427897213</v>
      </c>
      <c r="AB20" s="19">
        <v>6519714.4427897213</v>
      </c>
      <c r="AC20" s="19">
        <v>6519714.4427897213</v>
      </c>
      <c r="AD20" s="19">
        <v>6519714.4427897213</v>
      </c>
      <c r="AE20" s="19">
        <v>6519714.4427897213</v>
      </c>
      <c r="AF20" s="19">
        <v>6519714.4427897213</v>
      </c>
      <c r="AG20" s="19">
        <v>4534889.0483936723</v>
      </c>
      <c r="AH20" s="19">
        <v>4534889.0483936723</v>
      </c>
      <c r="AI20" s="19">
        <v>4534889.0483936723</v>
      </c>
      <c r="AJ20" s="19">
        <v>4534889.0483936723</v>
      </c>
      <c r="AK20" s="19">
        <v>4534889.0483936723</v>
      </c>
      <c r="AL20" s="19">
        <v>4534889.0483936723</v>
      </c>
      <c r="AM20" s="19">
        <v>2717414.2778305197</v>
      </c>
      <c r="AN20" s="19">
        <v>2717414.2778305197</v>
      </c>
      <c r="AO20" s="19">
        <v>2717414.2778305197</v>
      </c>
      <c r="AP20" s="19">
        <v>2717414.2778305197</v>
      </c>
      <c r="AQ20" s="19">
        <v>2717414.2778305197</v>
      </c>
      <c r="AR20" s="19">
        <v>2717414.2778305197</v>
      </c>
      <c r="AS20" s="19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XFC20" s="19"/>
      <c r="XFD20" s="19"/>
    </row>
    <row r="21" spans="1:55 16383:16384" s="134" customFormat="1" outlineLevel="2">
      <c r="A21" s="102" t="s">
        <v>174</v>
      </c>
      <c r="B21" s="101">
        <f t="shared" si="3"/>
        <v>30767225.628353573</v>
      </c>
      <c r="C21" s="172"/>
      <c r="D21" s="19"/>
      <c r="E21" s="132"/>
      <c r="F21" s="132"/>
      <c r="G21" s="132"/>
      <c r="H21" s="132"/>
      <c r="I21" s="132">
        <v>1025574.1876117865</v>
      </c>
      <c r="J21" s="132">
        <v>1025574.1876117865</v>
      </c>
      <c r="K21" s="132">
        <v>1025574.1876117865</v>
      </c>
      <c r="L21" s="132">
        <v>1025574.1876117865</v>
      </c>
      <c r="M21" s="133">
        <v>1025574.1876117865</v>
      </c>
      <c r="N21" s="19">
        <v>1025574.1876117865</v>
      </c>
      <c r="O21" s="19">
        <v>1025574.1876117865</v>
      </c>
      <c r="P21" s="19">
        <v>1025574.1876117865</v>
      </c>
      <c r="Q21" s="19">
        <v>1025574.1876117865</v>
      </c>
      <c r="R21" s="19">
        <v>1025574.1876117865</v>
      </c>
      <c r="S21" s="19">
        <v>1025574.1876117865</v>
      </c>
      <c r="T21" s="19">
        <v>1025574.1876117865</v>
      </c>
      <c r="U21" s="19">
        <v>1025574.1876117865</v>
      </c>
      <c r="V21" s="19">
        <v>1025574.1876117865</v>
      </c>
      <c r="W21" s="19">
        <v>1025574.1876117865</v>
      </c>
      <c r="X21" s="19">
        <v>1025574.1876117865</v>
      </c>
      <c r="Y21" s="19">
        <v>1025574.1876117865</v>
      </c>
      <c r="Z21" s="19">
        <v>1025574.1876117865</v>
      </c>
      <c r="AA21" s="19">
        <v>1025574.1876117865</v>
      </c>
      <c r="AB21" s="19">
        <v>1025574.1876117865</v>
      </c>
      <c r="AC21" s="19">
        <v>1025574.1876117865</v>
      </c>
      <c r="AD21" s="19">
        <v>1025574.1876117865</v>
      </c>
      <c r="AE21" s="19">
        <v>1025574.1876117865</v>
      </c>
      <c r="AF21" s="19">
        <v>1025574.1876117865</v>
      </c>
      <c r="AG21" s="19">
        <v>1025574.1876117865</v>
      </c>
      <c r="AH21" s="19">
        <v>1025574.1876117865</v>
      </c>
      <c r="AI21" s="19">
        <v>1025574.1876117865</v>
      </c>
      <c r="AJ21" s="19">
        <v>1025574.1876117865</v>
      </c>
      <c r="AK21" s="19">
        <v>1025574.1876117865</v>
      </c>
      <c r="AL21" s="19">
        <v>1025574.1876117865</v>
      </c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</row>
    <row r="22" spans="1:55 16383:16384" s="134" customFormat="1" outlineLevel="2">
      <c r="A22" s="102" t="s">
        <v>201</v>
      </c>
      <c r="B22" s="101">
        <f t="shared" ref="B22:B26" si="4">SUM(D22:AV22)</f>
        <v>3079820.860368839</v>
      </c>
      <c r="C22" s="172"/>
      <c r="D22" s="19"/>
      <c r="E22" s="132"/>
      <c r="F22" s="132"/>
      <c r="G22" s="132"/>
      <c r="H22" s="132"/>
      <c r="I22" s="132">
        <v>62792.004837968503</v>
      </c>
      <c r="J22" s="132">
        <v>62792.004837968503</v>
      </c>
      <c r="K22" s="132">
        <v>62792.004837968503</v>
      </c>
      <c r="L22" s="132">
        <v>62792.004837968503</v>
      </c>
      <c r="M22" s="133">
        <v>62792.004837968503</v>
      </c>
      <c r="N22" s="19">
        <v>62792.004837968503</v>
      </c>
      <c r="O22" s="19">
        <v>62792.004837968503</v>
      </c>
      <c r="P22" s="19">
        <v>62792.004837968503</v>
      </c>
      <c r="Q22" s="19">
        <v>62792.004837968503</v>
      </c>
      <c r="R22" s="19">
        <v>62792.004837968503</v>
      </c>
      <c r="S22" s="19">
        <v>62792.004837968503</v>
      </c>
      <c r="T22" s="19">
        <v>62792.004837968503</v>
      </c>
      <c r="U22" s="19">
        <v>62792.004837968503</v>
      </c>
      <c r="V22" s="19">
        <v>62792.004837968503</v>
      </c>
      <c r="W22" s="19">
        <v>62792.004837968503</v>
      </c>
      <c r="X22" s="19">
        <v>62792.004837968503</v>
      </c>
      <c r="Y22" s="19">
        <v>62792.004837968503</v>
      </c>
      <c r="Z22" s="19">
        <v>62792.004837968503</v>
      </c>
      <c r="AA22" s="19">
        <v>62792.004837968503</v>
      </c>
      <c r="AB22" s="19">
        <v>62792.004837968503</v>
      </c>
      <c r="AC22" s="19">
        <v>62792.004837968503</v>
      </c>
      <c r="AD22" s="19">
        <v>62792.004837968503</v>
      </c>
      <c r="AE22" s="19">
        <v>62792.004837968503</v>
      </c>
      <c r="AF22" s="19">
        <v>62792.004837968503</v>
      </c>
      <c r="AG22" s="19">
        <v>-254728.73765109933</v>
      </c>
      <c r="AH22" s="19">
        <v>-254728.73765109933</v>
      </c>
      <c r="AI22" s="19">
        <v>-254728.73765109933</v>
      </c>
      <c r="AJ22" s="19">
        <v>-254728.73765109933</v>
      </c>
      <c r="AK22" s="19">
        <v>-254728.73765109933</v>
      </c>
      <c r="AL22" s="19">
        <v>-254728.73765109933</v>
      </c>
      <c r="AM22" s="19">
        <v>516864.19502736535</v>
      </c>
      <c r="AN22" s="19">
        <v>516864.19502736535</v>
      </c>
      <c r="AO22" s="19">
        <v>516864.19502736535</v>
      </c>
      <c r="AP22" s="19">
        <v>516864.19502736535</v>
      </c>
      <c r="AQ22" s="19">
        <v>516864.19502736535</v>
      </c>
      <c r="AR22" s="19">
        <v>516864.19502736535</v>
      </c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</row>
    <row r="23" spans="1:55 16383:16384" s="134" customFormat="1" outlineLevel="2">
      <c r="A23" s="102" t="s">
        <v>206</v>
      </c>
      <c r="B23" s="101">
        <f t="shared" si="4"/>
        <v>1965697</v>
      </c>
      <c r="C23" s="172"/>
      <c r="D23" s="19"/>
      <c r="E23" s="132"/>
      <c r="F23" s="132"/>
      <c r="G23" s="132"/>
      <c r="H23" s="132"/>
      <c r="I23" s="132"/>
      <c r="J23" s="132">
        <v>69041</v>
      </c>
      <c r="K23" s="132">
        <v>69041</v>
      </c>
      <c r="L23" s="132">
        <v>69041</v>
      </c>
      <c r="M23" s="133">
        <v>69041</v>
      </c>
      <c r="N23" s="19">
        <v>69041</v>
      </c>
      <c r="O23" s="19">
        <v>69041</v>
      </c>
      <c r="P23" s="19">
        <v>69041</v>
      </c>
      <c r="Q23" s="19">
        <v>69041</v>
      </c>
      <c r="R23" s="19">
        <v>69041</v>
      </c>
      <c r="S23" s="19">
        <v>69041</v>
      </c>
      <c r="T23" s="19">
        <v>69041</v>
      </c>
      <c r="U23" s="19">
        <v>69041</v>
      </c>
      <c r="V23" s="19">
        <v>69041</v>
      </c>
      <c r="W23" s="19">
        <v>69041</v>
      </c>
      <c r="X23" s="19">
        <v>69041</v>
      </c>
      <c r="Y23" s="19">
        <v>69041</v>
      </c>
      <c r="Z23" s="19">
        <v>69041</v>
      </c>
      <c r="AA23" s="19">
        <v>69041</v>
      </c>
      <c r="AB23" s="19">
        <v>69041</v>
      </c>
      <c r="AC23" s="19">
        <v>69041</v>
      </c>
      <c r="AD23" s="19">
        <v>68768</v>
      </c>
      <c r="AE23" s="19">
        <v>68618</v>
      </c>
      <c r="AF23" s="19">
        <v>46604</v>
      </c>
      <c r="AG23" s="19">
        <v>45814</v>
      </c>
      <c r="AH23" s="19">
        <v>45697</v>
      </c>
      <c r="AI23" s="19">
        <v>45697</v>
      </c>
      <c r="AJ23" s="19">
        <v>45697</v>
      </c>
      <c r="AK23" s="19">
        <v>45643</v>
      </c>
      <c r="AL23" s="19">
        <v>28868</v>
      </c>
      <c r="AM23" s="19">
        <v>28403</v>
      </c>
      <c r="AN23" s="19">
        <v>28403</v>
      </c>
      <c r="AO23" s="19">
        <v>28294</v>
      </c>
      <c r="AP23" s="19">
        <v>28294</v>
      </c>
      <c r="AQ23" s="19">
        <v>28294</v>
      </c>
      <c r="AR23" s="19">
        <v>1662</v>
      </c>
      <c r="AS23" s="19">
        <v>121</v>
      </c>
      <c r="AT23" s="19" t="s">
        <v>203</v>
      </c>
      <c r="AU23" s="19" t="s">
        <v>203</v>
      </c>
      <c r="AV23" s="19"/>
      <c r="AW23" s="19"/>
      <c r="AX23" s="19"/>
      <c r="AY23" s="19"/>
      <c r="AZ23" s="19"/>
      <c r="BA23" s="19"/>
      <c r="BB23" s="19"/>
      <c r="BC23" s="19"/>
    </row>
    <row r="24" spans="1:55 16383:16384" s="134" customFormat="1" outlineLevel="2">
      <c r="A24" s="102" t="s">
        <v>207</v>
      </c>
      <c r="B24" s="101">
        <f t="shared" ref="B24" si="5">SUM(D24:AV24)</f>
        <v>5828396</v>
      </c>
      <c r="C24" s="172"/>
      <c r="D24" s="19"/>
      <c r="E24" s="132"/>
      <c r="F24" s="132"/>
      <c r="G24" s="132"/>
      <c r="H24" s="132"/>
      <c r="I24" s="132"/>
      <c r="J24" s="132">
        <v>206985</v>
      </c>
      <c r="K24" s="132">
        <v>206985</v>
      </c>
      <c r="L24" s="132">
        <v>206985</v>
      </c>
      <c r="M24" s="133">
        <v>206985</v>
      </c>
      <c r="N24" s="19">
        <v>206985</v>
      </c>
      <c r="O24" s="19">
        <v>206985</v>
      </c>
      <c r="P24" s="19">
        <v>206985</v>
      </c>
      <c r="Q24" s="19">
        <v>206985</v>
      </c>
      <c r="R24" s="19">
        <v>206985</v>
      </c>
      <c r="S24" s="19">
        <v>206985</v>
      </c>
      <c r="T24" s="19">
        <v>206985</v>
      </c>
      <c r="U24" s="19">
        <v>206985</v>
      </c>
      <c r="V24" s="19">
        <v>206985</v>
      </c>
      <c r="W24" s="19">
        <v>206985</v>
      </c>
      <c r="X24" s="19">
        <v>206985</v>
      </c>
      <c r="Y24" s="19">
        <v>206985</v>
      </c>
      <c r="Z24" s="19">
        <v>206985</v>
      </c>
      <c r="AA24" s="19">
        <v>206985</v>
      </c>
      <c r="AB24" s="19">
        <v>207334</v>
      </c>
      <c r="AC24" s="19">
        <v>205561</v>
      </c>
      <c r="AD24" s="19">
        <v>190151</v>
      </c>
      <c r="AE24" s="19">
        <v>147136</v>
      </c>
      <c r="AF24" s="19">
        <v>202174</v>
      </c>
      <c r="AG24" s="19">
        <v>171484</v>
      </c>
      <c r="AH24" s="19">
        <v>172268</v>
      </c>
      <c r="AI24" s="19">
        <v>171205</v>
      </c>
      <c r="AJ24" s="19">
        <v>154888</v>
      </c>
      <c r="AK24" s="19">
        <v>72613</v>
      </c>
      <c r="AL24" s="19">
        <v>125804</v>
      </c>
      <c r="AM24" s="19">
        <v>90307</v>
      </c>
      <c r="AN24" s="19">
        <v>90353</v>
      </c>
      <c r="AO24" s="19">
        <v>89126</v>
      </c>
      <c r="AP24" s="19">
        <v>44864</v>
      </c>
      <c r="AQ24" s="19">
        <v>-74745</v>
      </c>
      <c r="AR24" s="19">
        <v>42143</v>
      </c>
      <c r="AS24" s="19"/>
      <c r="AT24" s="19"/>
      <c r="AU24" s="19"/>
      <c r="AV24" s="19"/>
      <c r="AW24" s="19"/>
      <c r="AX24" s="19"/>
      <c r="AY24" s="19"/>
      <c r="AZ24" s="19"/>
      <c r="BA24" s="19"/>
      <c r="BB24" s="19"/>
      <c r="BC24" s="19"/>
    </row>
    <row r="25" spans="1:55 16383:16384" s="134" customFormat="1" outlineLevel="2">
      <c r="A25" s="102" t="s">
        <v>199</v>
      </c>
      <c r="B25" s="101">
        <f t="shared" si="4"/>
        <v>193114260</v>
      </c>
      <c r="C25" s="172"/>
      <c r="D25" s="19"/>
      <c r="E25" s="132"/>
      <c r="F25" s="132"/>
      <c r="G25" s="132"/>
      <c r="H25" s="132"/>
      <c r="I25" s="132"/>
      <c r="J25" s="132">
        <v>6191882</v>
      </c>
      <c r="K25" s="132">
        <v>6191882</v>
      </c>
      <c r="L25" s="132">
        <v>6191882</v>
      </c>
      <c r="M25" s="133">
        <v>6191882</v>
      </c>
      <c r="N25" s="19">
        <v>6191882</v>
      </c>
      <c r="O25" s="19">
        <v>6191882</v>
      </c>
      <c r="P25" s="19">
        <v>6191882</v>
      </c>
      <c r="Q25" s="19">
        <v>6191882</v>
      </c>
      <c r="R25" s="19">
        <v>6191882</v>
      </c>
      <c r="S25" s="19">
        <v>6191882</v>
      </c>
      <c r="T25" s="19">
        <v>6191882</v>
      </c>
      <c r="U25" s="19">
        <v>6191882</v>
      </c>
      <c r="V25" s="19">
        <v>6191882</v>
      </c>
      <c r="W25" s="19">
        <v>6191882</v>
      </c>
      <c r="X25" s="19">
        <v>6191882</v>
      </c>
      <c r="Y25" s="19">
        <v>6191882</v>
      </c>
      <c r="Z25" s="19">
        <v>6191882</v>
      </c>
      <c r="AA25" s="19">
        <v>6191882</v>
      </c>
      <c r="AB25" s="19">
        <v>6191882</v>
      </c>
      <c r="AC25" s="19">
        <v>6191882</v>
      </c>
      <c r="AD25" s="19">
        <v>6191882</v>
      </c>
      <c r="AE25" s="19">
        <v>6191882</v>
      </c>
      <c r="AF25" s="19">
        <v>6191882</v>
      </c>
      <c r="AG25" s="19">
        <v>6191882</v>
      </c>
      <c r="AH25" s="19">
        <v>4283522</v>
      </c>
      <c r="AI25" s="19">
        <v>4283522</v>
      </c>
      <c r="AJ25" s="19">
        <v>4283522</v>
      </c>
      <c r="AK25" s="19">
        <v>4283522</v>
      </c>
      <c r="AL25" s="19">
        <v>4283522</v>
      </c>
      <c r="AM25" s="19">
        <v>4283522</v>
      </c>
      <c r="AN25" s="19">
        <v>3134660</v>
      </c>
      <c r="AO25" s="19">
        <v>3134660</v>
      </c>
      <c r="AP25" s="19">
        <v>3134660</v>
      </c>
      <c r="AQ25" s="19">
        <v>3134660</v>
      </c>
      <c r="AR25" s="19">
        <v>3134660</v>
      </c>
      <c r="AS25" s="19">
        <v>3134660</v>
      </c>
      <c r="AT25" s="19"/>
      <c r="AU25" s="19"/>
      <c r="AV25" s="19"/>
      <c r="AW25" s="19"/>
      <c r="AX25" s="19"/>
      <c r="AY25" s="19"/>
      <c r="AZ25" s="19"/>
      <c r="BA25" s="19"/>
      <c r="BB25" s="19"/>
      <c r="BC25" s="19"/>
    </row>
    <row r="26" spans="1:55 16383:16384" s="134" customFormat="1" outlineLevel="2">
      <c r="A26" s="102" t="s">
        <v>200</v>
      </c>
      <c r="B26" s="101">
        <f t="shared" si="4"/>
        <v>37137357.692307703</v>
      </c>
      <c r="C26" s="172"/>
      <c r="D26" s="19"/>
      <c r="E26" s="132"/>
      <c r="F26" s="132"/>
      <c r="G26" s="132"/>
      <c r="H26" s="132"/>
      <c r="I26" s="132"/>
      <c r="J26" s="132">
        <v>1237911.923076923</v>
      </c>
      <c r="K26" s="132">
        <v>1237911.923076923</v>
      </c>
      <c r="L26" s="132">
        <v>1237911.923076923</v>
      </c>
      <c r="M26" s="133">
        <v>1237911.923076923</v>
      </c>
      <c r="N26" s="19">
        <v>1237911.923076923</v>
      </c>
      <c r="O26" s="19">
        <v>1237911.923076923</v>
      </c>
      <c r="P26" s="19">
        <v>1237911.923076923</v>
      </c>
      <c r="Q26" s="19">
        <v>1237911.923076923</v>
      </c>
      <c r="R26" s="19">
        <v>1237911.923076923</v>
      </c>
      <c r="S26" s="19">
        <v>1237911.923076923</v>
      </c>
      <c r="T26" s="19">
        <v>1237911.923076923</v>
      </c>
      <c r="U26" s="19">
        <v>1237911.923076923</v>
      </c>
      <c r="V26" s="19">
        <v>1237911.923076923</v>
      </c>
      <c r="W26" s="19">
        <v>1237911.923076923</v>
      </c>
      <c r="X26" s="19">
        <v>1237911.923076923</v>
      </c>
      <c r="Y26" s="19">
        <v>1237911.923076923</v>
      </c>
      <c r="Z26" s="19">
        <v>1237911.923076923</v>
      </c>
      <c r="AA26" s="19">
        <v>1237911.923076923</v>
      </c>
      <c r="AB26" s="19">
        <v>1237911.923076923</v>
      </c>
      <c r="AC26" s="19">
        <v>1237911.923076923</v>
      </c>
      <c r="AD26" s="19">
        <v>1237911.923076923</v>
      </c>
      <c r="AE26" s="19">
        <v>1237911.923076923</v>
      </c>
      <c r="AF26" s="19">
        <v>1237911.923076923</v>
      </c>
      <c r="AG26" s="19">
        <v>1237911.923076923</v>
      </c>
      <c r="AH26" s="19">
        <v>1237911.923076923</v>
      </c>
      <c r="AI26" s="19">
        <v>1237911.923076923</v>
      </c>
      <c r="AJ26" s="19">
        <v>1237911.923076923</v>
      </c>
      <c r="AK26" s="19">
        <v>1237911.923076923</v>
      </c>
      <c r="AL26" s="19">
        <v>1237911.923076923</v>
      </c>
      <c r="AM26" s="19">
        <v>1237911.923076923</v>
      </c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19"/>
      <c r="BB26" s="19"/>
      <c r="BC26" s="19"/>
    </row>
    <row r="27" spans="1:55 16383:16384" s="134" customFormat="1" outlineLevel="2">
      <c r="A27" s="206" t="s">
        <v>216</v>
      </c>
      <c r="B27" s="207">
        <f t="shared" ref="B27" si="6">SUM(D27:AV27)</f>
        <v>9693838.8722751439</v>
      </c>
      <c r="C27" s="172"/>
      <c r="D27" s="19"/>
      <c r="E27" s="19"/>
      <c r="F27" s="110"/>
      <c r="G27" s="132"/>
      <c r="H27" s="132"/>
      <c r="I27" s="132"/>
      <c r="J27" s="132">
        <v>261968.05827932246</v>
      </c>
      <c r="K27" s="132">
        <v>261968.05827932246</v>
      </c>
      <c r="L27" s="132">
        <v>261968.05827932246</v>
      </c>
      <c r="M27" s="133">
        <v>261968.05827932246</v>
      </c>
      <c r="N27" s="19">
        <v>261968.05827932246</v>
      </c>
      <c r="O27" s="19">
        <v>261968.05827932246</v>
      </c>
      <c r="P27" s="19">
        <v>261968.05827932246</v>
      </c>
      <c r="Q27" s="19">
        <v>261968.05827932246</v>
      </c>
      <c r="R27" s="19">
        <v>261968.05827932246</v>
      </c>
      <c r="S27" s="19">
        <v>261968.05827932246</v>
      </c>
      <c r="T27" s="19">
        <v>261968.05827932246</v>
      </c>
      <c r="U27" s="19">
        <v>261968.05827932246</v>
      </c>
      <c r="V27" s="19">
        <v>261968.05827932246</v>
      </c>
      <c r="W27" s="19">
        <v>261968.05827932246</v>
      </c>
      <c r="X27" s="19">
        <v>261968.05827932246</v>
      </c>
      <c r="Y27" s="19">
        <v>261968.05827932246</v>
      </c>
      <c r="Z27" s="19">
        <v>261968.05827932246</v>
      </c>
      <c r="AA27" s="19">
        <v>261968.05827932246</v>
      </c>
      <c r="AB27" s="19">
        <v>261968.05827932246</v>
      </c>
      <c r="AC27" s="19">
        <v>261968.05827932246</v>
      </c>
      <c r="AD27" s="19">
        <v>261968.05827932246</v>
      </c>
      <c r="AE27" s="19">
        <v>261968.05827932246</v>
      </c>
      <c r="AF27" s="19">
        <v>261968.05827932246</v>
      </c>
      <c r="AG27" s="19">
        <v>261968.05827932246</v>
      </c>
      <c r="AH27" s="19">
        <v>-189535.74538996071</v>
      </c>
      <c r="AI27" s="19">
        <v>-189535.74538996071</v>
      </c>
      <c r="AJ27" s="19">
        <v>-189535.74538996071</v>
      </c>
      <c r="AK27" s="19">
        <v>-189535.74538996071</v>
      </c>
      <c r="AL27" s="19">
        <v>-189535.74538996071</v>
      </c>
      <c r="AM27" s="19">
        <v>-189535.74538996071</v>
      </c>
      <c r="AN27" s="19">
        <v>757303.32431852771</v>
      </c>
      <c r="AO27" s="19">
        <v>757303.32431852771</v>
      </c>
      <c r="AP27" s="19">
        <v>757303.32431852771</v>
      </c>
      <c r="AQ27" s="19">
        <v>757303.32431852771</v>
      </c>
      <c r="AR27" s="19">
        <v>757303.32431852771</v>
      </c>
      <c r="AS27" s="19">
        <v>757303.32431852771</v>
      </c>
      <c r="AT27" s="19"/>
      <c r="AU27" s="19"/>
      <c r="AV27" s="19"/>
      <c r="AW27" s="19"/>
      <c r="AX27" s="19"/>
      <c r="AY27" s="19"/>
      <c r="AZ27" s="19"/>
      <c r="BA27" s="19"/>
      <c r="BB27" s="19"/>
      <c r="BC27" s="19"/>
      <c r="XFC27" s="19"/>
      <c r="XFD27" s="19"/>
    </row>
    <row r="28" spans="1:55 16383:16384" s="134" customFormat="1" outlineLevel="2">
      <c r="A28" s="206" t="s">
        <v>217</v>
      </c>
      <c r="B28" s="207">
        <f t="shared" ref="B28:B30" si="7">SUM(D28:AV28)</f>
        <v>286190711.8963747</v>
      </c>
      <c r="C28" s="172"/>
      <c r="D28" s="19"/>
      <c r="E28" s="19"/>
      <c r="F28" s="110"/>
      <c r="G28" s="132"/>
      <c r="H28" s="132"/>
      <c r="I28" s="132"/>
      <c r="J28" s="132"/>
      <c r="K28" s="132">
        <v>9134645.5882219281</v>
      </c>
      <c r="L28" s="132">
        <v>9134645.5882219281</v>
      </c>
      <c r="M28" s="133">
        <v>9134645.5882219281</v>
      </c>
      <c r="N28" s="19">
        <v>9134645.5882219281</v>
      </c>
      <c r="O28" s="19">
        <v>9134645.5882219281</v>
      </c>
      <c r="P28" s="19">
        <v>9134645.5882219281</v>
      </c>
      <c r="Q28" s="19">
        <v>9134645.5882219281</v>
      </c>
      <c r="R28" s="19">
        <v>9134645.5882219281</v>
      </c>
      <c r="S28" s="19">
        <v>9134645.5882219281</v>
      </c>
      <c r="T28" s="19">
        <v>9134645.5882219281</v>
      </c>
      <c r="U28" s="19">
        <v>9134645.5882219281</v>
      </c>
      <c r="V28" s="19">
        <v>9134645.5882219281</v>
      </c>
      <c r="W28" s="19">
        <v>9134645.5882219281</v>
      </c>
      <c r="X28" s="19">
        <v>9134645.5882219281</v>
      </c>
      <c r="Y28" s="19">
        <v>9134645.5882219281</v>
      </c>
      <c r="Z28" s="19">
        <v>9134645.5882219281</v>
      </c>
      <c r="AA28" s="19">
        <v>9134645.5882219281</v>
      </c>
      <c r="AB28" s="19">
        <v>9134645.5882219281</v>
      </c>
      <c r="AC28" s="19">
        <v>9134645.5882219281</v>
      </c>
      <c r="AD28" s="19">
        <v>9134645.5882219281</v>
      </c>
      <c r="AE28" s="19">
        <v>9134645.5882219281</v>
      </c>
      <c r="AF28" s="19">
        <v>9134645.5882219281</v>
      </c>
      <c r="AG28" s="19">
        <v>9134645.5882219281</v>
      </c>
      <c r="AH28" s="19">
        <v>9134645.5882219281</v>
      </c>
      <c r="AI28" s="19">
        <v>6637298.7379457429</v>
      </c>
      <c r="AJ28" s="19">
        <v>6637298.7379457429</v>
      </c>
      <c r="AK28" s="19">
        <v>6637298.7379457429</v>
      </c>
      <c r="AL28" s="19">
        <v>6637298.7379457429</v>
      </c>
      <c r="AM28" s="19">
        <v>6637298.7379457429</v>
      </c>
      <c r="AN28" s="19">
        <v>6637298.7379457429</v>
      </c>
      <c r="AO28" s="19">
        <v>4522570.8918956788</v>
      </c>
      <c r="AP28" s="19">
        <v>4522570.8918956788</v>
      </c>
      <c r="AQ28" s="19">
        <v>4522570.8918956788</v>
      </c>
      <c r="AR28" s="19">
        <v>4522570.8918956788</v>
      </c>
      <c r="AS28" s="19">
        <v>4522570.8918956788</v>
      </c>
      <c r="AT28" s="19">
        <v>4522570.8918956788</v>
      </c>
      <c r="AU28" s="19"/>
      <c r="AV28" s="19"/>
      <c r="AW28" s="19"/>
      <c r="AX28" s="19"/>
      <c r="AY28" s="19"/>
      <c r="AZ28" s="19"/>
      <c r="BA28" s="19"/>
      <c r="BB28" s="19"/>
      <c r="BC28" s="19"/>
      <c r="XFC28" s="19"/>
      <c r="XFD28" s="19"/>
    </row>
    <row r="29" spans="1:55 16383:16384" s="134" customFormat="1" outlineLevel="2">
      <c r="A29" s="206" t="s">
        <v>218</v>
      </c>
      <c r="B29" s="207">
        <f t="shared" si="7"/>
        <v>31798967.988486096</v>
      </c>
      <c r="C29" s="172"/>
      <c r="D29" s="19"/>
      <c r="E29" s="132"/>
      <c r="F29" s="132"/>
      <c r="G29" s="132"/>
      <c r="H29" s="132"/>
      <c r="I29" s="132"/>
      <c r="J29" s="132"/>
      <c r="K29" s="132">
        <v>1059965.5996162025</v>
      </c>
      <c r="L29" s="132">
        <v>1059965.5996162025</v>
      </c>
      <c r="M29" s="133">
        <v>1059965.5996162025</v>
      </c>
      <c r="N29" s="19">
        <v>1059965.5996162025</v>
      </c>
      <c r="O29" s="19">
        <v>1059965.5996162025</v>
      </c>
      <c r="P29" s="19">
        <v>1059965.5996162025</v>
      </c>
      <c r="Q29" s="19">
        <v>1059965.5996162025</v>
      </c>
      <c r="R29" s="19">
        <v>1059965.5996162025</v>
      </c>
      <c r="S29" s="19">
        <v>1059965.5996162025</v>
      </c>
      <c r="T29" s="19">
        <v>1059965.5996162025</v>
      </c>
      <c r="U29" s="19">
        <v>1059965.5996162025</v>
      </c>
      <c r="V29" s="19">
        <v>1059965.5996162025</v>
      </c>
      <c r="W29" s="19">
        <v>1059965.5996162025</v>
      </c>
      <c r="X29" s="19">
        <v>1059965.5996162025</v>
      </c>
      <c r="Y29" s="19">
        <v>1059965.5996162025</v>
      </c>
      <c r="Z29" s="19">
        <v>1059965.5996162025</v>
      </c>
      <c r="AA29" s="19">
        <v>1059965.5996162025</v>
      </c>
      <c r="AB29" s="19">
        <v>1059965.5996162025</v>
      </c>
      <c r="AC29" s="19">
        <v>1059965.5996162025</v>
      </c>
      <c r="AD29" s="19">
        <v>1059965.5996162025</v>
      </c>
      <c r="AE29" s="19">
        <v>1059965.5996162025</v>
      </c>
      <c r="AF29" s="19">
        <v>1059965.5996162025</v>
      </c>
      <c r="AG29" s="19">
        <v>1059965.5996162025</v>
      </c>
      <c r="AH29" s="19">
        <v>1059965.5996162025</v>
      </c>
      <c r="AI29" s="19">
        <v>1059965.5996162025</v>
      </c>
      <c r="AJ29" s="19">
        <v>1059965.5996162025</v>
      </c>
      <c r="AK29" s="19">
        <v>1059965.5996162025</v>
      </c>
      <c r="AL29" s="19">
        <v>1059965.5996162025</v>
      </c>
      <c r="AM29" s="19">
        <v>1059965.5996162025</v>
      </c>
      <c r="AN29" s="19">
        <v>1059965.5996162025</v>
      </c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19"/>
    </row>
    <row r="30" spans="1:55 16383:16384" s="134" customFormat="1" outlineLevel="2">
      <c r="A30" s="206" t="s">
        <v>232</v>
      </c>
      <c r="B30" s="207">
        <f t="shared" si="7"/>
        <v>-4513200</v>
      </c>
      <c r="C30" s="172"/>
      <c r="D30" s="19"/>
      <c r="E30" s="19"/>
      <c r="F30" s="110"/>
      <c r="G30" s="132"/>
      <c r="H30" s="132"/>
      <c r="I30" s="132"/>
      <c r="J30" s="132"/>
      <c r="K30" s="132">
        <v>-181362</v>
      </c>
      <c r="L30" s="132">
        <v>-181362</v>
      </c>
      <c r="M30" s="133">
        <v>-181362</v>
      </c>
      <c r="N30" s="19">
        <v>-181362</v>
      </c>
      <c r="O30" s="19">
        <v>-181362</v>
      </c>
      <c r="P30" s="19">
        <v>-181362</v>
      </c>
      <c r="Q30" s="19">
        <v>-181362</v>
      </c>
      <c r="R30" s="19">
        <v>-181362</v>
      </c>
      <c r="S30" s="19">
        <v>-181362</v>
      </c>
      <c r="T30" s="19">
        <v>-181362</v>
      </c>
      <c r="U30" s="19">
        <v>-181362</v>
      </c>
      <c r="V30" s="19">
        <v>-181362</v>
      </c>
      <c r="W30" s="19">
        <v>-181362</v>
      </c>
      <c r="X30" s="19">
        <v>-181362</v>
      </c>
      <c r="Y30" s="19">
        <v>-181362</v>
      </c>
      <c r="Z30" s="19">
        <v>-181362</v>
      </c>
      <c r="AA30" s="19">
        <v>-181362</v>
      </c>
      <c r="AB30" s="19">
        <v>-181362</v>
      </c>
      <c r="AC30" s="19">
        <v>-181362</v>
      </c>
      <c r="AD30" s="19">
        <v>-181362</v>
      </c>
      <c r="AE30" s="19">
        <v>-181362</v>
      </c>
      <c r="AF30" s="19">
        <v>-181362</v>
      </c>
      <c r="AG30" s="19">
        <v>-181362</v>
      </c>
      <c r="AH30" s="19">
        <v>-181362</v>
      </c>
      <c r="AI30" s="19">
        <v>-453566</v>
      </c>
      <c r="AJ30" s="19">
        <v>-453566</v>
      </c>
      <c r="AK30" s="19">
        <v>-453566</v>
      </c>
      <c r="AL30" s="19">
        <v>-453566</v>
      </c>
      <c r="AM30" s="19">
        <v>-453566</v>
      </c>
      <c r="AN30" s="19">
        <v>-453566</v>
      </c>
      <c r="AO30" s="19">
        <v>426814</v>
      </c>
      <c r="AP30" s="19">
        <v>426814</v>
      </c>
      <c r="AQ30" s="19">
        <v>426814</v>
      </c>
      <c r="AR30" s="19">
        <v>426814</v>
      </c>
      <c r="AS30" s="19">
        <v>426814</v>
      </c>
      <c r="AT30" s="19">
        <v>426814</v>
      </c>
      <c r="AU30" s="19"/>
      <c r="AV30" s="19"/>
      <c r="AW30" s="19"/>
      <c r="AX30" s="19"/>
      <c r="AY30" s="19"/>
      <c r="AZ30" s="19"/>
      <c r="BA30" s="19"/>
      <c r="BB30" s="19"/>
      <c r="BC30" s="19"/>
      <c r="XFC30" s="19"/>
      <c r="XFD30" s="19"/>
    </row>
    <row r="31" spans="1:55 16383:16384" s="134" customFormat="1" outlineLevel="2">
      <c r="A31" s="206" t="s">
        <v>233</v>
      </c>
      <c r="B31" s="207">
        <f t="shared" ref="B31:B33" si="8">SUM(D31:AV31)</f>
        <v>265997742.51131758</v>
      </c>
      <c r="C31" s="172"/>
      <c r="D31" s="19"/>
      <c r="E31" s="19"/>
      <c r="F31" s="110"/>
      <c r="G31" s="132"/>
      <c r="H31" s="132"/>
      <c r="I31" s="132"/>
      <c r="J31" s="132"/>
      <c r="K31" s="132"/>
      <c r="L31" s="132">
        <v>8465828.4765714221</v>
      </c>
      <c r="M31" s="133">
        <v>8465828.4765714221</v>
      </c>
      <c r="N31" s="19">
        <v>8465828.4765714221</v>
      </c>
      <c r="O31" s="19">
        <v>8465828.4765714221</v>
      </c>
      <c r="P31" s="19">
        <v>8465828.4765714221</v>
      </c>
      <c r="Q31" s="19">
        <v>8465828.4765714221</v>
      </c>
      <c r="R31" s="19">
        <v>8465828.4765714221</v>
      </c>
      <c r="S31" s="19">
        <v>8465828.4765714221</v>
      </c>
      <c r="T31" s="19">
        <v>8465828.4765714221</v>
      </c>
      <c r="U31" s="19">
        <v>8465828.4765714221</v>
      </c>
      <c r="V31" s="19">
        <v>8465828.4765714221</v>
      </c>
      <c r="W31" s="19">
        <v>8465828.4765714221</v>
      </c>
      <c r="X31" s="19">
        <v>8465828.4765714221</v>
      </c>
      <c r="Y31" s="19">
        <v>8465828.4765714221</v>
      </c>
      <c r="Z31" s="19">
        <v>8465828.4765714221</v>
      </c>
      <c r="AA31" s="19">
        <v>8465828.4765714221</v>
      </c>
      <c r="AB31" s="19">
        <v>8465828.4765714221</v>
      </c>
      <c r="AC31" s="19">
        <v>8465828.4765714221</v>
      </c>
      <c r="AD31" s="19">
        <v>8465828.4765714221</v>
      </c>
      <c r="AE31" s="19">
        <v>8465828.4765714221</v>
      </c>
      <c r="AF31" s="19">
        <v>8465828.4765714221</v>
      </c>
      <c r="AG31" s="19">
        <v>8465828.4765714221</v>
      </c>
      <c r="AH31" s="19">
        <v>8465828.4765714221</v>
      </c>
      <c r="AI31" s="19">
        <v>8465828.4765714221</v>
      </c>
      <c r="AJ31" s="19">
        <v>6055676.6264667315</v>
      </c>
      <c r="AK31" s="19">
        <v>6055676.6264667315</v>
      </c>
      <c r="AL31" s="19">
        <v>6055676.6264667315</v>
      </c>
      <c r="AM31" s="19">
        <v>6055676.6264667315</v>
      </c>
      <c r="AN31" s="19">
        <v>6055676.6264667315</v>
      </c>
      <c r="AO31" s="19">
        <v>6055676.6264667315</v>
      </c>
      <c r="AP31" s="19">
        <v>4413966.5524671888</v>
      </c>
      <c r="AQ31" s="19">
        <v>4413966.5524671888</v>
      </c>
      <c r="AR31" s="19">
        <v>4413966.5524671888</v>
      </c>
      <c r="AS31" s="19">
        <v>4413966.5524671888</v>
      </c>
      <c r="AT31" s="19">
        <v>4413966.5524671888</v>
      </c>
      <c r="AU31" s="19">
        <v>4413966.5524671888</v>
      </c>
      <c r="AV31" s="19"/>
      <c r="AW31" s="19"/>
      <c r="AX31" s="19"/>
      <c r="AY31" s="19"/>
      <c r="AZ31" s="19"/>
      <c r="BA31" s="19"/>
      <c r="BB31" s="19"/>
      <c r="BC31" s="19"/>
      <c r="XFC31" s="19"/>
      <c r="XFD31" s="19"/>
    </row>
    <row r="32" spans="1:55 16383:16384" s="134" customFormat="1" outlineLevel="2">
      <c r="A32" s="206" t="s">
        <v>234</v>
      </c>
      <c r="B32" s="207">
        <f t="shared" si="8"/>
        <v>51153412.021407194</v>
      </c>
      <c r="C32" s="172"/>
      <c r="D32" s="19"/>
      <c r="E32" s="132"/>
      <c r="F32" s="132"/>
      <c r="G32" s="132"/>
      <c r="H32" s="132"/>
      <c r="I32" s="132"/>
      <c r="J32" s="132"/>
      <c r="K32" s="132"/>
      <c r="L32" s="132">
        <v>1705113.7340469067</v>
      </c>
      <c r="M32" s="133">
        <v>1705113.7340469067</v>
      </c>
      <c r="N32" s="19">
        <v>1705113.7340469067</v>
      </c>
      <c r="O32" s="19">
        <v>1705113.7340469067</v>
      </c>
      <c r="P32" s="19">
        <v>1705113.7340469067</v>
      </c>
      <c r="Q32" s="19">
        <v>1705113.7340469067</v>
      </c>
      <c r="R32" s="19">
        <v>1705113.7340469067</v>
      </c>
      <c r="S32" s="19">
        <v>1705113.7340469067</v>
      </c>
      <c r="T32" s="19">
        <v>1705113.7340469067</v>
      </c>
      <c r="U32" s="19">
        <v>1705113.7340469067</v>
      </c>
      <c r="V32" s="19">
        <v>1705113.7340469067</v>
      </c>
      <c r="W32" s="19">
        <v>1705113.7340469067</v>
      </c>
      <c r="X32" s="19">
        <v>1705113.7340469067</v>
      </c>
      <c r="Y32" s="19">
        <v>1705113.7340469067</v>
      </c>
      <c r="Z32" s="19">
        <v>1705113.7340469067</v>
      </c>
      <c r="AA32" s="19">
        <v>1705113.7340469067</v>
      </c>
      <c r="AB32" s="19">
        <v>1705113.7340469067</v>
      </c>
      <c r="AC32" s="19">
        <v>1705113.7340469067</v>
      </c>
      <c r="AD32" s="19">
        <v>1705113.7340469067</v>
      </c>
      <c r="AE32" s="19">
        <v>1705113.7340469067</v>
      </c>
      <c r="AF32" s="19">
        <v>1705113.7340469067</v>
      </c>
      <c r="AG32" s="19">
        <v>1705113.7340469067</v>
      </c>
      <c r="AH32" s="19">
        <v>1705113.7340469067</v>
      </c>
      <c r="AI32" s="19">
        <v>1705113.7340469067</v>
      </c>
      <c r="AJ32" s="19">
        <v>1705113.7340469067</v>
      </c>
      <c r="AK32" s="19">
        <v>1705113.7340469067</v>
      </c>
      <c r="AL32" s="19">
        <v>1705113.7340469067</v>
      </c>
      <c r="AM32" s="19">
        <v>1705113.7340469067</v>
      </c>
      <c r="AN32" s="19">
        <v>1705113.7340469067</v>
      </c>
      <c r="AO32" s="19">
        <v>1705113.7340469067</v>
      </c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19"/>
      <c r="BA32" s="19"/>
      <c r="BB32" s="19"/>
      <c r="BC32" s="19"/>
    </row>
    <row r="33" spans="1:55 16383:16384" s="134" customFormat="1" outlineLevel="2">
      <c r="A33" s="129" t="s">
        <v>247</v>
      </c>
      <c r="B33" s="130">
        <f t="shared" si="8"/>
        <v>11850894.074536197</v>
      </c>
      <c r="C33" s="131" t="s">
        <v>107</v>
      </c>
      <c r="D33" s="19"/>
      <c r="E33" s="19"/>
      <c r="F33" s="110"/>
      <c r="G33" s="132"/>
      <c r="H33" s="132"/>
      <c r="I33" s="132"/>
      <c r="J33" s="132"/>
      <c r="K33" s="132"/>
      <c r="L33" s="132"/>
      <c r="M33" s="133">
        <v>286372.55593461124</v>
      </c>
      <c r="N33" s="19">
        <v>286372.55593461124</v>
      </c>
      <c r="O33" s="19">
        <v>286372.55593461124</v>
      </c>
      <c r="P33" s="19">
        <v>286372.55593461124</v>
      </c>
      <c r="Q33" s="19">
        <v>286372.55593461124</v>
      </c>
      <c r="R33" s="19">
        <v>286372.55593461124</v>
      </c>
      <c r="S33" s="19">
        <v>286372.55593461124</v>
      </c>
      <c r="T33" s="19">
        <v>286372.55593461124</v>
      </c>
      <c r="U33" s="19">
        <v>286372.55593461124</v>
      </c>
      <c r="V33" s="19">
        <v>286372.55593461124</v>
      </c>
      <c r="W33" s="19">
        <v>286372.55593461124</v>
      </c>
      <c r="X33" s="19">
        <v>286372.55593461124</v>
      </c>
      <c r="Y33" s="19">
        <v>286372.55593461124</v>
      </c>
      <c r="Z33" s="19">
        <v>286372.55593461124</v>
      </c>
      <c r="AA33" s="19">
        <v>286372.55593461124</v>
      </c>
      <c r="AB33" s="19">
        <v>286372.55593461124</v>
      </c>
      <c r="AC33" s="19">
        <v>286372.55593461124</v>
      </c>
      <c r="AD33" s="19">
        <v>286372.55593461124</v>
      </c>
      <c r="AE33" s="19">
        <v>286372.55593461124</v>
      </c>
      <c r="AF33" s="19">
        <v>286372.55593461124</v>
      </c>
      <c r="AG33" s="19">
        <v>286372.55593461124</v>
      </c>
      <c r="AH33" s="19">
        <v>286372.55593461124</v>
      </c>
      <c r="AI33" s="19">
        <v>286372.55593461124</v>
      </c>
      <c r="AJ33" s="19">
        <v>-244008.63550248696</v>
      </c>
      <c r="AK33" s="19">
        <v>-244008.63550248696</v>
      </c>
      <c r="AL33" s="19">
        <v>-244008.63550248696</v>
      </c>
      <c r="AM33" s="19">
        <v>-244008.63550248696</v>
      </c>
      <c r="AN33" s="19">
        <v>-244008.63550248696</v>
      </c>
      <c r="AO33" s="19">
        <v>-244008.63550248696</v>
      </c>
      <c r="AP33" s="19">
        <v>1121396.1835091766</v>
      </c>
      <c r="AQ33" s="19">
        <v>1121396.1835091766</v>
      </c>
      <c r="AR33" s="19">
        <v>1121396.1835091766</v>
      </c>
      <c r="AS33" s="19">
        <v>1121396.1835091766</v>
      </c>
      <c r="AT33" s="19">
        <v>1121396.1835091766</v>
      </c>
      <c r="AU33" s="19">
        <v>1121396.1835091766</v>
      </c>
      <c r="AV33" s="19"/>
      <c r="AW33" s="19"/>
      <c r="AX33" s="19"/>
      <c r="AY33" s="19"/>
      <c r="AZ33" s="19"/>
      <c r="BA33" s="19"/>
      <c r="BB33" s="19"/>
      <c r="BC33" s="19"/>
      <c r="XFC33" s="19"/>
      <c r="XFD33" s="19"/>
    </row>
    <row r="34" spans="1:55 16383:16384" s="8" customFormat="1" ht="14.25" customHeight="1" outlineLevel="2">
      <c r="A34" s="112"/>
      <c r="B34" s="113"/>
      <c r="C34" s="114"/>
      <c r="D34" s="115"/>
      <c r="E34" s="116"/>
      <c r="F34" s="116"/>
      <c r="G34" s="118"/>
      <c r="H34" s="118"/>
      <c r="I34" s="118"/>
      <c r="J34" s="118"/>
      <c r="K34" s="118"/>
      <c r="L34" s="118"/>
      <c r="M34" s="117"/>
      <c r="N34" s="116"/>
      <c r="O34" s="116"/>
      <c r="P34" s="116"/>
      <c r="Q34" s="116"/>
      <c r="R34" s="116"/>
      <c r="S34" s="116"/>
      <c r="T34" s="116"/>
      <c r="U34" s="116"/>
      <c r="V34" s="116"/>
      <c r="W34" s="116"/>
      <c r="X34" s="116"/>
      <c r="Y34" s="116"/>
      <c r="Z34" s="116"/>
      <c r="AA34" s="116"/>
      <c r="AB34" s="116"/>
      <c r="AC34" s="116"/>
      <c r="AD34" s="116"/>
      <c r="AE34" s="116"/>
      <c r="AF34" s="116"/>
      <c r="AG34" s="116"/>
      <c r="AH34" s="116"/>
      <c r="AI34" s="116"/>
      <c r="AJ34" s="116"/>
      <c r="AK34" s="116"/>
      <c r="AL34" s="116"/>
      <c r="AM34" s="116"/>
      <c r="AN34" s="116"/>
      <c r="AO34" s="116"/>
      <c r="AP34" s="116"/>
      <c r="AQ34" s="116"/>
      <c r="AR34" s="116"/>
      <c r="AS34" s="116"/>
      <c r="AT34" s="116"/>
      <c r="AU34" s="115"/>
      <c r="AV34" s="115"/>
    </row>
    <row r="35" spans="1:55 16383:16384" s="95" customFormat="1" outlineLevel="1">
      <c r="A35" s="136" t="s">
        <v>42</v>
      </c>
      <c r="B35" s="137">
        <f>SUM(D35:AV35)</f>
        <v>1958215971.9259255</v>
      </c>
      <c r="D35" s="138">
        <f t="shared" ref="D35:AV35" si="9">SUM(D5:D34)</f>
        <v>333414.94271625229</v>
      </c>
      <c r="E35" s="138">
        <f t="shared" si="9"/>
        <v>6920489.5576537922</v>
      </c>
      <c r="F35" s="138">
        <f t="shared" si="9"/>
        <v>13953448.722106131</v>
      </c>
      <c r="G35" s="138">
        <f t="shared" si="9"/>
        <v>19624397.912593029</v>
      </c>
      <c r="H35" s="138">
        <f t="shared" si="9"/>
        <v>26966911.67477987</v>
      </c>
      <c r="I35" s="138">
        <f t="shared" si="9"/>
        <v>34574992.310019344</v>
      </c>
      <c r="J35" s="138">
        <f t="shared" si="9"/>
        <v>42542780.291375585</v>
      </c>
      <c r="K35" s="138">
        <f t="shared" si="9"/>
        <v>52556029.479213715</v>
      </c>
      <c r="L35" s="138">
        <f t="shared" si="9"/>
        <v>62726971.689832047</v>
      </c>
      <c r="M35" s="174">
        <f t="shared" si="9"/>
        <v>63013344.245766655</v>
      </c>
      <c r="N35" s="138">
        <f t="shared" si="9"/>
        <v>63013344.245766655</v>
      </c>
      <c r="O35" s="138">
        <f t="shared" si="9"/>
        <v>63013344.245766655</v>
      </c>
      <c r="P35" s="138">
        <f t="shared" si="9"/>
        <v>63013344.245766655</v>
      </c>
      <c r="Q35" s="138">
        <f t="shared" si="9"/>
        <v>63013344.245766655</v>
      </c>
      <c r="R35" s="138">
        <f t="shared" si="9"/>
        <v>63013344.245766655</v>
      </c>
      <c r="S35" s="138">
        <f t="shared" si="9"/>
        <v>63013344.245766655</v>
      </c>
      <c r="T35" s="138">
        <f t="shared" si="9"/>
        <v>63013344.245766655</v>
      </c>
      <c r="U35" s="138">
        <f t="shared" si="9"/>
        <v>63013344.245766655</v>
      </c>
      <c r="V35" s="138">
        <f t="shared" si="9"/>
        <v>63013344.245766655</v>
      </c>
      <c r="W35" s="138">
        <f t="shared" si="9"/>
        <v>63013344.245766655</v>
      </c>
      <c r="X35" s="138">
        <f t="shared" si="9"/>
        <v>63013344.245766655</v>
      </c>
      <c r="Y35" s="138">
        <f t="shared" si="9"/>
        <v>63013344.245766655</v>
      </c>
      <c r="Z35" s="138">
        <f t="shared" si="9"/>
        <v>63013344.245766655</v>
      </c>
      <c r="AA35" s="138">
        <f t="shared" si="9"/>
        <v>63013344.245766655</v>
      </c>
      <c r="AB35" s="138">
        <f t="shared" si="9"/>
        <v>62914799.721541047</v>
      </c>
      <c r="AC35" s="138">
        <f t="shared" si="9"/>
        <v>61445721.012992606</v>
      </c>
      <c r="AD35" s="138">
        <f t="shared" si="9"/>
        <v>59767123.295619071</v>
      </c>
      <c r="AE35" s="138">
        <f t="shared" si="9"/>
        <v>57845421.656088918</v>
      </c>
      <c r="AF35" s="138">
        <f t="shared" si="9"/>
        <v>55348499.701559767</v>
      </c>
      <c r="AG35" s="138">
        <f t="shared" si="9"/>
        <v>53014673.564674661</v>
      </c>
      <c r="AH35" s="138">
        <f t="shared" si="9"/>
        <v>50533526.702014267</v>
      </c>
      <c r="AI35" s="138">
        <f t="shared" si="9"/>
        <v>45758955.932582065</v>
      </c>
      <c r="AJ35" s="138">
        <f t="shared" si="9"/>
        <v>41000989.300235517</v>
      </c>
      <c r="AK35" s="138">
        <f t="shared" si="9"/>
        <v>39417454.599236198</v>
      </c>
      <c r="AL35" s="138">
        <f t="shared" si="9"/>
        <v>37383136.374955364</v>
      </c>
      <c r="AM35" s="138">
        <f t="shared" si="9"/>
        <v>35275718.349458888</v>
      </c>
      <c r="AN35" s="138">
        <f t="shared" si="9"/>
        <v>33723258.136590928</v>
      </c>
      <c r="AO35" s="138">
        <f t="shared" si="9"/>
        <v>28311796.703691579</v>
      </c>
      <c r="AP35" s="138">
        <f t="shared" si="9"/>
        <v>22717187.858382747</v>
      </c>
      <c r="AQ35" s="138">
        <f t="shared" si="9"/>
        <v>20306372.00842531</v>
      </c>
      <c r="AR35" s="138">
        <f t="shared" si="9"/>
        <v>17654794.425048456</v>
      </c>
      <c r="AS35" s="138">
        <f t="shared" si="9"/>
        <v>14376831.952190572</v>
      </c>
      <c r="AT35" s="138">
        <f t="shared" si="9"/>
        <v>10484747.627872044</v>
      </c>
      <c r="AU35" s="138">
        <f t="shared" si="9"/>
        <v>5535362.7359763654</v>
      </c>
      <c r="AV35" s="138">
        <f t="shared" si="9"/>
        <v>0</v>
      </c>
    </row>
    <row r="36" spans="1:55 16383:16384" s="95" customFormat="1" outlineLevel="1">
      <c r="A36" s="136"/>
      <c r="B36" s="137"/>
      <c r="D36" s="211"/>
      <c r="E36" s="211"/>
      <c r="F36" s="211"/>
      <c r="G36" s="211"/>
      <c r="H36" s="211"/>
      <c r="I36" s="211"/>
      <c r="J36" s="211"/>
      <c r="K36" s="211"/>
      <c r="L36" s="211"/>
      <c r="M36" s="212"/>
      <c r="N36" s="211"/>
      <c r="O36" s="211"/>
      <c r="P36" s="211"/>
      <c r="Q36" s="211"/>
      <c r="R36" s="211"/>
      <c r="S36" s="211"/>
      <c r="T36" s="211"/>
      <c r="U36" s="211"/>
      <c r="V36" s="211"/>
      <c r="W36" s="211"/>
      <c r="X36" s="211"/>
      <c r="Y36" s="211"/>
      <c r="Z36" s="211"/>
      <c r="AA36" s="211"/>
      <c r="AB36" s="211"/>
      <c r="AC36" s="211"/>
      <c r="AD36" s="211"/>
      <c r="AE36" s="211"/>
      <c r="AF36" s="211"/>
      <c r="AG36" s="211"/>
      <c r="AH36" s="211"/>
      <c r="AI36" s="211"/>
      <c r="AJ36" s="211"/>
      <c r="AK36" s="211"/>
      <c r="AL36" s="211"/>
      <c r="AM36" s="211"/>
      <c r="AN36" s="211"/>
      <c r="AO36" s="211"/>
      <c r="AP36" s="211"/>
      <c r="AQ36" s="211"/>
      <c r="AR36" s="211"/>
      <c r="AS36" s="211"/>
      <c r="AT36" s="211"/>
      <c r="AU36" s="211"/>
      <c r="AV36" s="211"/>
    </row>
    <row r="37" spans="1:55 16383:16384" s="95" customFormat="1" ht="21" outlineLevel="1">
      <c r="A37" s="7" t="s">
        <v>248</v>
      </c>
      <c r="B37" s="137"/>
      <c r="D37" s="211"/>
      <c r="E37" s="211"/>
      <c r="F37" s="211"/>
      <c r="G37" s="211"/>
      <c r="H37" s="211"/>
      <c r="I37" s="211"/>
      <c r="J37" s="211"/>
      <c r="K37" s="211"/>
      <c r="L37" s="211"/>
      <c r="M37" s="212"/>
      <c r="N37" s="211"/>
      <c r="O37" s="211"/>
      <c r="P37" s="211"/>
      <c r="Q37" s="211"/>
      <c r="R37" s="211"/>
      <c r="S37" s="211"/>
      <c r="T37" s="211"/>
      <c r="U37" s="211"/>
      <c r="V37" s="211"/>
      <c r="W37" s="211"/>
      <c r="X37" s="211"/>
      <c r="Y37" s="211"/>
      <c r="Z37" s="211"/>
      <c r="AA37" s="211"/>
      <c r="AB37" s="211"/>
      <c r="AC37" s="211"/>
      <c r="AD37" s="211"/>
      <c r="AE37" s="211"/>
      <c r="AF37" s="211"/>
      <c r="AG37" s="211"/>
      <c r="AH37" s="211"/>
      <c r="AI37" s="211"/>
      <c r="AJ37" s="211"/>
      <c r="AK37" s="211"/>
      <c r="AL37" s="211"/>
      <c r="AM37" s="211"/>
      <c r="AN37" s="211"/>
      <c r="AO37" s="211"/>
      <c r="AP37" s="211"/>
      <c r="AQ37" s="211"/>
      <c r="AR37" s="211"/>
      <c r="AS37" s="211"/>
      <c r="AT37" s="211"/>
      <c r="AU37" s="211"/>
      <c r="AV37" s="211"/>
    </row>
    <row r="38" spans="1:55 16383:16384" s="95" customFormat="1" outlineLevel="1">
      <c r="A38" s="142" t="s">
        <v>249</v>
      </c>
      <c r="B38" s="137"/>
      <c r="D38" s="211"/>
      <c r="E38" s="211"/>
      <c r="F38" s="211"/>
      <c r="G38" s="211"/>
      <c r="H38" s="211"/>
      <c r="I38" s="211"/>
      <c r="J38" s="211"/>
      <c r="K38" s="211"/>
      <c r="L38" s="211"/>
      <c r="M38" s="212"/>
      <c r="N38" s="211"/>
      <c r="O38" s="211"/>
      <c r="P38" s="211"/>
      <c r="Q38" s="211"/>
      <c r="R38" s="211"/>
      <c r="S38" s="211"/>
      <c r="T38" s="211"/>
      <c r="U38" s="211"/>
      <c r="V38" s="211"/>
      <c r="W38" s="211"/>
      <c r="X38" s="211"/>
      <c r="Y38" s="211"/>
      <c r="Z38" s="211"/>
      <c r="AA38" s="211"/>
      <c r="AB38" s="211"/>
      <c r="AC38" s="211"/>
      <c r="AD38" s="211"/>
      <c r="AE38" s="211"/>
      <c r="AF38" s="211"/>
      <c r="AG38" s="211"/>
      <c r="AH38" s="211"/>
      <c r="AI38" s="211"/>
      <c r="AJ38" s="211"/>
      <c r="AK38" s="211"/>
      <c r="AL38" s="211"/>
      <c r="AM38" s="211"/>
      <c r="AN38" s="211"/>
      <c r="AO38" s="211"/>
      <c r="AP38" s="211"/>
      <c r="AQ38" s="211"/>
      <c r="AR38" s="211"/>
      <c r="AS38" s="211"/>
      <c r="AT38" s="211"/>
      <c r="AU38" s="211"/>
      <c r="AV38" s="211"/>
    </row>
    <row r="39" spans="1:55 16383:16384" s="134" customFormat="1" outlineLevel="2">
      <c r="A39" s="129" t="s">
        <v>245</v>
      </c>
      <c r="B39" s="130">
        <f t="shared" ref="B39:B40" si="10">SUM(D39:AV39)</f>
        <v>224822064</v>
      </c>
      <c r="C39" s="131" t="s">
        <v>107</v>
      </c>
      <c r="D39" s="19"/>
      <c r="E39" s="19"/>
      <c r="F39" s="110"/>
      <c r="G39" s="132"/>
      <c r="H39" s="132"/>
      <c r="I39" s="132"/>
      <c r="J39" s="132"/>
      <c r="K39" s="132"/>
      <c r="L39" s="132"/>
      <c r="M39" s="133">
        <v>7218905</v>
      </c>
      <c r="N39" s="19">
        <v>7218905</v>
      </c>
      <c r="O39" s="19">
        <v>7218905</v>
      </c>
      <c r="P39" s="19">
        <v>7218905</v>
      </c>
      <c r="Q39" s="19">
        <v>7218905</v>
      </c>
      <c r="R39" s="19">
        <v>7218905</v>
      </c>
      <c r="S39" s="19">
        <v>7218905</v>
      </c>
      <c r="T39" s="19">
        <v>7218905</v>
      </c>
      <c r="U39" s="19">
        <v>7218905</v>
      </c>
      <c r="V39" s="19">
        <v>7218905</v>
      </c>
      <c r="W39" s="19">
        <v>7218905</v>
      </c>
      <c r="X39" s="19">
        <v>7218905</v>
      </c>
      <c r="Y39" s="19">
        <v>7218905</v>
      </c>
      <c r="Z39" s="19">
        <v>7218905</v>
      </c>
      <c r="AA39" s="19">
        <v>7218905</v>
      </c>
      <c r="AB39" s="19">
        <v>7218905</v>
      </c>
      <c r="AC39" s="19">
        <v>7218905</v>
      </c>
      <c r="AD39" s="19">
        <v>7218905</v>
      </c>
      <c r="AE39" s="19">
        <v>7218905</v>
      </c>
      <c r="AF39" s="19">
        <v>7218905</v>
      </c>
      <c r="AG39" s="19">
        <v>7218905</v>
      </c>
      <c r="AH39" s="19">
        <v>7218905</v>
      </c>
      <c r="AI39" s="19">
        <v>7218905</v>
      </c>
      <c r="AJ39" s="19">
        <v>7218905</v>
      </c>
      <c r="AK39" s="19">
        <v>4893787</v>
      </c>
      <c r="AL39" s="19">
        <v>4893787</v>
      </c>
      <c r="AM39" s="19">
        <v>4893787</v>
      </c>
      <c r="AN39" s="19">
        <v>4893787</v>
      </c>
      <c r="AO39" s="19">
        <v>4893787</v>
      </c>
      <c r="AP39" s="19">
        <v>4893787</v>
      </c>
      <c r="AQ39" s="19">
        <v>3700937</v>
      </c>
      <c r="AR39" s="19">
        <v>3700937</v>
      </c>
      <c r="AS39" s="19">
        <v>3700937</v>
      </c>
      <c r="AT39" s="19">
        <v>3700937</v>
      </c>
      <c r="AU39" s="19">
        <v>3700937</v>
      </c>
      <c r="AV39" s="19">
        <v>3700937</v>
      </c>
      <c r="AW39" s="19"/>
      <c r="AX39" s="19"/>
      <c r="AY39" s="19"/>
      <c r="AZ39" s="19"/>
      <c r="BA39" s="19"/>
      <c r="BB39" s="19"/>
      <c r="BC39" s="19"/>
      <c r="XFC39" s="19"/>
      <c r="XFD39" s="19"/>
    </row>
    <row r="40" spans="1:55 16383:16384" s="134" customFormat="1" outlineLevel="2">
      <c r="A40" s="129" t="s">
        <v>250</v>
      </c>
      <c r="B40" s="130">
        <f t="shared" si="10"/>
        <v>33306972.444444422</v>
      </c>
      <c r="C40" s="131" t="s">
        <v>107</v>
      </c>
      <c r="D40" s="19"/>
      <c r="E40" s="132"/>
      <c r="F40" s="132"/>
      <c r="G40" s="132"/>
      <c r="H40" s="132"/>
      <c r="I40" s="132"/>
      <c r="J40" s="132"/>
      <c r="K40" s="132"/>
      <c r="L40" s="132"/>
      <c r="M40" s="133">
        <v>1110232.4148148133</v>
      </c>
      <c r="N40" s="19">
        <v>1110232.4148148133</v>
      </c>
      <c r="O40" s="19">
        <v>1110232.4148148133</v>
      </c>
      <c r="P40" s="19">
        <v>1110232.4148148133</v>
      </c>
      <c r="Q40" s="19">
        <v>1110232.4148148133</v>
      </c>
      <c r="R40" s="19">
        <v>1110232.4148148133</v>
      </c>
      <c r="S40" s="19">
        <v>1110232.4148148133</v>
      </c>
      <c r="T40" s="19">
        <v>1110232.4148148133</v>
      </c>
      <c r="U40" s="19">
        <v>1110232.4148148133</v>
      </c>
      <c r="V40" s="19">
        <v>1110232.4148148133</v>
      </c>
      <c r="W40" s="19">
        <v>1110232.4148148133</v>
      </c>
      <c r="X40" s="19">
        <v>1110232.4148148133</v>
      </c>
      <c r="Y40" s="19">
        <v>1110232.4148148133</v>
      </c>
      <c r="Z40" s="19">
        <v>1110232.4148148133</v>
      </c>
      <c r="AA40" s="19">
        <v>1110232.4148148133</v>
      </c>
      <c r="AB40" s="19">
        <v>1110232.4148148133</v>
      </c>
      <c r="AC40" s="19">
        <v>1110232.4148148133</v>
      </c>
      <c r="AD40" s="19">
        <v>1110232.4148148133</v>
      </c>
      <c r="AE40" s="19">
        <v>1110232.4148148133</v>
      </c>
      <c r="AF40" s="19">
        <v>1110232.4148148133</v>
      </c>
      <c r="AG40" s="19">
        <v>1110232.4148148133</v>
      </c>
      <c r="AH40" s="19">
        <v>1110232.4148148133</v>
      </c>
      <c r="AI40" s="19">
        <v>1110232.4148148133</v>
      </c>
      <c r="AJ40" s="19">
        <v>1110232.4148148133</v>
      </c>
      <c r="AK40" s="19">
        <v>1110232.4148148133</v>
      </c>
      <c r="AL40" s="19">
        <v>1110232.4148148133</v>
      </c>
      <c r="AM40" s="19">
        <v>1110232.4148148133</v>
      </c>
      <c r="AN40" s="19">
        <v>1110232.4148148133</v>
      </c>
      <c r="AO40" s="19">
        <v>1110232.4148148133</v>
      </c>
      <c r="AP40" s="19">
        <v>1110232.4148148133</v>
      </c>
      <c r="AQ40" s="19"/>
      <c r="AR40" s="19"/>
      <c r="AS40" s="19"/>
      <c r="AT40" s="19"/>
      <c r="AU40" s="19"/>
      <c r="AV40" s="19"/>
      <c r="AW40" s="19"/>
      <c r="AX40" s="19"/>
      <c r="AY40" s="19"/>
      <c r="AZ40" s="19"/>
      <c r="BA40" s="19"/>
      <c r="BB40" s="19"/>
      <c r="BC40" s="19"/>
    </row>
    <row r="41" spans="1:55 16383:16384" s="95" customFormat="1" outlineLevel="1">
      <c r="A41" s="142"/>
      <c r="B41" s="137"/>
      <c r="D41" s="211"/>
      <c r="E41" s="211"/>
      <c r="F41" s="211"/>
      <c r="G41" s="211"/>
      <c r="H41" s="211"/>
      <c r="I41" s="211"/>
      <c r="J41" s="211"/>
      <c r="K41" s="211"/>
      <c r="L41" s="211"/>
      <c r="M41" s="212"/>
      <c r="N41" s="211"/>
      <c r="O41" s="211"/>
      <c r="P41" s="211"/>
      <c r="Q41" s="211"/>
      <c r="R41" s="211"/>
      <c r="S41" s="211"/>
      <c r="T41" s="211"/>
      <c r="U41" s="211"/>
      <c r="V41" s="211"/>
      <c r="W41" s="211"/>
      <c r="X41" s="211"/>
      <c r="Y41" s="211"/>
      <c r="Z41" s="211"/>
      <c r="AA41" s="211"/>
      <c r="AB41" s="211"/>
      <c r="AC41" s="211"/>
      <c r="AD41" s="211"/>
      <c r="AE41" s="211"/>
      <c r="AF41" s="211"/>
      <c r="AG41" s="211"/>
      <c r="AH41" s="211"/>
      <c r="AI41" s="211"/>
      <c r="AJ41" s="211"/>
      <c r="AK41" s="211"/>
      <c r="AL41" s="211"/>
      <c r="AM41" s="211"/>
      <c r="AN41" s="211"/>
      <c r="AO41" s="211"/>
      <c r="AP41" s="211"/>
      <c r="AQ41" s="211"/>
      <c r="AR41" s="211"/>
      <c r="AS41" s="211"/>
      <c r="AT41" s="211"/>
      <c r="AU41" s="211"/>
      <c r="AV41" s="211"/>
    </row>
    <row r="42" spans="1:55 16383:16384" s="95" customFormat="1" outlineLevel="1">
      <c r="A42" s="136" t="s">
        <v>251</v>
      </c>
      <c r="B42" s="137">
        <f>SUM(D42:AV42)</f>
        <v>258129036.44444424</v>
      </c>
      <c r="D42" s="138">
        <f>SUM(D39:D40)</f>
        <v>0</v>
      </c>
      <c r="E42" s="138">
        <f t="shared" ref="E42:I42" si="11">SUM(E39:E40)</f>
        <v>0</v>
      </c>
      <c r="F42" s="138">
        <f t="shared" si="11"/>
        <v>0</v>
      </c>
      <c r="G42" s="138">
        <f t="shared" si="11"/>
        <v>0</v>
      </c>
      <c r="H42" s="138">
        <f t="shared" si="11"/>
        <v>0</v>
      </c>
      <c r="I42" s="138">
        <f t="shared" si="11"/>
        <v>0</v>
      </c>
      <c r="J42" s="138">
        <f>SUM(J39:J40)</f>
        <v>0</v>
      </c>
      <c r="K42" s="138">
        <f t="shared" ref="K42:AV42" si="12">SUM(K39:K40)</f>
        <v>0</v>
      </c>
      <c r="L42" s="138">
        <f t="shared" si="12"/>
        <v>0</v>
      </c>
      <c r="M42" s="138">
        <f t="shared" si="12"/>
        <v>8329137.4148148131</v>
      </c>
      <c r="N42" s="138">
        <f t="shared" si="12"/>
        <v>8329137.4148148131</v>
      </c>
      <c r="O42" s="138">
        <f t="shared" si="12"/>
        <v>8329137.4148148131</v>
      </c>
      <c r="P42" s="138">
        <f t="shared" si="12"/>
        <v>8329137.4148148131</v>
      </c>
      <c r="Q42" s="138">
        <f t="shared" si="12"/>
        <v>8329137.4148148131</v>
      </c>
      <c r="R42" s="138">
        <f t="shared" si="12"/>
        <v>8329137.4148148131</v>
      </c>
      <c r="S42" s="138">
        <f t="shared" si="12"/>
        <v>8329137.4148148131</v>
      </c>
      <c r="T42" s="138">
        <f t="shared" si="12"/>
        <v>8329137.4148148131</v>
      </c>
      <c r="U42" s="138">
        <f t="shared" si="12"/>
        <v>8329137.4148148131</v>
      </c>
      <c r="V42" s="138">
        <f t="shared" si="12"/>
        <v>8329137.4148148131</v>
      </c>
      <c r="W42" s="138">
        <f t="shared" si="12"/>
        <v>8329137.4148148131</v>
      </c>
      <c r="X42" s="138">
        <f t="shared" si="12"/>
        <v>8329137.4148148131</v>
      </c>
      <c r="Y42" s="138">
        <f t="shared" si="12"/>
        <v>8329137.4148148131</v>
      </c>
      <c r="Z42" s="138">
        <f t="shared" si="12"/>
        <v>8329137.4148148131</v>
      </c>
      <c r="AA42" s="138">
        <f t="shared" si="12"/>
        <v>8329137.4148148131</v>
      </c>
      <c r="AB42" s="138">
        <f t="shared" si="12"/>
        <v>8329137.4148148131</v>
      </c>
      <c r="AC42" s="138">
        <f t="shared" si="12"/>
        <v>8329137.4148148131</v>
      </c>
      <c r="AD42" s="138">
        <f t="shared" si="12"/>
        <v>8329137.4148148131</v>
      </c>
      <c r="AE42" s="138">
        <f t="shared" si="12"/>
        <v>8329137.4148148131</v>
      </c>
      <c r="AF42" s="138">
        <f t="shared" si="12"/>
        <v>8329137.4148148131</v>
      </c>
      <c r="AG42" s="138">
        <f t="shared" si="12"/>
        <v>8329137.4148148131</v>
      </c>
      <c r="AH42" s="138">
        <f t="shared" si="12"/>
        <v>8329137.4148148131</v>
      </c>
      <c r="AI42" s="138">
        <f t="shared" si="12"/>
        <v>8329137.4148148131</v>
      </c>
      <c r="AJ42" s="138">
        <f t="shared" si="12"/>
        <v>8329137.4148148131</v>
      </c>
      <c r="AK42" s="138">
        <f t="shared" si="12"/>
        <v>6004019.4148148131</v>
      </c>
      <c r="AL42" s="138">
        <f t="shared" si="12"/>
        <v>6004019.4148148131</v>
      </c>
      <c r="AM42" s="138">
        <f t="shared" si="12"/>
        <v>6004019.4148148131</v>
      </c>
      <c r="AN42" s="138">
        <f t="shared" si="12"/>
        <v>6004019.4148148131</v>
      </c>
      <c r="AO42" s="138">
        <f t="shared" si="12"/>
        <v>6004019.4148148131</v>
      </c>
      <c r="AP42" s="138">
        <f t="shared" si="12"/>
        <v>6004019.4148148131</v>
      </c>
      <c r="AQ42" s="138">
        <f t="shared" si="12"/>
        <v>3700937</v>
      </c>
      <c r="AR42" s="138">
        <f t="shared" si="12"/>
        <v>3700937</v>
      </c>
      <c r="AS42" s="138">
        <f t="shared" si="12"/>
        <v>3700937</v>
      </c>
      <c r="AT42" s="138">
        <f t="shared" si="12"/>
        <v>3700937</v>
      </c>
      <c r="AU42" s="138">
        <f t="shared" si="12"/>
        <v>3700937</v>
      </c>
      <c r="AV42" s="138">
        <f t="shared" si="12"/>
        <v>3700937</v>
      </c>
    </row>
    <row r="43" spans="1:55 16383:16384" s="95" customFormat="1" outlineLevel="1">
      <c r="A43" s="136"/>
      <c r="B43" s="137"/>
      <c r="D43" s="211"/>
      <c r="E43" s="211"/>
      <c r="F43" s="211"/>
      <c r="G43" s="211"/>
      <c r="H43" s="211"/>
      <c r="I43" s="211"/>
      <c r="J43" s="211"/>
      <c r="K43" s="211"/>
      <c r="L43" s="211"/>
      <c r="M43" s="211"/>
      <c r="N43" s="211"/>
      <c r="O43" s="211"/>
      <c r="P43" s="211"/>
      <c r="Q43" s="211"/>
      <c r="R43" s="211"/>
      <c r="S43" s="211"/>
      <c r="T43" s="211"/>
      <c r="U43" s="211"/>
      <c r="V43" s="211"/>
      <c r="W43" s="211"/>
      <c r="X43" s="211"/>
      <c r="Y43" s="211"/>
      <c r="Z43" s="211"/>
      <c r="AA43" s="211"/>
      <c r="AB43" s="211"/>
      <c r="AC43" s="211"/>
      <c r="AD43" s="211"/>
      <c r="AE43" s="211"/>
      <c r="AF43" s="211"/>
      <c r="AG43" s="211"/>
      <c r="AH43" s="211"/>
      <c r="AI43" s="211"/>
      <c r="AJ43" s="211"/>
      <c r="AK43" s="211"/>
      <c r="AL43" s="211"/>
      <c r="AM43" s="211"/>
      <c r="AN43" s="211"/>
      <c r="AO43" s="211"/>
      <c r="AP43" s="211"/>
      <c r="AQ43" s="211"/>
      <c r="AR43" s="211"/>
      <c r="AS43" s="211"/>
      <c r="AT43" s="211"/>
      <c r="AU43" s="211"/>
      <c r="AV43" s="211"/>
    </row>
    <row r="44" spans="1:55 16383:16384" s="95" customFormat="1" outlineLevel="1">
      <c r="A44" s="136" t="s">
        <v>256</v>
      </c>
      <c r="B44" s="137"/>
      <c r="D44" s="211">
        <f>D35+D42</f>
        <v>333414.94271625229</v>
      </c>
      <c r="E44" s="211">
        <f t="shared" ref="E44:AV44" si="13">E35+E42</f>
        <v>6920489.5576537922</v>
      </c>
      <c r="F44" s="211">
        <f t="shared" si="13"/>
        <v>13953448.722106131</v>
      </c>
      <c r="G44" s="211">
        <f t="shared" si="13"/>
        <v>19624397.912593029</v>
      </c>
      <c r="H44" s="211">
        <f t="shared" si="13"/>
        <v>26966911.67477987</v>
      </c>
      <c r="I44" s="211">
        <f t="shared" si="13"/>
        <v>34574992.310019344</v>
      </c>
      <c r="J44" s="211">
        <f t="shared" si="13"/>
        <v>42542780.291375585</v>
      </c>
      <c r="K44" s="211">
        <f t="shared" si="13"/>
        <v>52556029.479213715</v>
      </c>
      <c r="L44" s="211">
        <f t="shared" si="13"/>
        <v>62726971.689832047</v>
      </c>
      <c r="M44" s="211">
        <f>M35+M42</f>
        <v>71342481.66058147</v>
      </c>
      <c r="N44" s="211">
        <f t="shared" si="13"/>
        <v>71342481.66058147</v>
      </c>
      <c r="O44" s="211">
        <f t="shared" si="13"/>
        <v>71342481.66058147</v>
      </c>
      <c r="P44" s="211">
        <f t="shared" si="13"/>
        <v>71342481.66058147</v>
      </c>
      <c r="Q44" s="211">
        <f t="shared" si="13"/>
        <v>71342481.66058147</v>
      </c>
      <c r="R44" s="211">
        <f t="shared" si="13"/>
        <v>71342481.66058147</v>
      </c>
      <c r="S44" s="211">
        <f t="shared" si="13"/>
        <v>71342481.66058147</v>
      </c>
      <c r="T44" s="211">
        <f t="shared" si="13"/>
        <v>71342481.66058147</v>
      </c>
      <c r="U44" s="211">
        <f t="shared" si="13"/>
        <v>71342481.66058147</v>
      </c>
      <c r="V44" s="211">
        <f t="shared" si="13"/>
        <v>71342481.66058147</v>
      </c>
      <c r="W44" s="211">
        <f t="shared" si="13"/>
        <v>71342481.66058147</v>
      </c>
      <c r="X44" s="211">
        <f t="shared" si="13"/>
        <v>71342481.66058147</v>
      </c>
      <c r="Y44" s="211">
        <f t="shared" si="13"/>
        <v>71342481.66058147</v>
      </c>
      <c r="Z44" s="211">
        <f t="shared" si="13"/>
        <v>71342481.66058147</v>
      </c>
      <c r="AA44" s="211">
        <f t="shared" si="13"/>
        <v>71342481.66058147</v>
      </c>
      <c r="AB44" s="211">
        <f t="shared" si="13"/>
        <v>71243937.136355862</v>
      </c>
      <c r="AC44" s="211">
        <f t="shared" si="13"/>
        <v>69774858.42780742</v>
      </c>
      <c r="AD44" s="211">
        <f t="shared" si="13"/>
        <v>68096260.710433885</v>
      </c>
      <c r="AE44" s="211">
        <f t="shared" si="13"/>
        <v>66174559.070903733</v>
      </c>
      <c r="AF44" s="211">
        <f t="shared" si="13"/>
        <v>63677637.116374582</v>
      </c>
      <c r="AG44" s="211">
        <f t="shared" si="13"/>
        <v>61343810.979489475</v>
      </c>
      <c r="AH44" s="211">
        <f t="shared" si="13"/>
        <v>58862664.116829082</v>
      </c>
      <c r="AI44" s="211">
        <f t="shared" si="13"/>
        <v>54088093.34739688</v>
      </c>
      <c r="AJ44" s="211">
        <f t="shared" si="13"/>
        <v>49330126.715050332</v>
      </c>
      <c r="AK44" s="211">
        <f t="shared" si="13"/>
        <v>45421474.014051013</v>
      </c>
      <c r="AL44" s="211">
        <f t="shared" si="13"/>
        <v>43387155.789770178</v>
      </c>
      <c r="AM44" s="211">
        <f t="shared" si="13"/>
        <v>41279737.764273703</v>
      </c>
      <c r="AN44" s="211">
        <f t="shared" si="13"/>
        <v>39727277.551405743</v>
      </c>
      <c r="AO44" s="211">
        <f t="shared" si="13"/>
        <v>34315816.118506394</v>
      </c>
      <c r="AP44" s="211">
        <f t="shared" si="13"/>
        <v>28721207.273197562</v>
      </c>
      <c r="AQ44" s="211">
        <f t="shared" si="13"/>
        <v>24007309.00842531</v>
      </c>
      <c r="AR44" s="211">
        <f t="shared" si="13"/>
        <v>21355731.425048456</v>
      </c>
      <c r="AS44" s="211">
        <f t="shared" si="13"/>
        <v>18077768.952190571</v>
      </c>
      <c r="AT44" s="211">
        <f t="shared" si="13"/>
        <v>14185684.627872044</v>
      </c>
      <c r="AU44" s="211">
        <f t="shared" si="13"/>
        <v>9236299.7359763645</v>
      </c>
      <c r="AV44" s="211">
        <f t="shared" si="13"/>
        <v>3700937</v>
      </c>
    </row>
    <row r="45" spans="1:55 16383:16384" s="176" customFormat="1" ht="12.75" outlineLevel="1">
      <c r="A45" s="8"/>
      <c r="B45" s="8"/>
      <c r="C45" s="8"/>
      <c r="D45" s="115"/>
      <c r="E45" s="118"/>
      <c r="F45" s="118"/>
      <c r="G45" s="118"/>
      <c r="H45" s="118"/>
      <c r="I45" s="118"/>
      <c r="J45" s="118"/>
      <c r="K45" s="118"/>
      <c r="L45" s="118"/>
      <c r="M45" s="119"/>
    </row>
    <row r="46" spans="1:55 16383:16384" s="8" customFormat="1" outlineLevel="2">
      <c r="A46" s="141" t="s">
        <v>5</v>
      </c>
      <c r="B46" s="115"/>
      <c r="E46" s="118"/>
      <c r="F46" s="118"/>
      <c r="G46" s="150"/>
      <c r="H46" s="150"/>
      <c r="I46" s="150"/>
      <c r="J46" s="150"/>
      <c r="K46" s="150"/>
      <c r="L46" s="150"/>
      <c r="M46" s="119"/>
    </row>
    <row r="47" spans="1:55 16383:16384" s="8" customFormat="1" ht="14.25" customHeight="1" outlineLevel="2">
      <c r="A47" s="102" t="s">
        <v>1</v>
      </c>
      <c r="B47" s="120">
        <f t="shared" ref="B47:B52" si="14">SUM(D47:AV47)</f>
        <v>36414.351306310331</v>
      </c>
      <c r="D47" s="121">
        <v>1255.7048979988504</v>
      </c>
      <c r="E47" s="122">
        <v>1255.7048979988504</v>
      </c>
      <c r="F47" s="122">
        <v>1255.7048979988504</v>
      </c>
      <c r="G47" s="122">
        <v>1255.7048979988504</v>
      </c>
      <c r="H47" s="122">
        <v>1255.7048979988504</v>
      </c>
      <c r="I47" s="122">
        <v>1255.7048979988504</v>
      </c>
      <c r="J47" s="122">
        <v>1255.7048979988504</v>
      </c>
      <c r="K47" s="122">
        <v>1255.7048979988504</v>
      </c>
      <c r="L47" s="122">
        <v>1255.7048979988504</v>
      </c>
      <c r="M47" s="123">
        <v>1255.7048979988504</v>
      </c>
      <c r="N47" s="121">
        <v>1255.7048979988504</v>
      </c>
      <c r="O47" s="121">
        <v>1255.7048979988504</v>
      </c>
      <c r="P47" s="121">
        <v>1255.7048979988504</v>
      </c>
      <c r="Q47" s="121">
        <v>1255.7048979988504</v>
      </c>
      <c r="R47" s="121">
        <v>1255.7048979988504</v>
      </c>
      <c r="S47" s="121">
        <v>1255.7048979988504</v>
      </c>
      <c r="T47" s="121">
        <v>1255.7048979988504</v>
      </c>
      <c r="U47" s="121">
        <v>1255.7048979988504</v>
      </c>
      <c r="V47" s="121">
        <v>1255.7048979988504</v>
      </c>
      <c r="W47" s="121">
        <v>1255.7048979988504</v>
      </c>
      <c r="X47" s="121">
        <v>1255.7048979988504</v>
      </c>
      <c r="Y47" s="121">
        <v>1255.7048979988504</v>
      </c>
      <c r="Z47" s="121">
        <v>1255.7048979988504</v>
      </c>
      <c r="AA47" s="121">
        <v>1255.7048979988504</v>
      </c>
      <c r="AB47" s="121">
        <v>835.55963937241393</v>
      </c>
      <c r="AC47" s="121">
        <v>835.55963937241393</v>
      </c>
      <c r="AD47" s="121">
        <v>835.55963937241393</v>
      </c>
      <c r="AE47" s="121">
        <v>835.55963937241393</v>
      </c>
      <c r="AF47" s="121">
        <v>835.55963937241393</v>
      </c>
      <c r="AG47" s="121">
        <v>835.55963937241393</v>
      </c>
      <c r="AH47" s="121">
        <v>210.67931968390798</v>
      </c>
      <c r="AI47" s="121">
        <v>210.67931968390798</v>
      </c>
      <c r="AJ47" s="121">
        <v>210.67931968390798</v>
      </c>
      <c r="AK47" s="121">
        <v>210.67931968390798</v>
      </c>
      <c r="AL47" s="121">
        <v>210.67931968390798</v>
      </c>
      <c r="AM47" s="121">
        <v>210.67931968390798</v>
      </c>
      <c r="AN47" s="107"/>
      <c r="AO47" s="107"/>
      <c r="AP47" s="107"/>
      <c r="AQ47" s="107"/>
      <c r="AR47" s="107"/>
      <c r="AS47" s="107"/>
      <c r="AT47" s="107"/>
      <c r="AU47" s="107"/>
      <c r="AV47" s="107"/>
      <c r="AW47" s="107"/>
    </row>
    <row r="48" spans="1:55 16383:16384" s="8" customFormat="1" ht="14.25" customHeight="1" outlineLevel="2">
      <c r="A48" s="102" t="s">
        <v>2</v>
      </c>
      <c r="B48" s="107">
        <f t="shared" si="14"/>
        <v>19911.203685931028</v>
      </c>
      <c r="D48" s="121">
        <v>600.01868821072776</v>
      </c>
      <c r="E48" s="122">
        <v>600.01868821072776</v>
      </c>
      <c r="F48" s="122">
        <v>600.01868821072776</v>
      </c>
      <c r="G48" s="122">
        <v>600.01868821072776</v>
      </c>
      <c r="H48" s="122">
        <v>600.01868821072776</v>
      </c>
      <c r="I48" s="122">
        <v>600.01868821072776</v>
      </c>
      <c r="J48" s="122">
        <v>600.01868821072776</v>
      </c>
      <c r="K48" s="122">
        <v>600.01868821072776</v>
      </c>
      <c r="L48" s="122">
        <v>600.01868821072776</v>
      </c>
      <c r="M48" s="123">
        <v>600.01868821072776</v>
      </c>
      <c r="N48" s="121">
        <v>600.01868821072776</v>
      </c>
      <c r="O48" s="121">
        <v>600.01868821072776</v>
      </c>
      <c r="P48" s="121">
        <v>600.01868821072776</v>
      </c>
      <c r="Q48" s="121">
        <v>600.01868821072776</v>
      </c>
      <c r="R48" s="121">
        <v>600.01868821072776</v>
      </c>
      <c r="S48" s="121">
        <v>600.01868821072776</v>
      </c>
      <c r="T48" s="121">
        <v>600.01868821072776</v>
      </c>
      <c r="U48" s="121">
        <v>600.01868821072776</v>
      </c>
      <c r="V48" s="121">
        <v>600.01868821072776</v>
      </c>
      <c r="W48" s="121">
        <v>600.01868821072776</v>
      </c>
      <c r="X48" s="121">
        <v>600.01868821072776</v>
      </c>
      <c r="Y48" s="121">
        <v>600.01868821072776</v>
      </c>
      <c r="Z48" s="121">
        <v>600.01868821072776</v>
      </c>
      <c r="AA48" s="121">
        <v>600.01868821072776</v>
      </c>
      <c r="AB48" s="121">
        <v>600.01883188888803</v>
      </c>
      <c r="AC48" s="121">
        <v>600.01883188888803</v>
      </c>
      <c r="AD48" s="121">
        <v>600.01883188888803</v>
      </c>
      <c r="AE48" s="121">
        <v>600.01883188888803</v>
      </c>
      <c r="AF48" s="121">
        <v>600.01883188888803</v>
      </c>
      <c r="AG48" s="121">
        <v>600.01883188888803</v>
      </c>
      <c r="AH48" s="121">
        <v>318.44036292337177</v>
      </c>
      <c r="AI48" s="121">
        <v>318.44036292337177</v>
      </c>
      <c r="AJ48" s="121">
        <v>318.44036292337177</v>
      </c>
      <c r="AK48" s="121">
        <v>318.44036292337177</v>
      </c>
      <c r="AL48" s="121">
        <v>318.44036292337177</v>
      </c>
      <c r="AM48" s="121">
        <v>318.44036292337177</v>
      </c>
      <c r="AN48" s="120"/>
      <c r="AO48" s="107"/>
      <c r="AP48" s="107"/>
      <c r="AQ48" s="107"/>
      <c r="AR48" s="107"/>
      <c r="AS48" s="107"/>
      <c r="AT48" s="107"/>
      <c r="AU48" s="107"/>
      <c r="AV48" s="107"/>
      <c r="AW48" s="107"/>
    </row>
    <row r="49" spans="1:49" s="8" customFormat="1" ht="14.25" customHeight="1" outlineLevel="2">
      <c r="A49" s="102" t="s">
        <v>3</v>
      </c>
      <c r="B49" s="107">
        <f t="shared" si="14"/>
        <v>40066.645246561297</v>
      </c>
      <c r="C49" s="124"/>
      <c r="D49" s="121"/>
      <c r="E49" s="122">
        <v>1256.5647750249041</v>
      </c>
      <c r="F49" s="122">
        <v>1256.5647750249041</v>
      </c>
      <c r="G49" s="122">
        <v>1256.5647750249041</v>
      </c>
      <c r="H49" s="122">
        <v>1256.5647750249041</v>
      </c>
      <c r="I49" s="122">
        <v>1256.5647750249041</v>
      </c>
      <c r="J49" s="122">
        <v>1256.5647750249041</v>
      </c>
      <c r="K49" s="122">
        <v>1256.5647750249041</v>
      </c>
      <c r="L49" s="122">
        <v>1256.5647750249041</v>
      </c>
      <c r="M49" s="123">
        <v>1256.5647750249041</v>
      </c>
      <c r="N49" s="121">
        <v>1256.5647750249041</v>
      </c>
      <c r="O49" s="121">
        <v>1256.5647750249041</v>
      </c>
      <c r="P49" s="121">
        <v>1256.5647750249041</v>
      </c>
      <c r="Q49" s="121">
        <v>1256.5647750249041</v>
      </c>
      <c r="R49" s="121">
        <v>1256.5647750249041</v>
      </c>
      <c r="S49" s="121">
        <v>1256.5647750249041</v>
      </c>
      <c r="T49" s="121">
        <v>1256.5647750249041</v>
      </c>
      <c r="U49" s="121">
        <v>1256.5647750249041</v>
      </c>
      <c r="V49" s="121">
        <v>1256.5647750249041</v>
      </c>
      <c r="W49" s="121">
        <v>1256.5647750249041</v>
      </c>
      <c r="X49" s="121">
        <v>1256.5647750249041</v>
      </c>
      <c r="Y49" s="121">
        <v>1256.5647750249041</v>
      </c>
      <c r="Z49" s="121">
        <v>1256.5647750249041</v>
      </c>
      <c r="AA49" s="121">
        <v>1256.5647750249041</v>
      </c>
      <c r="AB49" s="121">
        <v>1084.2037836455941</v>
      </c>
      <c r="AC49" s="121">
        <v>1084.2037836455941</v>
      </c>
      <c r="AD49" s="121">
        <v>1084.2037836455941</v>
      </c>
      <c r="AE49" s="121">
        <v>1084.2037836455941</v>
      </c>
      <c r="AF49" s="121">
        <v>1084.2037836455941</v>
      </c>
      <c r="AG49" s="121">
        <v>1084.2037836455941</v>
      </c>
      <c r="AH49" s="121">
        <v>776.7387865191572</v>
      </c>
      <c r="AI49" s="121">
        <v>776.7387865191572</v>
      </c>
      <c r="AJ49" s="121">
        <v>776.7387865191572</v>
      </c>
      <c r="AK49" s="121">
        <v>776.7387865191572</v>
      </c>
      <c r="AL49" s="121">
        <v>776.7387865191572</v>
      </c>
      <c r="AM49" s="121">
        <v>776.7387865191572</v>
      </c>
      <c r="AN49" s="120">
        <v>0</v>
      </c>
      <c r="AO49" s="120">
        <v>0</v>
      </c>
      <c r="AP49" s="107"/>
      <c r="AQ49" s="107"/>
      <c r="AR49" s="107"/>
      <c r="AS49" s="107"/>
      <c r="AT49" s="107"/>
      <c r="AU49" s="107"/>
      <c r="AV49" s="107"/>
      <c r="AW49" s="107"/>
    </row>
    <row r="50" spans="1:49" s="8" customFormat="1" ht="14.25" customHeight="1" outlineLevel="2">
      <c r="A50" s="102" t="s">
        <v>46</v>
      </c>
      <c r="B50" s="107">
        <f t="shared" si="14"/>
        <v>728905.23850894545</v>
      </c>
      <c r="C50" s="124"/>
      <c r="D50" s="121"/>
      <c r="E50" s="148">
        <v>23200.456268771301</v>
      </c>
      <c r="F50" s="122">
        <v>23200.456268771301</v>
      </c>
      <c r="G50" s="122">
        <v>23200.456268771348</v>
      </c>
      <c r="H50" s="122">
        <v>23200.456268771348</v>
      </c>
      <c r="I50" s="122">
        <v>23200.456268771348</v>
      </c>
      <c r="J50" s="122">
        <v>23200.456268771348</v>
      </c>
      <c r="K50" s="122">
        <v>23200.456268771348</v>
      </c>
      <c r="L50" s="122">
        <v>23200.456268771348</v>
      </c>
      <c r="M50" s="123">
        <v>23200.456268771348</v>
      </c>
      <c r="N50" s="121">
        <v>23200.456268771348</v>
      </c>
      <c r="O50" s="121">
        <v>23200.456268771348</v>
      </c>
      <c r="P50" s="121">
        <v>23200.456268771348</v>
      </c>
      <c r="Q50" s="121">
        <v>23200.456268771348</v>
      </c>
      <c r="R50" s="121">
        <v>23200.456268771348</v>
      </c>
      <c r="S50" s="121">
        <v>23200.456268771348</v>
      </c>
      <c r="T50" s="121">
        <v>23200.456268771348</v>
      </c>
      <c r="U50" s="121">
        <v>23200.456268771348</v>
      </c>
      <c r="V50" s="121">
        <v>23200.456268771348</v>
      </c>
      <c r="W50" s="121">
        <v>23200.456268771348</v>
      </c>
      <c r="X50" s="121">
        <v>23200.456268771348</v>
      </c>
      <c r="Y50" s="121">
        <v>23200.456268771348</v>
      </c>
      <c r="Z50" s="121">
        <v>23200.456268771348</v>
      </c>
      <c r="AA50" s="121">
        <v>23200.456268771348</v>
      </c>
      <c r="AB50" s="121">
        <v>23200.456268771351</v>
      </c>
      <c r="AC50" s="121">
        <v>17908.879871169345</v>
      </c>
      <c r="AD50" s="121">
        <v>17908.879871169345</v>
      </c>
      <c r="AE50" s="121">
        <v>17908.879871169345</v>
      </c>
      <c r="AF50" s="121">
        <v>17908.879871169345</v>
      </c>
      <c r="AG50" s="121">
        <v>17908.879871169345</v>
      </c>
      <c r="AH50" s="121">
        <v>17908.879871169342</v>
      </c>
      <c r="AI50" s="121">
        <v>10795.451798371651</v>
      </c>
      <c r="AJ50" s="121">
        <v>10795.451798371651</v>
      </c>
      <c r="AK50" s="121">
        <v>10795.451798371651</v>
      </c>
      <c r="AL50" s="121">
        <v>10795.451798371651</v>
      </c>
      <c r="AM50" s="121">
        <v>10795.451798371651</v>
      </c>
      <c r="AN50" s="120">
        <v>10663.74983955939</v>
      </c>
      <c r="AO50" s="120"/>
      <c r="AP50" s="107"/>
      <c r="AQ50" s="107"/>
      <c r="AR50" s="107"/>
      <c r="AS50" s="107"/>
      <c r="AT50" s="107"/>
      <c r="AU50" s="107"/>
      <c r="AV50" s="107"/>
      <c r="AW50" s="107"/>
    </row>
    <row r="51" spans="1:49" s="8" customFormat="1" ht="14.25" customHeight="1" outlineLevel="2">
      <c r="A51" s="102" t="s">
        <v>45</v>
      </c>
      <c r="B51" s="107">
        <f t="shared" si="14"/>
        <v>1441934.217668592</v>
      </c>
      <c r="C51" s="124"/>
      <c r="D51" s="121"/>
      <c r="E51" s="122"/>
      <c r="F51" s="122">
        <v>46090.409207417804</v>
      </c>
      <c r="G51" s="122">
        <v>46090.409207417804</v>
      </c>
      <c r="H51" s="122">
        <v>46090.409207417804</v>
      </c>
      <c r="I51" s="122">
        <v>46090.409207417804</v>
      </c>
      <c r="J51" s="122">
        <v>46090.409207417804</v>
      </c>
      <c r="K51" s="122">
        <v>46090.409207417804</v>
      </c>
      <c r="L51" s="122">
        <v>46090.409207417804</v>
      </c>
      <c r="M51" s="123">
        <v>46090.409207417804</v>
      </c>
      <c r="N51" s="121">
        <v>46090.409207417804</v>
      </c>
      <c r="O51" s="121">
        <v>46090.409207417804</v>
      </c>
      <c r="P51" s="121">
        <v>46090.409207417804</v>
      </c>
      <c r="Q51" s="121">
        <v>46090.409207417804</v>
      </c>
      <c r="R51" s="121">
        <v>46090.409207417804</v>
      </c>
      <c r="S51" s="121">
        <v>46090.409207417804</v>
      </c>
      <c r="T51" s="121">
        <v>46090.409207417804</v>
      </c>
      <c r="U51" s="121">
        <v>46090.409207417804</v>
      </c>
      <c r="V51" s="121">
        <v>46090.409207417804</v>
      </c>
      <c r="W51" s="121">
        <v>46090.409207417804</v>
      </c>
      <c r="X51" s="121">
        <v>46090.409207417804</v>
      </c>
      <c r="Y51" s="121">
        <v>46090.409207417804</v>
      </c>
      <c r="Z51" s="121">
        <v>46090.409207417804</v>
      </c>
      <c r="AA51" s="121">
        <v>46090.409207417804</v>
      </c>
      <c r="AB51" s="121">
        <v>45369.940692433614</v>
      </c>
      <c r="AC51" s="121">
        <v>42971.898953685028</v>
      </c>
      <c r="AD51" s="121">
        <v>34940.842234677781</v>
      </c>
      <c r="AE51" s="121">
        <v>34940.842234677781</v>
      </c>
      <c r="AF51" s="121">
        <v>34940.842234677781</v>
      </c>
      <c r="AG51" s="121">
        <v>34940.842234677781</v>
      </c>
      <c r="AH51" s="121">
        <v>34739.793058835254</v>
      </c>
      <c r="AI51" s="121">
        <v>30639.042478784664</v>
      </c>
      <c r="AJ51" s="121">
        <v>24115.546806800758</v>
      </c>
      <c r="AK51" s="121">
        <v>24115.546806800758</v>
      </c>
      <c r="AL51" s="121">
        <v>24115.546806800758</v>
      </c>
      <c r="AM51" s="121">
        <v>24115.546806800758</v>
      </c>
      <c r="AN51" s="120">
        <v>23732.495061829493</v>
      </c>
      <c r="AO51" s="120">
        <v>14266.488693917625</v>
      </c>
      <c r="AP51" s="107">
        <v>0</v>
      </c>
      <c r="AQ51" s="107"/>
      <c r="AR51" s="107"/>
      <c r="AS51" s="107"/>
      <c r="AT51" s="107"/>
      <c r="AU51" s="107"/>
      <c r="AV51" s="107"/>
      <c r="AW51" s="107"/>
    </row>
    <row r="52" spans="1:49" s="8" customFormat="1" ht="14.25" customHeight="1" outlineLevel="2">
      <c r="A52" s="102" t="s">
        <v>51</v>
      </c>
      <c r="B52" s="107">
        <f t="shared" si="14"/>
        <v>102995.30126204222</v>
      </c>
      <c r="C52" s="124"/>
      <c r="D52" s="121"/>
      <c r="E52" s="122"/>
      <c r="F52" s="122">
        <v>3433.1767087347425</v>
      </c>
      <c r="G52" s="122">
        <v>3433.1767087347425</v>
      </c>
      <c r="H52" s="122">
        <v>3433.1767087347425</v>
      </c>
      <c r="I52" s="122">
        <v>3433.1767087347425</v>
      </c>
      <c r="J52" s="122">
        <v>3433.1767087347425</v>
      </c>
      <c r="K52" s="122">
        <v>3433.1767087347425</v>
      </c>
      <c r="L52" s="122">
        <v>3433.1767087347425</v>
      </c>
      <c r="M52" s="123">
        <v>3433.1767087347425</v>
      </c>
      <c r="N52" s="121">
        <v>3433.1767087347425</v>
      </c>
      <c r="O52" s="121">
        <v>3433.1767087347425</v>
      </c>
      <c r="P52" s="121">
        <v>3433.1767087347425</v>
      </c>
      <c r="Q52" s="121">
        <v>3433.1767087347425</v>
      </c>
      <c r="R52" s="121">
        <v>3433.1767087347425</v>
      </c>
      <c r="S52" s="121">
        <v>3433.1767087347425</v>
      </c>
      <c r="T52" s="121">
        <v>3433.1767087347425</v>
      </c>
      <c r="U52" s="121">
        <v>3433.1767087347425</v>
      </c>
      <c r="V52" s="121">
        <v>3433.1767087347425</v>
      </c>
      <c r="W52" s="121">
        <v>3433.1767087347425</v>
      </c>
      <c r="X52" s="121">
        <v>3433.1767087347425</v>
      </c>
      <c r="Y52" s="121">
        <v>3433.1767087347425</v>
      </c>
      <c r="Z52" s="121">
        <v>3433.1767087347425</v>
      </c>
      <c r="AA52" s="121">
        <v>3433.1767087347425</v>
      </c>
      <c r="AB52" s="121">
        <v>3433.1767087347425</v>
      </c>
      <c r="AC52" s="121">
        <v>3433.1767087347425</v>
      </c>
      <c r="AD52" s="121">
        <v>3433.1767087347425</v>
      </c>
      <c r="AE52" s="121">
        <v>3433.1767087347425</v>
      </c>
      <c r="AF52" s="121">
        <v>3433.1767087347425</v>
      </c>
      <c r="AG52" s="121">
        <v>3433.1767087347425</v>
      </c>
      <c r="AH52" s="121">
        <v>3433.1767087347425</v>
      </c>
      <c r="AI52" s="121">
        <v>3433.1767087347425</v>
      </c>
      <c r="AJ52" s="121"/>
      <c r="AK52" s="121"/>
      <c r="AL52" s="121"/>
      <c r="AM52" s="121"/>
      <c r="AN52" s="120"/>
      <c r="AO52" s="120"/>
      <c r="AP52" s="107"/>
      <c r="AQ52" s="107"/>
      <c r="AR52" s="107"/>
      <c r="AS52" s="107"/>
      <c r="AT52" s="107"/>
      <c r="AU52" s="107"/>
      <c r="AV52" s="107"/>
      <c r="AW52" s="107"/>
    </row>
    <row r="53" spans="1:49" s="8" customFormat="1" ht="14.25" customHeight="1" outlineLevel="2">
      <c r="A53" s="102" t="s">
        <v>114</v>
      </c>
      <c r="B53" s="107">
        <f t="shared" ref="B53:B55" si="15">SUM(D53:AV53)</f>
        <v>989672.61883819161</v>
      </c>
      <c r="C53" s="124"/>
      <c r="D53" s="121"/>
      <c r="E53" s="121"/>
      <c r="F53" s="148">
        <v>31491.903249343999</v>
      </c>
      <c r="G53" s="122">
        <v>31491.903249343999</v>
      </c>
      <c r="H53" s="122">
        <v>31491.903249343992</v>
      </c>
      <c r="I53" s="122">
        <v>31491.903249343992</v>
      </c>
      <c r="J53" s="122">
        <v>31491.903249343992</v>
      </c>
      <c r="K53" s="122">
        <v>31491.903249343992</v>
      </c>
      <c r="L53" s="122">
        <v>31491.903249343992</v>
      </c>
      <c r="M53" s="123">
        <v>31491.903249343992</v>
      </c>
      <c r="N53" s="121">
        <v>31491.903249343992</v>
      </c>
      <c r="O53" s="121">
        <v>31491.903249343992</v>
      </c>
      <c r="P53" s="121">
        <v>31491.903249343992</v>
      </c>
      <c r="Q53" s="121">
        <v>31491.903249343992</v>
      </c>
      <c r="R53" s="121">
        <v>31491.903249343992</v>
      </c>
      <c r="S53" s="121">
        <v>31491.903249343992</v>
      </c>
      <c r="T53" s="121">
        <v>31491.903249343992</v>
      </c>
      <c r="U53" s="121">
        <v>31491.903249343992</v>
      </c>
      <c r="V53" s="121">
        <v>31491.903249343992</v>
      </c>
      <c r="W53" s="121">
        <v>31491.903249343992</v>
      </c>
      <c r="X53" s="121">
        <v>31491.903249343992</v>
      </c>
      <c r="Y53" s="121">
        <v>31491.903249343992</v>
      </c>
      <c r="Z53" s="121">
        <v>31491.903249343992</v>
      </c>
      <c r="AA53" s="121">
        <v>31491.903249343992</v>
      </c>
      <c r="AB53" s="121">
        <v>31491.903249343992</v>
      </c>
      <c r="AC53" s="121">
        <v>31405.699087808072</v>
      </c>
      <c r="AD53" s="121">
        <v>21909.304028283659</v>
      </c>
      <c r="AE53" s="121">
        <v>21909.304028283659</v>
      </c>
      <c r="AF53" s="121">
        <v>21909.304028283659</v>
      </c>
      <c r="AG53" s="121">
        <v>21909.304028283659</v>
      </c>
      <c r="AH53" s="121">
        <v>21909.304028283659</v>
      </c>
      <c r="AI53" s="121">
        <v>21380.590775410099</v>
      </c>
      <c r="AJ53" s="121">
        <v>17335.82174894253</v>
      </c>
      <c r="AK53" s="121">
        <v>17335.82174894253</v>
      </c>
      <c r="AL53" s="121">
        <v>17335.82174894253</v>
      </c>
      <c r="AM53" s="121">
        <v>17335.82174894253</v>
      </c>
      <c r="AN53" s="120">
        <v>17302.305532998085</v>
      </c>
      <c r="AO53" s="120">
        <v>16380.441569875475</v>
      </c>
      <c r="AP53" s="107">
        <v>0</v>
      </c>
      <c r="AQ53" s="107"/>
      <c r="AR53" s="107"/>
      <c r="AS53" s="107"/>
      <c r="AT53" s="107"/>
      <c r="AU53" s="107"/>
      <c r="AV53" s="107"/>
      <c r="AW53" s="107"/>
    </row>
    <row r="54" spans="1:49" s="8" customFormat="1" ht="14.25" customHeight="1" outlineLevel="2">
      <c r="A54" s="102" t="s">
        <v>112</v>
      </c>
      <c r="B54" s="107">
        <f t="shared" si="15"/>
        <v>1088581.8183225305</v>
      </c>
      <c r="C54" s="124"/>
      <c r="D54" s="121"/>
      <c r="E54" s="121"/>
      <c r="F54" s="122"/>
      <c r="G54" s="122">
        <v>35618.680172042121</v>
      </c>
      <c r="H54" s="122">
        <v>35618.680172042121</v>
      </c>
      <c r="I54" s="122">
        <v>35618.680172042121</v>
      </c>
      <c r="J54" s="122">
        <v>35618.680172042121</v>
      </c>
      <c r="K54" s="122">
        <v>35618.680172042121</v>
      </c>
      <c r="L54" s="122">
        <v>35618.680172042121</v>
      </c>
      <c r="M54" s="123">
        <v>35618.680172042121</v>
      </c>
      <c r="N54" s="121">
        <v>35618.680172042121</v>
      </c>
      <c r="O54" s="121">
        <v>35618.680172042121</v>
      </c>
      <c r="P54" s="121">
        <v>35618.680172042121</v>
      </c>
      <c r="Q54" s="121">
        <v>35618.680172042121</v>
      </c>
      <c r="R54" s="121">
        <v>35618.680172042121</v>
      </c>
      <c r="S54" s="121">
        <v>35618.680172042121</v>
      </c>
      <c r="T54" s="121">
        <v>35618.680172042121</v>
      </c>
      <c r="U54" s="121">
        <v>35618.680172042121</v>
      </c>
      <c r="V54" s="121">
        <v>35618.680172042121</v>
      </c>
      <c r="W54" s="121">
        <v>35618.680172042121</v>
      </c>
      <c r="X54" s="121">
        <v>35618.680172042121</v>
      </c>
      <c r="Y54" s="121">
        <v>35618.680172042121</v>
      </c>
      <c r="Z54" s="121">
        <v>35618.680172042121</v>
      </c>
      <c r="AA54" s="121">
        <v>35618.680172042121</v>
      </c>
      <c r="AB54" s="121">
        <v>35458.85261059097</v>
      </c>
      <c r="AC54" s="121">
        <v>32638.401380705949</v>
      </c>
      <c r="AD54" s="121">
        <v>27762.303234154231</v>
      </c>
      <c r="AE54" s="121">
        <v>27762.303234154231</v>
      </c>
      <c r="AF54" s="121">
        <v>27762.303234154231</v>
      </c>
      <c r="AG54" s="121">
        <v>27762.303234154231</v>
      </c>
      <c r="AH54" s="121">
        <v>27647.382455070325</v>
      </c>
      <c r="AI54" s="121">
        <v>23758.691857573776</v>
      </c>
      <c r="AJ54" s="121">
        <v>19566.795797228937</v>
      </c>
      <c r="AK54" s="121">
        <v>19566.795797228937</v>
      </c>
      <c r="AL54" s="121">
        <v>19566.795797228937</v>
      </c>
      <c r="AM54" s="121">
        <v>19566.795797228937</v>
      </c>
      <c r="AN54" s="120">
        <v>19006.568970306529</v>
      </c>
      <c r="AO54" s="120">
        <v>12763.241309865905</v>
      </c>
      <c r="AP54" s="107"/>
      <c r="AQ54" s="107"/>
      <c r="AR54" s="107"/>
      <c r="AS54" s="107"/>
      <c r="AT54" s="107"/>
      <c r="AU54" s="107"/>
      <c r="AV54" s="107"/>
      <c r="AW54" s="107"/>
    </row>
    <row r="55" spans="1:49" s="8" customFormat="1" ht="14.25" customHeight="1" outlineLevel="2">
      <c r="A55" s="102" t="s">
        <v>113</v>
      </c>
      <c r="B55" s="107">
        <f t="shared" si="15"/>
        <v>75074.60816017451</v>
      </c>
      <c r="C55" s="124"/>
      <c r="D55" s="121"/>
      <c r="E55" s="121"/>
      <c r="F55" s="122"/>
      <c r="G55" s="122">
        <v>2502.4869386724836</v>
      </c>
      <c r="H55" s="122">
        <v>2502.4869386724836</v>
      </c>
      <c r="I55" s="122">
        <v>2502.4869386724836</v>
      </c>
      <c r="J55" s="122">
        <v>2502.4869386724836</v>
      </c>
      <c r="K55" s="122">
        <v>2502.4869386724836</v>
      </c>
      <c r="L55" s="122">
        <v>2502.4869386724836</v>
      </c>
      <c r="M55" s="123">
        <v>2502.4869386724836</v>
      </c>
      <c r="N55" s="121">
        <v>2502.4869386724836</v>
      </c>
      <c r="O55" s="121">
        <v>2502.4869386724836</v>
      </c>
      <c r="P55" s="121">
        <v>2502.4869386724836</v>
      </c>
      <c r="Q55" s="121">
        <v>2502.4869386724836</v>
      </c>
      <c r="R55" s="121">
        <v>2502.4869386724836</v>
      </c>
      <c r="S55" s="121">
        <v>2502.4869386724836</v>
      </c>
      <c r="T55" s="121">
        <v>2502.4869386724836</v>
      </c>
      <c r="U55" s="121">
        <v>2502.4869386724836</v>
      </c>
      <c r="V55" s="121">
        <v>2502.4869386724836</v>
      </c>
      <c r="W55" s="121">
        <v>2502.4869386724836</v>
      </c>
      <c r="X55" s="121">
        <v>2502.4869386724836</v>
      </c>
      <c r="Y55" s="121">
        <v>2502.4869386724836</v>
      </c>
      <c r="Z55" s="121">
        <v>2502.4869386724836</v>
      </c>
      <c r="AA55" s="121">
        <v>2502.4869386724836</v>
      </c>
      <c r="AB55" s="121">
        <v>2502.4869386724836</v>
      </c>
      <c r="AC55" s="121">
        <v>2502.4869386724836</v>
      </c>
      <c r="AD55" s="121">
        <v>2502.4869386724836</v>
      </c>
      <c r="AE55" s="121">
        <v>2502.4869386724836</v>
      </c>
      <c r="AF55" s="121">
        <v>2502.4869386724836</v>
      </c>
      <c r="AG55" s="121">
        <v>2502.4869386724836</v>
      </c>
      <c r="AH55" s="121">
        <v>2502.4869386724836</v>
      </c>
      <c r="AI55" s="121">
        <v>2502.4869386724836</v>
      </c>
      <c r="AJ55" s="121">
        <v>2502.4869386724836</v>
      </c>
      <c r="AK55" s="121"/>
      <c r="AL55" s="121"/>
      <c r="AM55" s="121"/>
      <c r="AN55" s="120"/>
      <c r="AO55" s="120"/>
      <c r="AP55" s="107"/>
      <c r="AQ55" s="107"/>
      <c r="AR55" s="107"/>
      <c r="AS55" s="107"/>
      <c r="AT55" s="107"/>
      <c r="AU55" s="107"/>
      <c r="AV55" s="107"/>
      <c r="AW55" s="107"/>
    </row>
    <row r="56" spans="1:49" s="134" customFormat="1" outlineLevel="2">
      <c r="A56" s="102" t="s">
        <v>140</v>
      </c>
      <c r="B56" s="107">
        <f t="shared" ref="B56:B58" si="16">SUM(D56:AV56)</f>
        <v>756566.74055827036</v>
      </c>
      <c r="C56" s="172"/>
      <c r="D56" s="69"/>
      <c r="E56" s="99"/>
      <c r="F56" s="122"/>
      <c r="G56" s="99">
        <v>24520.432012718855</v>
      </c>
      <c r="H56" s="99">
        <v>24520.432012718855</v>
      </c>
      <c r="I56" s="99">
        <v>24520.432012718855</v>
      </c>
      <c r="J56" s="99">
        <v>24520.432012718855</v>
      </c>
      <c r="K56" s="99">
        <v>24520.432012718855</v>
      </c>
      <c r="L56" s="99">
        <v>24520.432012718855</v>
      </c>
      <c r="M56" s="70">
        <v>24520.432012718855</v>
      </c>
      <c r="N56" s="69">
        <v>24520.432012718855</v>
      </c>
      <c r="O56" s="69">
        <v>24520.432012718855</v>
      </c>
      <c r="P56" s="69">
        <v>24520.432012718855</v>
      </c>
      <c r="Q56" s="69">
        <v>24520.432012718855</v>
      </c>
      <c r="R56" s="69">
        <v>24520.432012718855</v>
      </c>
      <c r="S56" s="69">
        <v>24520.432012718855</v>
      </c>
      <c r="T56" s="69">
        <v>24520.432012718855</v>
      </c>
      <c r="U56" s="69">
        <v>24520.432012718855</v>
      </c>
      <c r="V56" s="69">
        <v>24520.432012718855</v>
      </c>
      <c r="W56" s="69">
        <v>24520.432012718855</v>
      </c>
      <c r="X56" s="69">
        <v>24520.432012718855</v>
      </c>
      <c r="Y56" s="69">
        <v>24520.432012718855</v>
      </c>
      <c r="Z56" s="69">
        <v>24520.432012718855</v>
      </c>
      <c r="AA56" s="69">
        <v>24520.432012718855</v>
      </c>
      <c r="AB56" s="121">
        <v>24520.432012718855</v>
      </c>
      <c r="AC56" s="69">
        <v>24398.327783789257</v>
      </c>
      <c r="AD56" s="69">
        <v>24335.843617122588</v>
      </c>
      <c r="AE56" s="69">
        <v>16513.783038817968</v>
      </c>
      <c r="AF56" s="69">
        <v>16513.783038817968</v>
      </c>
      <c r="AG56" s="69">
        <v>16513.783038817968</v>
      </c>
      <c r="AH56" s="69">
        <v>16513.783038817968</v>
      </c>
      <c r="AI56" s="69">
        <v>16390.228596289217</v>
      </c>
      <c r="AJ56" s="69">
        <v>16134.500596289216</v>
      </c>
      <c r="AK56" s="69">
        <v>12065.500356800749</v>
      </c>
      <c r="AL56" s="69">
        <v>12065.500356800749</v>
      </c>
      <c r="AM56" s="69">
        <v>12065.500356800749</v>
      </c>
      <c r="AN56" s="69">
        <v>11869.147935823737</v>
      </c>
      <c r="AO56" s="66">
        <v>11359.129066091948</v>
      </c>
      <c r="AP56" s="10">
        <v>10378.425457375481</v>
      </c>
      <c r="AQ56" s="10"/>
      <c r="AR56" s="10"/>
      <c r="AS56" s="10"/>
      <c r="AT56" s="10"/>
      <c r="AU56" s="10"/>
      <c r="AV56" s="10"/>
      <c r="AW56" s="10"/>
    </row>
    <row r="57" spans="1:49" s="134" customFormat="1" outlineLevel="2">
      <c r="A57" s="102" t="s">
        <v>138</v>
      </c>
      <c r="B57" s="107">
        <f t="shared" si="16"/>
        <v>1118006.2752312503</v>
      </c>
      <c r="C57" s="172"/>
      <c r="D57" s="69"/>
      <c r="E57" s="99"/>
      <c r="F57" s="99"/>
      <c r="G57" s="99"/>
      <c r="H57" s="99">
        <v>37987.940149142632</v>
      </c>
      <c r="I57" s="99">
        <v>37987.940149142632</v>
      </c>
      <c r="J57" s="99">
        <v>37987.940149142632</v>
      </c>
      <c r="K57" s="99">
        <v>37987.940149142632</v>
      </c>
      <c r="L57" s="99">
        <v>37987.940149142632</v>
      </c>
      <c r="M57" s="70">
        <v>37987.940149142632</v>
      </c>
      <c r="N57" s="69">
        <v>37987.940149142632</v>
      </c>
      <c r="O57" s="69">
        <v>37987.940149142632</v>
      </c>
      <c r="P57" s="69">
        <v>37987.940149142632</v>
      </c>
      <c r="Q57" s="69">
        <v>37987.940149142632</v>
      </c>
      <c r="R57" s="69">
        <v>37987.940149142632</v>
      </c>
      <c r="S57" s="69">
        <v>37987.940149142632</v>
      </c>
      <c r="T57" s="69">
        <v>37987.940149142632</v>
      </c>
      <c r="U57" s="69">
        <v>37987.940149142632</v>
      </c>
      <c r="V57" s="69">
        <v>37987.940149142632</v>
      </c>
      <c r="W57" s="69">
        <v>37987.940149142632</v>
      </c>
      <c r="X57" s="69">
        <v>37987.940149142632</v>
      </c>
      <c r="Y57" s="69">
        <v>37987.940149142632</v>
      </c>
      <c r="Z57" s="69">
        <v>37987.940149142632</v>
      </c>
      <c r="AA57" s="69">
        <v>37987.940149142632</v>
      </c>
      <c r="AB57" s="69">
        <v>37812.33639914263</v>
      </c>
      <c r="AC57" s="69">
        <v>36360.345212460146</v>
      </c>
      <c r="AD57" s="69">
        <v>33851.053481138311</v>
      </c>
      <c r="AE57" s="69">
        <v>26789.93720599464</v>
      </c>
      <c r="AF57" s="69">
        <v>26789.93720599464</v>
      </c>
      <c r="AG57" s="69">
        <v>26789.93720599464</v>
      </c>
      <c r="AH57" s="69">
        <v>26640.545189902685</v>
      </c>
      <c r="AI57" s="69">
        <v>24797.588475204982</v>
      </c>
      <c r="AJ57" s="69">
        <v>22769.37138325096</v>
      </c>
      <c r="AK57" s="69">
        <v>18279.788443595779</v>
      </c>
      <c r="AL57" s="69">
        <v>18279.788443595779</v>
      </c>
      <c r="AM57" s="69">
        <v>18279.788443595779</v>
      </c>
      <c r="AN57" s="66">
        <v>18265.432081766277</v>
      </c>
      <c r="AO57" s="66">
        <v>14139.434679160917</v>
      </c>
      <c r="AP57" s="10">
        <v>8402.188397599617</v>
      </c>
      <c r="AQ57" s="10"/>
      <c r="AR57" s="10"/>
      <c r="AS57" s="10"/>
      <c r="AT57" s="10"/>
      <c r="AU57" s="10"/>
      <c r="AV57" s="10"/>
      <c r="AW57" s="10"/>
    </row>
    <row r="58" spans="1:49" s="134" customFormat="1" outlineLevel="2">
      <c r="A58" s="102" t="s">
        <v>139</v>
      </c>
      <c r="B58" s="107">
        <f t="shared" si="16"/>
        <v>77103.881050431082</v>
      </c>
      <c r="C58" s="172"/>
      <c r="D58" s="69"/>
      <c r="E58" s="99"/>
      <c r="F58" s="99"/>
      <c r="G58" s="99"/>
      <c r="H58" s="99">
        <v>2570.129368347702</v>
      </c>
      <c r="I58" s="99">
        <v>2570.129368347702</v>
      </c>
      <c r="J58" s="99">
        <v>2570.129368347702</v>
      </c>
      <c r="K58" s="99">
        <v>2570.129368347702</v>
      </c>
      <c r="L58" s="99">
        <v>2570.129368347702</v>
      </c>
      <c r="M58" s="70">
        <v>2570.129368347702</v>
      </c>
      <c r="N58" s="69">
        <v>2570.129368347702</v>
      </c>
      <c r="O58" s="69">
        <v>2570.129368347702</v>
      </c>
      <c r="P58" s="69">
        <v>2570.129368347702</v>
      </c>
      <c r="Q58" s="69">
        <v>2570.129368347702</v>
      </c>
      <c r="R58" s="69">
        <v>2570.129368347702</v>
      </c>
      <c r="S58" s="69">
        <v>2570.129368347702</v>
      </c>
      <c r="T58" s="69">
        <v>2570.129368347702</v>
      </c>
      <c r="U58" s="69">
        <v>2570.129368347702</v>
      </c>
      <c r="V58" s="69">
        <v>2570.129368347702</v>
      </c>
      <c r="W58" s="69">
        <v>2570.129368347702</v>
      </c>
      <c r="X58" s="69">
        <v>2570.129368347702</v>
      </c>
      <c r="Y58" s="69">
        <v>2570.129368347702</v>
      </c>
      <c r="Z58" s="69">
        <v>2570.129368347702</v>
      </c>
      <c r="AA58" s="69">
        <v>2570.129368347702</v>
      </c>
      <c r="AB58" s="69">
        <v>2570.129368347702</v>
      </c>
      <c r="AC58" s="69">
        <v>2570.129368347702</v>
      </c>
      <c r="AD58" s="69">
        <v>2570.129368347702</v>
      </c>
      <c r="AE58" s="69">
        <v>2570.129368347702</v>
      </c>
      <c r="AF58" s="69">
        <v>2570.129368347702</v>
      </c>
      <c r="AG58" s="69">
        <v>2570.129368347702</v>
      </c>
      <c r="AH58" s="69">
        <v>2570.129368347702</v>
      </c>
      <c r="AI58" s="69">
        <v>2570.129368347702</v>
      </c>
      <c r="AJ58" s="69">
        <v>2570.129368347702</v>
      </c>
      <c r="AK58" s="69">
        <v>2570.129368347702</v>
      </c>
      <c r="AL58" s="69"/>
      <c r="AM58" s="69"/>
      <c r="AN58" s="66"/>
      <c r="AO58" s="66"/>
      <c r="AP58" s="10"/>
      <c r="AQ58" s="10"/>
      <c r="AR58" s="10"/>
      <c r="AS58" s="10"/>
      <c r="AT58" s="10"/>
      <c r="AU58" s="10"/>
      <c r="AV58" s="10"/>
      <c r="AW58" s="10"/>
    </row>
    <row r="59" spans="1:49" s="134" customFormat="1" outlineLevel="2">
      <c r="A59" s="102" t="s">
        <v>195</v>
      </c>
      <c r="B59" s="107">
        <f t="shared" ref="B59:B61" si="17">SUM(D59:AV59)</f>
        <v>995146.05300512363</v>
      </c>
      <c r="C59" s="172"/>
      <c r="D59" s="69"/>
      <c r="E59" s="99"/>
      <c r="F59" s="122"/>
      <c r="G59" s="99"/>
      <c r="H59" s="99">
        <v>32870.273992763396</v>
      </c>
      <c r="I59" s="99">
        <v>32870.273992763396</v>
      </c>
      <c r="J59" s="99">
        <v>32870.273992763396</v>
      </c>
      <c r="K59" s="99">
        <v>32870.273992763396</v>
      </c>
      <c r="L59" s="99">
        <v>32870.273992763396</v>
      </c>
      <c r="M59" s="70">
        <v>32870.273992763396</v>
      </c>
      <c r="N59" s="69">
        <v>32870.273992763396</v>
      </c>
      <c r="O59" s="69">
        <v>32870.273992763396</v>
      </c>
      <c r="P59" s="69">
        <v>32870.273992763396</v>
      </c>
      <c r="Q59" s="69">
        <v>32870.273992763396</v>
      </c>
      <c r="R59" s="69">
        <v>32870.273992763396</v>
      </c>
      <c r="S59" s="69">
        <v>32870.273992763396</v>
      </c>
      <c r="T59" s="69">
        <v>32870.273992763396</v>
      </c>
      <c r="U59" s="69">
        <v>32870.273992763396</v>
      </c>
      <c r="V59" s="69">
        <v>32870.273992763396</v>
      </c>
      <c r="W59" s="69">
        <v>32870.273992763396</v>
      </c>
      <c r="X59" s="69">
        <v>32870.273992763396</v>
      </c>
      <c r="Y59" s="69">
        <v>32870.273992763396</v>
      </c>
      <c r="Z59" s="69">
        <v>32870.273992763396</v>
      </c>
      <c r="AA59" s="121">
        <v>32870.273992763396</v>
      </c>
      <c r="AB59" s="69">
        <v>32870.273992763403</v>
      </c>
      <c r="AC59" s="69">
        <v>31455.145659430065</v>
      </c>
      <c r="AD59" s="69">
        <v>31329.43774276337</v>
      </c>
      <c r="AE59" s="69">
        <v>31160.620242763351</v>
      </c>
      <c r="AF59" s="69">
        <v>21101.323576096704</v>
      </c>
      <c r="AG59" s="69">
        <v>21101.323576096704</v>
      </c>
      <c r="AH59" s="69">
        <v>21043.857242763377</v>
      </c>
      <c r="AI59" s="69">
        <v>20626.056576096733</v>
      </c>
      <c r="AJ59" s="69">
        <v>20347.347242763408</v>
      </c>
      <c r="AK59" s="69">
        <v>20091.629242763447</v>
      </c>
      <c r="AL59" s="69">
        <v>14826.03694444447</v>
      </c>
      <c r="AM59" s="69">
        <v>14826.03694444447</v>
      </c>
      <c r="AN59" s="66">
        <v>14826.03694444447</v>
      </c>
      <c r="AO59" s="10">
        <v>14658.42861111114</v>
      </c>
      <c r="AP59" s="10">
        <v>14082.559166666677</v>
      </c>
      <c r="AQ59" s="10">
        <v>13394.459444444443</v>
      </c>
      <c r="AR59" s="10">
        <f>4647*0</f>
        <v>0</v>
      </c>
      <c r="AS59" s="10"/>
      <c r="AT59" s="10"/>
      <c r="AU59" s="10"/>
      <c r="AV59" s="10"/>
      <c r="AW59" s="10"/>
    </row>
    <row r="60" spans="1:49" s="134" customFormat="1" outlineLevel="2">
      <c r="A60" s="102" t="s">
        <v>173</v>
      </c>
      <c r="B60" s="107">
        <f t="shared" si="17"/>
        <v>1579065.0024723434</v>
      </c>
      <c r="C60" s="172"/>
      <c r="D60" s="69"/>
      <c r="E60" s="99"/>
      <c r="F60" s="99"/>
      <c r="G60" s="99"/>
      <c r="H60" s="99"/>
      <c r="I60" s="99">
        <v>56135.19703380009</v>
      </c>
      <c r="J60" s="99">
        <v>56135.19703380009</v>
      </c>
      <c r="K60" s="99">
        <v>56135.19703380009</v>
      </c>
      <c r="L60" s="99">
        <v>56135.19703380009</v>
      </c>
      <c r="M60" s="70">
        <v>56135.19703380009</v>
      </c>
      <c r="N60" s="69">
        <v>56135.19703380009</v>
      </c>
      <c r="O60" s="69">
        <v>56135.19703380009</v>
      </c>
      <c r="P60" s="69">
        <v>56135.19703380009</v>
      </c>
      <c r="Q60" s="69">
        <v>56135.19703380009</v>
      </c>
      <c r="R60" s="69">
        <v>56135.19703380009</v>
      </c>
      <c r="S60" s="69">
        <v>56135.19703380009</v>
      </c>
      <c r="T60" s="69">
        <v>56135.19703380009</v>
      </c>
      <c r="U60" s="69">
        <v>56135.19703380009</v>
      </c>
      <c r="V60" s="69">
        <v>56135.19703380009</v>
      </c>
      <c r="W60" s="69">
        <v>56135.19703380009</v>
      </c>
      <c r="X60" s="69">
        <v>56135.19703380009</v>
      </c>
      <c r="Y60" s="69">
        <v>56135.19703380009</v>
      </c>
      <c r="Z60" s="69">
        <v>56135.19703380009</v>
      </c>
      <c r="AA60" s="69">
        <v>56135.19703380009</v>
      </c>
      <c r="AB60" s="69">
        <v>56106.48606038055</v>
      </c>
      <c r="AC60" s="69">
        <v>54243.121324131971</v>
      </c>
      <c r="AD60" s="69">
        <v>50491.747872264154</v>
      </c>
      <c r="AE60" s="69">
        <v>46002.366255884859</v>
      </c>
      <c r="AF60" s="69">
        <v>36667.834391660726</v>
      </c>
      <c r="AG60" s="69">
        <v>36125.501474994067</v>
      </c>
      <c r="AH60" s="69">
        <v>35955.995680971078</v>
      </c>
      <c r="AI60" s="69">
        <v>33624.639273558452</v>
      </c>
      <c r="AJ60" s="69">
        <v>29888.958213213617</v>
      </c>
      <c r="AK60" s="69">
        <v>27808.789966087188</v>
      </c>
      <c r="AL60" s="69">
        <v>22909.698322409018</v>
      </c>
      <c r="AM60" s="69">
        <v>22432.735058041198</v>
      </c>
      <c r="AN60" s="66">
        <v>22218.708581181039</v>
      </c>
      <c r="AO60" s="66">
        <v>17263.983539272034</v>
      </c>
      <c r="AP60" s="10">
        <v>11947.035469348668</v>
      </c>
      <c r="AQ60" s="10">
        <v>8063.1031800766305</v>
      </c>
      <c r="AR60" s="10">
        <v>745.55416666666656</v>
      </c>
      <c r="AS60" s="10"/>
      <c r="AT60" s="10"/>
      <c r="AU60" s="10"/>
      <c r="AV60" s="10"/>
      <c r="AW60" s="10"/>
    </row>
    <row r="61" spans="1:49" s="134" customFormat="1" outlineLevel="2">
      <c r="A61" s="102" t="s">
        <v>174</v>
      </c>
      <c r="B61" s="107">
        <f t="shared" si="17"/>
        <v>175451.66694137151</v>
      </c>
      <c r="C61" s="172"/>
      <c r="D61" s="69"/>
      <c r="E61" s="99"/>
      <c r="F61" s="99"/>
      <c r="G61" s="99"/>
      <c r="H61" s="99"/>
      <c r="I61" s="99">
        <v>5848.3888980457159</v>
      </c>
      <c r="J61" s="99">
        <v>5848.3888980457159</v>
      </c>
      <c r="K61" s="99">
        <v>5848.3888980457159</v>
      </c>
      <c r="L61" s="99">
        <v>5848.3888980457159</v>
      </c>
      <c r="M61" s="70">
        <v>5848.3888980457159</v>
      </c>
      <c r="N61" s="69">
        <v>5848.3888980457159</v>
      </c>
      <c r="O61" s="69">
        <v>5848.3888980457159</v>
      </c>
      <c r="P61" s="69">
        <v>5848.3888980457159</v>
      </c>
      <c r="Q61" s="69">
        <v>5848.3888980457159</v>
      </c>
      <c r="R61" s="69">
        <v>5848.3888980457159</v>
      </c>
      <c r="S61" s="69">
        <v>5848.3888980457159</v>
      </c>
      <c r="T61" s="69">
        <v>5848.3888980457159</v>
      </c>
      <c r="U61" s="69">
        <v>5848.3888980457159</v>
      </c>
      <c r="V61" s="69">
        <v>5848.3888980457159</v>
      </c>
      <c r="W61" s="69">
        <v>5848.3888980457159</v>
      </c>
      <c r="X61" s="69">
        <v>5848.3888980457159</v>
      </c>
      <c r="Y61" s="69">
        <v>5848.3888980457159</v>
      </c>
      <c r="Z61" s="69">
        <v>5848.3888980457159</v>
      </c>
      <c r="AA61" s="69">
        <v>5848.3888980457159</v>
      </c>
      <c r="AB61" s="69">
        <v>5848.3888980457159</v>
      </c>
      <c r="AC61" s="69">
        <v>5848.3888980457159</v>
      </c>
      <c r="AD61" s="69">
        <v>5848.3888980457159</v>
      </c>
      <c r="AE61" s="69">
        <v>5848.3888980457159</v>
      </c>
      <c r="AF61" s="69">
        <v>5848.3888980457159</v>
      </c>
      <c r="AG61" s="69">
        <v>5848.3888980457159</v>
      </c>
      <c r="AH61" s="69">
        <v>5848.3888980457159</v>
      </c>
      <c r="AI61" s="69">
        <v>5848.3888980457159</v>
      </c>
      <c r="AJ61" s="69">
        <v>5848.3888980457159</v>
      </c>
      <c r="AK61" s="69">
        <v>5848.3888980457159</v>
      </c>
      <c r="AL61" s="69">
        <v>5848.3888980457159</v>
      </c>
      <c r="AM61" s="69"/>
      <c r="AN61" s="66"/>
      <c r="AO61" s="66"/>
      <c r="AP61" s="10"/>
      <c r="AQ61" s="10"/>
      <c r="AR61" s="10"/>
      <c r="AS61" s="10"/>
      <c r="AT61" s="10"/>
      <c r="AU61" s="10"/>
      <c r="AV61" s="10"/>
      <c r="AW61" s="10"/>
    </row>
    <row r="62" spans="1:49" s="134" customFormat="1" outlineLevel="2">
      <c r="A62" s="102" t="s">
        <v>209</v>
      </c>
      <c r="B62" s="107">
        <f t="shared" ref="B62:B66" si="18">SUM(D62:AV62)</f>
        <v>833828</v>
      </c>
      <c r="C62" s="172"/>
      <c r="D62" s="69"/>
      <c r="E62" s="99"/>
      <c r="F62" s="99"/>
      <c r="G62" s="99"/>
      <c r="H62" s="99"/>
      <c r="I62" s="99">
        <v>27913</v>
      </c>
      <c r="J62" s="99">
        <v>27913</v>
      </c>
      <c r="K62" s="99">
        <v>27913</v>
      </c>
      <c r="L62" s="99">
        <v>27913</v>
      </c>
      <c r="M62" s="70">
        <v>27913</v>
      </c>
      <c r="N62" s="69">
        <v>27913</v>
      </c>
      <c r="O62" s="69">
        <v>27913</v>
      </c>
      <c r="P62" s="69">
        <v>27913</v>
      </c>
      <c r="Q62" s="69">
        <v>27913</v>
      </c>
      <c r="R62" s="69">
        <v>27913</v>
      </c>
      <c r="S62" s="69">
        <v>27913</v>
      </c>
      <c r="T62" s="69">
        <v>27913</v>
      </c>
      <c r="U62" s="69">
        <v>27913</v>
      </c>
      <c r="V62" s="69">
        <v>27913</v>
      </c>
      <c r="W62" s="69">
        <v>27913</v>
      </c>
      <c r="X62" s="69">
        <v>27913</v>
      </c>
      <c r="Y62" s="69">
        <v>27913</v>
      </c>
      <c r="Z62" s="69">
        <v>27913</v>
      </c>
      <c r="AA62" s="69">
        <v>27913</v>
      </c>
      <c r="AB62" s="69">
        <v>27913</v>
      </c>
      <c r="AC62" s="69">
        <v>27603</v>
      </c>
      <c r="AD62" s="69">
        <v>27224</v>
      </c>
      <c r="AE62" s="69">
        <v>27142</v>
      </c>
      <c r="AF62" s="69">
        <v>26755</v>
      </c>
      <c r="AG62" s="69">
        <v>16190</v>
      </c>
      <c r="AH62" s="69">
        <v>16095</v>
      </c>
      <c r="AI62" s="69">
        <v>15736</v>
      </c>
      <c r="AJ62" s="69">
        <v>15206</v>
      </c>
      <c r="AK62" s="69">
        <v>14833</v>
      </c>
      <c r="AL62" s="69">
        <v>14290</v>
      </c>
      <c r="AM62" s="69">
        <v>13560</v>
      </c>
      <c r="AN62" s="66">
        <v>13537</v>
      </c>
      <c r="AO62" s="66">
        <v>13457</v>
      </c>
      <c r="AP62" s="10">
        <v>11778</v>
      </c>
      <c r="AQ62" s="10">
        <v>11461</v>
      </c>
      <c r="AR62" s="10">
        <v>10701</v>
      </c>
      <c r="AS62" s="10"/>
      <c r="AT62" s="10"/>
      <c r="AU62" s="10"/>
      <c r="AV62" s="10"/>
      <c r="AW62" s="10"/>
    </row>
    <row r="63" spans="1:49" s="134" customFormat="1" outlineLevel="2">
      <c r="A63" s="102" t="s">
        <v>204</v>
      </c>
      <c r="B63" s="107">
        <f t="shared" ref="B63" si="19">SUM(D63:AV63)</f>
        <v>4662505</v>
      </c>
      <c r="C63" s="172"/>
      <c r="D63" s="69"/>
      <c r="E63" s="99"/>
      <c r="F63" s="99"/>
      <c r="G63" s="99"/>
      <c r="H63" s="99"/>
      <c r="I63" s="99"/>
      <c r="J63" s="99">
        <v>169738</v>
      </c>
      <c r="K63" s="99">
        <v>169738</v>
      </c>
      <c r="L63" s="99">
        <v>169738</v>
      </c>
      <c r="M63" s="70">
        <v>169738</v>
      </c>
      <c r="N63" s="69">
        <v>169738</v>
      </c>
      <c r="O63" s="69">
        <v>169738</v>
      </c>
      <c r="P63" s="69">
        <v>169738</v>
      </c>
      <c r="Q63" s="69">
        <v>169738</v>
      </c>
      <c r="R63" s="69">
        <v>169738</v>
      </c>
      <c r="S63" s="69">
        <v>169738</v>
      </c>
      <c r="T63" s="69">
        <v>169738</v>
      </c>
      <c r="U63" s="69">
        <v>169738</v>
      </c>
      <c r="V63" s="69">
        <v>169738</v>
      </c>
      <c r="W63" s="69">
        <v>169738</v>
      </c>
      <c r="X63" s="69">
        <v>169738</v>
      </c>
      <c r="Y63" s="69">
        <v>169738</v>
      </c>
      <c r="Z63" s="69">
        <v>169738</v>
      </c>
      <c r="AA63" s="69">
        <v>169738</v>
      </c>
      <c r="AB63" s="69">
        <v>167263</v>
      </c>
      <c r="AC63" s="69">
        <v>147484</v>
      </c>
      <c r="AD63" s="69">
        <v>147186</v>
      </c>
      <c r="AE63" s="69">
        <v>147172</v>
      </c>
      <c r="AF63" s="69">
        <v>147172</v>
      </c>
      <c r="AG63" s="69">
        <v>147172</v>
      </c>
      <c r="AH63" s="69">
        <v>139559</v>
      </c>
      <c r="AI63" s="69">
        <v>96195</v>
      </c>
      <c r="AJ63" s="69">
        <v>95568</v>
      </c>
      <c r="AK63" s="69">
        <v>95568</v>
      </c>
      <c r="AL63" s="69">
        <v>95568</v>
      </c>
      <c r="AM63" s="69">
        <v>95568</v>
      </c>
      <c r="AN63" s="66">
        <v>85392</v>
      </c>
      <c r="AO63" s="66">
        <v>316</v>
      </c>
      <c r="AP63" s="10">
        <v>19</v>
      </c>
      <c r="AQ63" s="10">
        <v>19</v>
      </c>
      <c r="AR63" s="10" t="s">
        <v>208</v>
      </c>
      <c r="AS63" s="10"/>
      <c r="AT63" s="10"/>
      <c r="AU63" s="10"/>
      <c r="AV63" s="10"/>
      <c r="AW63" s="10"/>
    </row>
    <row r="64" spans="1:49" s="134" customFormat="1" outlineLevel="2">
      <c r="A64" s="102" t="s">
        <v>199</v>
      </c>
      <c r="B64" s="107">
        <f t="shared" si="18"/>
        <v>14464968.604357282</v>
      </c>
      <c r="C64" s="172"/>
      <c r="D64" s="69"/>
      <c r="E64" s="99"/>
      <c r="F64" s="99"/>
      <c r="G64" s="99"/>
      <c r="H64" s="99"/>
      <c r="I64" s="99"/>
      <c r="J64" s="99">
        <v>523133.45672310941</v>
      </c>
      <c r="K64" s="99">
        <v>523133.45672310941</v>
      </c>
      <c r="L64" s="99">
        <v>523133.45672310941</v>
      </c>
      <c r="M64" s="70">
        <v>523133.45672310941</v>
      </c>
      <c r="N64" s="69">
        <v>523133.45672310941</v>
      </c>
      <c r="O64" s="69">
        <v>523133.45672310941</v>
      </c>
      <c r="P64" s="69">
        <v>523133.45672310941</v>
      </c>
      <c r="Q64" s="69">
        <v>523133.45672310941</v>
      </c>
      <c r="R64" s="69">
        <v>523133.45672310941</v>
      </c>
      <c r="S64" s="69">
        <v>523133.45672310941</v>
      </c>
      <c r="T64" s="69">
        <v>523133.45672310941</v>
      </c>
      <c r="U64" s="69">
        <v>523133.45672310941</v>
      </c>
      <c r="V64" s="69">
        <v>523133.45672310941</v>
      </c>
      <c r="W64" s="69">
        <v>523133.45672310941</v>
      </c>
      <c r="X64" s="69">
        <v>523133.45672310941</v>
      </c>
      <c r="Y64" s="69">
        <v>523133.45672310941</v>
      </c>
      <c r="Z64" s="69">
        <v>523133.45672310941</v>
      </c>
      <c r="AA64" s="69">
        <v>523133.45672310941</v>
      </c>
      <c r="AB64" s="69">
        <v>520467.39458118699</v>
      </c>
      <c r="AC64" s="69">
        <v>470291.38329497818</v>
      </c>
      <c r="AD64" s="69">
        <v>445780.53865583753</v>
      </c>
      <c r="AE64" s="69">
        <v>441409.77956100996</v>
      </c>
      <c r="AF64" s="69">
        <v>437573.56537997571</v>
      </c>
      <c r="AG64" s="69">
        <v>429562.22816374002</v>
      </c>
      <c r="AH64" s="69">
        <v>426429.88919323316</v>
      </c>
      <c r="AI64" s="69">
        <v>332801.15447768505</v>
      </c>
      <c r="AJ64" s="69">
        <v>286295.59020469798</v>
      </c>
      <c r="AK64" s="69">
        <v>284122.8666271118</v>
      </c>
      <c r="AL64" s="69">
        <v>280194.65021619236</v>
      </c>
      <c r="AM64" s="69">
        <v>273819.50362136512</v>
      </c>
      <c r="AN64" s="66">
        <v>270288.57490309188</v>
      </c>
      <c r="AO64" s="66">
        <v>101429.70081178182</v>
      </c>
      <c r="AP64" s="10">
        <v>20280.719463601541</v>
      </c>
      <c r="AQ64" s="10">
        <v>16748.657219827586</v>
      </c>
      <c r="AR64" s="10">
        <v>11070.186965996167</v>
      </c>
      <c r="AS64" s="10">
        <v>0</v>
      </c>
      <c r="AT64" s="10"/>
      <c r="AU64" s="10"/>
      <c r="AV64" s="10"/>
      <c r="AW64" s="10"/>
    </row>
    <row r="65" spans="1:49" s="134" customFormat="1" outlineLevel="2">
      <c r="A65" s="102" t="s">
        <v>200</v>
      </c>
      <c r="B65" s="107">
        <f t="shared" si="18"/>
        <v>2142958.3117566332</v>
      </c>
      <c r="C65" s="172"/>
      <c r="D65" s="69"/>
      <c r="E65" s="99"/>
      <c r="F65" s="99"/>
      <c r="G65" s="99"/>
      <c r="H65" s="99"/>
      <c r="I65" s="99"/>
      <c r="J65" s="99">
        <v>71431.943725221136</v>
      </c>
      <c r="K65" s="99">
        <v>71431.943725221136</v>
      </c>
      <c r="L65" s="99">
        <v>71431.943725221136</v>
      </c>
      <c r="M65" s="70">
        <v>71431.943725221136</v>
      </c>
      <c r="N65" s="69">
        <v>71431.943725221136</v>
      </c>
      <c r="O65" s="69">
        <v>71431.943725221136</v>
      </c>
      <c r="P65" s="69">
        <v>71431.943725221136</v>
      </c>
      <c r="Q65" s="69">
        <v>71431.943725221136</v>
      </c>
      <c r="R65" s="69">
        <v>71431.943725221136</v>
      </c>
      <c r="S65" s="69">
        <v>71431.943725221136</v>
      </c>
      <c r="T65" s="69">
        <v>71431.943725221136</v>
      </c>
      <c r="U65" s="69">
        <v>71431.943725221136</v>
      </c>
      <c r="V65" s="69">
        <v>71431.943725221136</v>
      </c>
      <c r="W65" s="69">
        <v>71431.943725221136</v>
      </c>
      <c r="X65" s="69">
        <v>71431.943725221136</v>
      </c>
      <c r="Y65" s="69">
        <v>71431.943725221136</v>
      </c>
      <c r="Z65" s="69">
        <v>71431.943725221136</v>
      </c>
      <c r="AA65" s="69">
        <v>71431.943725221136</v>
      </c>
      <c r="AB65" s="69">
        <v>71431.943725221136</v>
      </c>
      <c r="AC65" s="69">
        <v>71431.943725221136</v>
      </c>
      <c r="AD65" s="69">
        <v>71431.943725221136</v>
      </c>
      <c r="AE65" s="69">
        <v>71431.943725221136</v>
      </c>
      <c r="AF65" s="69">
        <v>71431.943725221136</v>
      </c>
      <c r="AG65" s="69">
        <v>71431.943725221136</v>
      </c>
      <c r="AH65" s="69">
        <v>71431.943725221136</v>
      </c>
      <c r="AI65" s="69">
        <v>71431.943725221136</v>
      </c>
      <c r="AJ65" s="69">
        <v>71431.943725221136</v>
      </c>
      <c r="AK65" s="69">
        <v>71431.943725221136</v>
      </c>
      <c r="AL65" s="69">
        <v>71431.943725221136</v>
      </c>
      <c r="AM65" s="69">
        <v>71431.943725221136</v>
      </c>
      <c r="AN65" s="66"/>
      <c r="AO65" s="66"/>
      <c r="AP65" s="10"/>
      <c r="AQ65" s="10"/>
      <c r="AR65" s="10"/>
      <c r="AS65" s="10"/>
      <c r="AT65" s="10"/>
      <c r="AU65" s="10"/>
      <c r="AV65" s="10"/>
      <c r="AW65" s="10"/>
    </row>
    <row r="66" spans="1:49" s="134" customFormat="1" outlineLevel="2">
      <c r="A66" s="213" t="s">
        <v>219</v>
      </c>
      <c r="B66" s="214">
        <f t="shared" si="18"/>
        <v>-407297.51253542874</v>
      </c>
      <c r="C66" s="172"/>
      <c r="D66" s="69"/>
      <c r="E66" s="99"/>
      <c r="F66" s="99"/>
      <c r="G66" s="99"/>
      <c r="H66" s="99"/>
      <c r="I66" s="99"/>
      <c r="J66" s="202">
        <v>-11355.789270475376</v>
      </c>
      <c r="K66" s="202">
        <v>-11355.789270475376</v>
      </c>
      <c r="L66" s="202">
        <v>-11355.789270475376</v>
      </c>
      <c r="M66" s="203">
        <v>-11355.789270475376</v>
      </c>
      <c r="N66" s="10">
        <v>-11355.789270475376</v>
      </c>
      <c r="O66" s="10">
        <v>-11355.789270475376</v>
      </c>
      <c r="P66" s="10">
        <v>-11355.789270475376</v>
      </c>
      <c r="Q66" s="10">
        <v>-11355.789270475376</v>
      </c>
      <c r="R66" s="10">
        <v>-11355.789270475376</v>
      </c>
      <c r="S66" s="10">
        <v>-11355.789270475376</v>
      </c>
      <c r="T66" s="10">
        <v>-11355.789270475376</v>
      </c>
      <c r="U66" s="10">
        <v>-11355.789270475376</v>
      </c>
      <c r="V66" s="10">
        <v>-11355.789270475376</v>
      </c>
      <c r="W66" s="10">
        <v>-11355.789270475376</v>
      </c>
      <c r="X66" s="10">
        <v>-11355.789270475376</v>
      </c>
      <c r="Y66" s="10">
        <v>-11355.789270475376</v>
      </c>
      <c r="Z66" s="10">
        <v>-11355.789270475376</v>
      </c>
      <c r="AA66" s="10">
        <v>-11355.789270475376</v>
      </c>
      <c r="AB66" s="10">
        <v>-11411.451858641798</v>
      </c>
      <c r="AC66" s="10">
        <v>-15543.151208495416</v>
      </c>
      <c r="AD66" s="10">
        <v>-17371.219753755009</v>
      </c>
      <c r="AE66" s="10">
        <v>-17522.076154617112</v>
      </c>
      <c r="AF66" s="10">
        <v>-17814.47698795113</v>
      </c>
      <c r="AG66" s="10">
        <v>-18177.240737951637</v>
      </c>
      <c r="AH66" s="10">
        <v>-25823.248785264368</v>
      </c>
      <c r="AI66" s="10">
        <v>-32510.689901848134</v>
      </c>
      <c r="AJ66" s="10">
        <v>-36242.83228977937</v>
      </c>
      <c r="AK66" s="10">
        <v>-36242.832289779428</v>
      </c>
      <c r="AL66" s="10">
        <v>-36323.276651848675</v>
      </c>
      <c r="AM66" s="10">
        <v>-36966.896203572731</v>
      </c>
      <c r="AN66" s="10">
        <v>29273.249137549079</v>
      </c>
      <c r="AO66" s="10">
        <v>19420.303928529334</v>
      </c>
      <c r="AP66" s="10">
        <v>13395.08564787815</v>
      </c>
      <c r="AQ66" s="10">
        <v>13038.357870100368</v>
      </c>
      <c r="AR66" s="10">
        <v>12408.699175177004</v>
      </c>
      <c r="AS66" s="10">
        <v>11520.391397399202</v>
      </c>
      <c r="AT66" s="10"/>
      <c r="AU66" s="10"/>
      <c r="AV66" s="10"/>
      <c r="AW66" s="10"/>
    </row>
    <row r="67" spans="1:49" s="134" customFormat="1" outlineLevel="2">
      <c r="A67" s="213" t="s">
        <v>217</v>
      </c>
      <c r="B67" s="214">
        <f t="shared" ref="B67:B69" si="20">SUM(D67:AV67)</f>
        <v>17538877.707453191</v>
      </c>
      <c r="C67" s="172"/>
      <c r="D67" s="69"/>
      <c r="E67" s="99"/>
      <c r="F67" s="99"/>
      <c r="G67" s="99"/>
      <c r="H67" s="99"/>
      <c r="I67" s="99"/>
      <c r="J67" s="99"/>
      <c r="K67" s="99">
        <v>651780.71322037897</v>
      </c>
      <c r="L67" s="99">
        <v>651780.71322037897</v>
      </c>
      <c r="M67" s="70">
        <v>651780.71322037897</v>
      </c>
      <c r="N67" s="69">
        <v>651780.71322037897</v>
      </c>
      <c r="O67" s="69">
        <v>651780.71322037897</v>
      </c>
      <c r="P67" s="69">
        <v>651780.71322037897</v>
      </c>
      <c r="Q67" s="69">
        <v>651780.71322037897</v>
      </c>
      <c r="R67" s="69">
        <v>651780.71322037897</v>
      </c>
      <c r="S67" s="69">
        <v>651780.71322037897</v>
      </c>
      <c r="T67" s="69">
        <v>651780.71322037897</v>
      </c>
      <c r="U67" s="69">
        <v>651780.71322037897</v>
      </c>
      <c r="V67" s="69">
        <v>651780.71322037897</v>
      </c>
      <c r="W67" s="69">
        <v>651780.71322037897</v>
      </c>
      <c r="X67" s="69">
        <v>651780.71322037897</v>
      </c>
      <c r="Y67" s="69">
        <v>651780.71322037897</v>
      </c>
      <c r="Z67" s="69">
        <v>651780.71322037897</v>
      </c>
      <c r="AA67" s="69">
        <v>651780.71322037897</v>
      </c>
      <c r="AB67" s="69">
        <v>649742.49114232732</v>
      </c>
      <c r="AC67" s="69">
        <v>617756.06012142112</v>
      </c>
      <c r="AD67" s="69">
        <v>552922.28578267293</v>
      </c>
      <c r="AE67" s="69">
        <v>532762.67275106523</v>
      </c>
      <c r="AF67" s="69">
        <v>527422.69786959991</v>
      </c>
      <c r="AG67" s="69">
        <v>522988.07838324929</v>
      </c>
      <c r="AH67" s="69">
        <v>516707.41723533906</v>
      </c>
      <c r="AI67" s="69">
        <v>461539.46816371457</v>
      </c>
      <c r="AJ67" s="69">
        <v>368203.19166376931</v>
      </c>
      <c r="AK67" s="69">
        <v>344927.12051721883</v>
      </c>
      <c r="AL67" s="69">
        <v>342266.193456874</v>
      </c>
      <c r="AM67" s="69">
        <v>339210.51465802349</v>
      </c>
      <c r="AN67" s="66">
        <v>331968.35036970477</v>
      </c>
      <c r="AO67" s="66">
        <v>238317.67298057393</v>
      </c>
      <c r="AP67" s="10">
        <v>62467.020328925588</v>
      </c>
      <c r="AQ67" s="10">
        <v>21657.093762833756</v>
      </c>
      <c r="AR67" s="10">
        <v>17960.267752297364</v>
      </c>
      <c r="AS67" s="10">
        <v>9786.9857671441041</v>
      </c>
      <c r="AT67" s="10"/>
      <c r="AU67" s="10"/>
      <c r="AV67" s="10"/>
      <c r="AW67" s="10"/>
    </row>
    <row r="68" spans="1:49" s="134" customFormat="1" outlineLevel="2">
      <c r="A68" s="213" t="s">
        <v>218</v>
      </c>
      <c r="B68" s="214">
        <f t="shared" si="20"/>
        <v>1948764.1897170227</v>
      </c>
      <c r="C68" s="172"/>
      <c r="D68" s="69"/>
      <c r="E68" s="99"/>
      <c r="F68" s="99"/>
      <c r="G68" s="99"/>
      <c r="H68" s="99"/>
      <c r="I68" s="99"/>
      <c r="J68" s="99"/>
      <c r="K68" s="99">
        <v>64958.80632390071</v>
      </c>
      <c r="L68" s="99">
        <v>64958.80632390071</v>
      </c>
      <c r="M68" s="70">
        <v>64958.80632390071</v>
      </c>
      <c r="N68" s="69">
        <v>64958.80632390071</v>
      </c>
      <c r="O68" s="69">
        <v>64958.80632390071</v>
      </c>
      <c r="P68" s="69">
        <v>64958.80632390071</v>
      </c>
      <c r="Q68" s="69">
        <v>64958.80632390071</v>
      </c>
      <c r="R68" s="69">
        <v>64958.80632390071</v>
      </c>
      <c r="S68" s="69">
        <v>64958.80632390071</v>
      </c>
      <c r="T68" s="69">
        <v>64958.80632390071</v>
      </c>
      <c r="U68" s="69">
        <v>64958.80632390071</v>
      </c>
      <c r="V68" s="69">
        <v>64958.80632390071</v>
      </c>
      <c r="W68" s="69">
        <v>64958.80632390071</v>
      </c>
      <c r="X68" s="69">
        <v>64958.80632390071</v>
      </c>
      <c r="Y68" s="69">
        <v>64958.80632390071</v>
      </c>
      <c r="Z68" s="69">
        <v>64958.80632390071</v>
      </c>
      <c r="AA68" s="69">
        <v>64958.80632390071</v>
      </c>
      <c r="AB68" s="69">
        <v>64958.80632390071</v>
      </c>
      <c r="AC68" s="69">
        <v>64958.80632390071</v>
      </c>
      <c r="AD68" s="69">
        <v>64958.80632390071</v>
      </c>
      <c r="AE68" s="69">
        <v>64958.80632390071</v>
      </c>
      <c r="AF68" s="69">
        <v>64958.80632390071</v>
      </c>
      <c r="AG68" s="69">
        <v>64958.80632390071</v>
      </c>
      <c r="AH68" s="69">
        <v>64958.80632390071</v>
      </c>
      <c r="AI68" s="69">
        <v>64958.80632390071</v>
      </c>
      <c r="AJ68" s="69">
        <v>64958.80632390071</v>
      </c>
      <c r="AK68" s="69">
        <v>64958.80632390071</v>
      </c>
      <c r="AL68" s="69">
        <v>64958.80632390071</v>
      </c>
      <c r="AM68" s="69">
        <v>64958.80632390071</v>
      </c>
      <c r="AN68" s="66">
        <v>64958.80632390071</v>
      </c>
      <c r="AO68" s="66"/>
      <c r="AP68" s="10"/>
      <c r="AQ68" s="10"/>
      <c r="AR68" s="10"/>
      <c r="AS68" s="10"/>
      <c r="AT68" s="10"/>
      <c r="AU68" s="10"/>
      <c r="AV68" s="10"/>
      <c r="AW68" s="10"/>
    </row>
    <row r="69" spans="1:49" s="134" customFormat="1" outlineLevel="2">
      <c r="A69" s="213" t="s">
        <v>235</v>
      </c>
      <c r="B69" s="214">
        <f t="shared" si="20"/>
        <v>866677.0313637153</v>
      </c>
      <c r="C69" s="172"/>
      <c r="D69" s="69"/>
      <c r="E69" s="99"/>
      <c r="F69" s="99"/>
      <c r="G69" s="99"/>
      <c r="H69" s="99"/>
      <c r="I69" s="99"/>
      <c r="J69" s="202"/>
      <c r="K69" s="202">
        <v>33290.577457686763</v>
      </c>
      <c r="L69" s="202">
        <v>33290.577457686763</v>
      </c>
      <c r="M69" s="203">
        <v>33290.577457686763</v>
      </c>
      <c r="N69" s="10">
        <v>33290.577457686763</v>
      </c>
      <c r="O69" s="10">
        <v>33290.577457686763</v>
      </c>
      <c r="P69" s="10">
        <v>33290.577457686763</v>
      </c>
      <c r="Q69" s="10">
        <v>33290.577457686763</v>
      </c>
      <c r="R69" s="10">
        <v>33290.577457686763</v>
      </c>
      <c r="S69" s="10">
        <v>33290.577457686763</v>
      </c>
      <c r="T69" s="10">
        <v>33290.577457686763</v>
      </c>
      <c r="U69" s="10">
        <v>33290.577457686763</v>
      </c>
      <c r="V69" s="10">
        <v>33290.577457686763</v>
      </c>
      <c r="W69" s="10">
        <v>33290.577457686763</v>
      </c>
      <c r="X69" s="10">
        <v>33290.577457686763</v>
      </c>
      <c r="Y69" s="10">
        <v>33290.577457686763</v>
      </c>
      <c r="Z69" s="10">
        <v>33290.577457686763</v>
      </c>
      <c r="AA69" s="10">
        <v>33290.577457686763</v>
      </c>
      <c r="AB69" s="10">
        <v>33285.200289811466</v>
      </c>
      <c r="AC69" s="10">
        <v>31751.963736028985</v>
      </c>
      <c r="AD69" s="10">
        <v>28524.900463755468</v>
      </c>
      <c r="AE69" s="10">
        <v>21746.107044212979</v>
      </c>
      <c r="AF69" s="10">
        <v>21716.722345937385</v>
      </c>
      <c r="AG69" s="10">
        <v>21431.534012604905</v>
      </c>
      <c r="AH69" s="10">
        <v>20464.20606497267</v>
      </c>
      <c r="AI69" s="10">
        <v>6594.9872352323073</v>
      </c>
      <c r="AJ69" s="10">
        <v>-236.11654350336903</v>
      </c>
      <c r="AK69" s="10">
        <v>-7925.367394077366</v>
      </c>
      <c r="AL69" s="10">
        <v>-8560.3129687897817</v>
      </c>
      <c r="AM69" s="10">
        <v>-8703.9623021231455</v>
      </c>
      <c r="AN69" s="10">
        <v>-9038.2403009258633</v>
      </c>
      <c r="AO69" s="10">
        <v>42275.496489463403</v>
      </c>
      <c r="AP69" s="10">
        <v>30786.920651341032</v>
      </c>
      <c r="AQ69" s="10">
        <v>19576.983975095754</v>
      </c>
      <c r="AR69" s="10">
        <v>18831.812164750943</v>
      </c>
      <c r="AS69" s="10">
        <v>18831.81216475094</v>
      </c>
      <c r="AT69" s="10">
        <v>19382.567454501917</v>
      </c>
      <c r="AU69" s="10"/>
      <c r="AV69" s="10"/>
      <c r="AW69" s="10"/>
    </row>
    <row r="70" spans="1:49" s="134" customFormat="1" outlineLevel="2">
      <c r="A70" s="213" t="s">
        <v>233</v>
      </c>
      <c r="B70" s="214">
        <f t="shared" ref="B70:B73" si="21">SUM(D70:AV70)</f>
        <v>20169684.833115887</v>
      </c>
      <c r="C70" s="172"/>
      <c r="D70" s="69"/>
      <c r="E70" s="99"/>
      <c r="F70" s="99"/>
      <c r="G70" s="99"/>
      <c r="H70" s="99"/>
      <c r="I70" s="99"/>
      <c r="J70" s="99"/>
      <c r="K70" s="99"/>
      <c r="L70" s="99">
        <v>776415.4460597795</v>
      </c>
      <c r="M70" s="70">
        <v>776415.4460597795</v>
      </c>
      <c r="N70" s="69">
        <v>776415.4460597795</v>
      </c>
      <c r="O70" s="69">
        <v>776415.4460597795</v>
      </c>
      <c r="P70" s="69">
        <v>776415.4460597795</v>
      </c>
      <c r="Q70" s="69">
        <v>776415.4460597795</v>
      </c>
      <c r="R70" s="69">
        <v>776415.4460597795</v>
      </c>
      <c r="S70" s="69">
        <v>776415.4460597795</v>
      </c>
      <c r="T70" s="69">
        <v>776415.4460597795</v>
      </c>
      <c r="U70" s="69">
        <v>776415.4460597795</v>
      </c>
      <c r="V70" s="69">
        <v>776415.4460597795</v>
      </c>
      <c r="W70" s="69">
        <v>776415.4460597795</v>
      </c>
      <c r="X70" s="69">
        <v>776415.4460597795</v>
      </c>
      <c r="Y70" s="69">
        <v>776415.4460597795</v>
      </c>
      <c r="Z70" s="69">
        <v>776415.4460597795</v>
      </c>
      <c r="AA70" s="69">
        <v>776415.4460597795</v>
      </c>
      <c r="AB70" s="69">
        <v>775072.99372616562</v>
      </c>
      <c r="AC70" s="69">
        <v>752715.52956315049</v>
      </c>
      <c r="AD70" s="69">
        <v>707628.9069247318</v>
      </c>
      <c r="AE70" s="69">
        <v>630310.51018622413</v>
      </c>
      <c r="AF70" s="69">
        <v>588010.89578248572</v>
      </c>
      <c r="AG70" s="69">
        <v>583376.98036581953</v>
      </c>
      <c r="AH70" s="69">
        <v>577786.59761725075</v>
      </c>
      <c r="AI70" s="69">
        <v>534336.5674411644</v>
      </c>
      <c r="AJ70" s="69">
        <v>475393.04013082176</v>
      </c>
      <c r="AK70" s="69">
        <v>402021.8549296736</v>
      </c>
      <c r="AL70" s="69">
        <v>362913.85438944504</v>
      </c>
      <c r="AM70" s="69">
        <v>359006.12290093926</v>
      </c>
      <c r="AN70" s="66">
        <v>354005.4052932444</v>
      </c>
      <c r="AO70" s="66">
        <v>293292.25303776981</v>
      </c>
      <c r="AP70" s="10">
        <v>204992.65453862966</v>
      </c>
      <c r="AQ70" s="10">
        <v>89491.079444444316</v>
      </c>
      <c r="AR70" s="10">
        <v>23627.863230363982</v>
      </c>
      <c r="AS70" s="10">
        <v>19610.767229406134</v>
      </c>
      <c r="AT70" s="10">
        <v>13443.819427682</v>
      </c>
      <c r="AU70" s="10">
        <v>0</v>
      </c>
      <c r="AV70" s="10"/>
      <c r="AW70" s="10"/>
    </row>
    <row r="71" spans="1:49" s="134" customFormat="1" outlineLevel="2">
      <c r="A71" s="213" t="s">
        <v>234</v>
      </c>
      <c r="B71" s="214">
        <f t="shared" si="21"/>
        <v>2988101.4567579096</v>
      </c>
      <c r="C71" s="172"/>
      <c r="D71" s="69"/>
      <c r="E71" s="99"/>
      <c r="F71" s="99"/>
      <c r="G71" s="99"/>
      <c r="H71" s="99"/>
      <c r="I71" s="99"/>
      <c r="J71" s="99"/>
      <c r="K71" s="99"/>
      <c r="L71" s="99">
        <v>99603.381891930301</v>
      </c>
      <c r="M71" s="70">
        <v>99603.381891930301</v>
      </c>
      <c r="N71" s="69">
        <v>99603.381891930301</v>
      </c>
      <c r="O71" s="69">
        <v>99603.381891930301</v>
      </c>
      <c r="P71" s="69">
        <v>99603.381891930301</v>
      </c>
      <c r="Q71" s="69">
        <v>99603.381891930301</v>
      </c>
      <c r="R71" s="69">
        <v>99603.381891930301</v>
      </c>
      <c r="S71" s="69">
        <v>99603.381891930301</v>
      </c>
      <c r="T71" s="69">
        <v>99603.381891930301</v>
      </c>
      <c r="U71" s="69">
        <v>99603.381891930301</v>
      </c>
      <c r="V71" s="69">
        <v>99603.381891930301</v>
      </c>
      <c r="W71" s="69">
        <v>99603.381891930301</v>
      </c>
      <c r="X71" s="69">
        <v>99603.381891930301</v>
      </c>
      <c r="Y71" s="69">
        <v>99603.381891930301</v>
      </c>
      <c r="Z71" s="69">
        <v>99603.381891930301</v>
      </c>
      <c r="AA71" s="69">
        <v>99603.381891930301</v>
      </c>
      <c r="AB71" s="69">
        <v>99603.381891930301</v>
      </c>
      <c r="AC71" s="69">
        <v>99603.381891930301</v>
      </c>
      <c r="AD71" s="69">
        <v>99603.381891930301</v>
      </c>
      <c r="AE71" s="69">
        <v>99603.381891930301</v>
      </c>
      <c r="AF71" s="69">
        <v>99603.381891930301</v>
      </c>
      <c r="AG71" s="69">
        <v>99603.381891930301</v>
      </c>
      <c r="AH71" s="69">
        <v>99603.381891930301</v>
      </c>
      <c r="AI71" s="69">
        <v>99603.381891930301</v>
      </c>
      <c r="AJ71" s="69">
        <v>99603.381891930301</v>
      </c>
      <c r="AK71" s="69">
        <v>99603.381891930301</v>
      </c>
      <c r="AL71" s="69">
        <v>99603.381891930301</v>
      </c>
      <c r="AM71" s="69">
        <v>99603.381891930301</v>
      </c>
      <c r="AN71" s="69">
        <v>99603.381891930301</v>
      </c>
      <c r="AO71" s="69">
        <v>99603.381891930301</v>
      </c>
      <c r="AP71" s="10"/>
      <c r="AQ71" s="10"/>
      <c r="AR71" s="10"/>
      <c r="AS71" s="10"/>
      <c r="AT71" s="10"/>
      <c r="AU71" s="10"/>
      <c r="AV71" s="10"/>
      <c r="AW71" s="10"/>
    </row>
    <row r="72" spans="1:49" s="134" customFormat="1" outlineLevel="2">
      <c r="A72" s="129" t="s">
        <v>244</v>
      </c>
      <c r="B72" s="135">
        <f t="shared" si="21"/>
        <v>514263.97242373868</v>
      </c>
      <c r="C72" s="131" t="s">
        <v>107</v>
      </c>
      <c r="D72" s="69"/>
      <c r="E72" s="99"/>
      <c r="F72" s="99"/>
      <c r="G72" s="99"/>
      <c r="H72" s="99"/>
      <c r="I72" s="99"/>
      <c r="J72" s="202"/>
      <c r="K72" s="202"/>
      <c r="L72" s="202"/>
      <c r="M72" s="203">
        <v>28644.820332025585</v>
      </c>
      <c r="N72" s="10">
        <v>28644.820332025585</v>
      </c>
      <c r="O72" s="10">
        <v>28644.820332025585</v>
      </c>
      <c r="P72" s="10">
        <v>28644.820332025585</v>
      </c>
      <c r="Q72" s="10">
        <v>28644.820332025585</v>
      </c>
      <c r="R72" s="10">
        <v>28644.820332025585</v>
      </c>
      <c r="S72" s="10">
        <v>28644.820332025585</v>
      </c>
      <c r="T72" s="10">
        <v>28644.820332025585</v>
      </c>
      <c r="U72" s="10">
        <v>28644.820332025585</v>
      </c>
      <c r="V72" s="10">
        <v>28644.820332025585</v>
      </c>
      <c r="W72" s="10">
        <v>28644.820332025585</v>
      </c>
      <c r="X72" s="10">
        <v>28644.820332025585</v>
      </c>
      <c r="Y72" s="10">
        <v>28644.820332025585</v>
      </c>
      <c r="Z72" s="10">
        <v>28644.820332025585</v>
      </c>
      <c r="AA72" s="10">
        <v>28644.820332025585</v>
      </c>
      <c r="AB72" s="10">
        <v>28555.046500610595</v>
      </c>
      <c r="AC72" s="10">
        <v>25473.37607197609</v>
      </c>
      <c r="AD72" s="10">
        <v>23389.53316967428</v>
      </c>
      <c r="AE72" s="10">
        <v>15355.039987204189</v>
      </c>
      <c r="AF72" s="10">
        <v>6036.7551811733865</v>
      </c>
      <c r="AG72" s="10">
        <v>4997.0193478402798</v>
      </c>
      <c r="AH72" s="10">
        <v>4503.2705184789957</v>
      </c>
      <c r="AI72" s="10">
        <v>-1058.675154349592</v>
      </c>
      <c r="AJ72" s="10">
        <v>-14661.007064552919</v>
      </c>
      <c r="AK72" s="10">
        <v>-25340.681932368956</v>
      </c>
      <c r="AL72" s="10">
        <v>-32739.992932368477</v>
      </c>
      <c r="AM72" s="10">
        <v>-33277.303265701863</v>
      </c>
      <c r="AN72" s="10">
        <v>-34203.64718715765</v>
      </c>
      <c r="AO72" s="10">
        <v>-41270.58930285048</v>
      </c>
      <c r="AP72" s="10">
        <v>45547.907071360416</v>
      </c>
      <c r="AQ72" s="10">
        <v>34112.761870210437</v>
      </c>
      <c r="AR72" s="10">
        <v>21706.241099137915</v>
      </c>
      <c r="AS72" s="10">
        <v>20477.936654693469</v>
      </c>
      <c r="AT72" s="10">
        <v>19517.298043582392</v>
      </c>
      <c r="AU72" s="10">
        <v>17471.378766762475</v>
      </c>
      <c r="AV72" s="10"/>
      <c r="AW72" s="10"/>
    </row>
    <row r="73" spans="1:49" s="134" customFormat="1" outlineLevel="2">
      <c r="A73" s="129" t="s">
        <v>259</v>
      </c>
      <c r="B73" s="135">
        <f t="shared" si="21"/>
        <v>4856</v>
      </c>
      <c r="C73" s="131" t="s">
        <v>107</v>
      </c>
      <c r="D73" s="69"/>
      <c r="E73" s="99"/>
      <c r="F73" s="99"/>
      <c r="G73" s="99"/>
      <c r="H73" s="99"/>
      <c r="I73" s="99"/>
      <c r="J73" s="202"/>
      <c r="K73" s="202"/>
      <c r="L73" s="202"/>
      <c r="M73" s="203">
        <v>237</v>
      </c>
      <c r="N73" s="10">
        <v>237</v>
      </c>
      <c r="O73" s="10">
        <v>237</v>
      </c>
      <c r="P73" s="10">
        <v>237</v>
      </c>
      <c r="Q73" s="10">
        <v>237</v>
      </c>
      <c r="R73" s="10">
        <v>237</v>
      </c>
      <c r="S73" s="10">
        <v>237</v>
      </c>
      <c r="T73" s="10">
        <v>237</v>
      </c>
      <c r="U73" s="10">
        <v>237</v>
      </c>
      <c r="V73" s="10">
        <v>237</v>
      </c>
      <c r="W73" s="10">
        <v>237</v>
      </c>
      <c r="X73" s="10">
        <v>237</v>
      </c>
      <c r="Y73" s="10">
        <v>237</v>
      </c>
      <c r="Z73" s="10">
        <v>237</v>
      </c>
      <c r="AA73" s="10">
        <v>237</v>
      </c>
      <c r="AB73" s="10">
        <v>237</v>
      </c>
      <c r="AC73" s="10">
        <v>237</v>
      </c>
      <c r="AD73" s="10">
        <v>237</v>
      </c>
      <c r="AE73" s="10">
        <v>237</v>
      </c>
      <c r="AF73" s="10">
        <v>68</v>
      </c>
      <c r="AG73" s="10">
        <v>57</v>
      </c>
      <c r="AH73" s="10">
        <v>57</v>
      </c>
      <c r="AI73" s="10">
        <v>57</v>
      </c>
      <c r="AJ73" s="10">
        <v>57</v>
      </c>
      <c r="AK73" s="10">
        <v>57</v>
      </c>
      <c r="AL73" s="10" t="s">
        <v>257</v>
      </c>
      <c r="AM73" s="10" t="s">
        <v>257</v>
      </c>
      <c r="AN73" s="10" t="s">
        <v>257</v>
      </c>
      <c r="AO73" s="10" t="s">
        <v>257</v>
      </c>
      <c r="AP73" s="10" t="s">
        <v>257</v>
      </c>
      <c r="AQ73" s="10" t="s">
        <v>257</v>
      </c>
      <c r="AR73" s="10" t="s">
        <v>257</v>
      </c>
      <c r="AS73" s="10" t="s">
        <v>257</v>
      </c>
      <c r="AT73" s="10" t="s">
        <v>257</v>
      </c>
      <c r="AU73" s="10" t="s">
        <v>257</v>
      </c>
      <c r="AV73" s="10"/>
      <c r="AW73" s="10"/>
    </row>
    <row r="74" spans="1:49" s="8" customFormat="1" ht="12.75" outlineLevel="2">
      <c r="B74" s="125"/>
      <c r="D74" s="126"/>
      <c r="E74" s="127"/>
      <c r="F74" s="127"/>
      <c r="G74" s="127"/>
      <c r="H74" s="127"/>
      <c r="I74" s="127"/>
      <c r="J74" s="127"/>
      <c r="K74" s="127"/>
      <c r="L74" s="127"/>
      <c r="M74" s="128"/>
      <c r="N74" s="126"/>
      <c r="O74" s="126"/>
      <c r="P74" s="126"/>
      <c r="Q74" s="126"/>
      <c r="R74" s="126"/>
      <c r="S74" s="126"/>
      <c r="T74" s="126"/>
      <c r="U74" s="126"/>
      <c r="V74" s="126"/>
      <c r="W74" s="126"/>
      <c r="X74" s="126"/>
      <c r="Y74" s="126"/>
      <c r="Z74" s="126"/>
      <c r="AA74" s="126"/>
      <c r="AB74" s="126"/>
      <c r="AC74" s="126"/>
      <c r="AD74" s="126"/>
      <c r="AE74" s="126"/>
      <c r="AF74" s="126"/>
      <c r="AG74" s="126"/>
      <c r="AH74" s="126"/>
      <c r="AI74" s="126"/>
      <c r="AJ74" s="126"/>
      <c r="AK74" s="126"/>
      <c r="AL74" s="126"/>
      <c r="AM74" s="126"/>
      <c r="AN74" s="126"/>
      <c r="AO74" s="126"/>
      <c r="AP74" s="126"/>
      <c r="AQ74" s="126"/>
      <c r="AR74" s="126"/>
      <c r="AS74" s="126"/>
      <c r="AT74" s="126"/>
      <c r="AU74" s="126"/>
      <c r="AV74" s="126"/>
    </row>
    <row r="75" spans="1:49" s="140" customFormat="1" outlineLevel="1">
      <c r="A75" s="139" t="s">
        <v>6</v>
      </c>
      <c r="B75" s="12">
        <f>SUM(D75:AV75)</f>
        <v>74953083.21666804</v>
      </c>
      <c r="D75" s="23">
        <f>SUM(D47:D74)</f>
        <v>1855.7235862095781</v>
      </c>
      <c r="E75" s="23">
        <f t="shared" ref="E75:AV75" si="22">SUM(E47:E74)</f>
        <v>26312.744630005782</v>
      </c>
      <c r="F75" s="23">
        <f t="shared" si="22"/>
        <v>107328.23379550232</v>
      </c>
      <c r="G75" s="23">
        <f t="shared" si="22"/>
        <v>169969.83291893586</v>
      </c>
      <c r="H75" s="23">
        <f t="shared" si="22"/>
        <v>243398.17642918954</v>
      </c>
      <c r="I75" s="23">
        <f t="shared" si="22"/>
        <v>333294.76236103533</v>
      </c>
      <c r="J75" s="23">
        <f t="shared" si="22"/>
        <v>1086242.3735388906</v>
      </c>
      <c r="K75" s="23">
        <f t="shared" si="22"/>
        <v>1836272.4705408572</v>
      </c>
      <c r="L75" s="23">
        <f t="shared" si="22"/>
        <v>2712291.2984925671</v>
      </c>
      <c r="M75" s="173">
        <f t="shared" si="22"/>
        <v>2741173.1188245928</v>
      </c>
      <c r="N75" s="23">
        <f t="shared" si="22"/>
        <v>2741173.1188245928</v>
      </c>
      <c r="O75" s="23">
        <f t="shared" si="22"/>
        <v>2741173.1188245928</v>
      </c>
      <c r="P75" s="23">
        <f t="shared" si="22"/>
        <v>2741173.1188245928</v>
      </c>
      <c r="Q75" s="23">
        <f t="shared" si="22"/>
        <v>2741173.1188245928</v>
      </c>
      <c r="R75" s="23">
        <f t="shared" si="22"/>
        <v>2741173.1188245928</v>
      </c>
      <c r="S75" s="23">
        <f t="shared" si="22"/>
        <v>2741173.1188245928</v>
      </c>
      <c r="T75" s="23">
        <f t="shared" si="22"/>
        <v>2741173.1188245928</v>
      </c>
      <c r="U75" s="23">
        <f t="shared" si="22"/>
        <v>2741173.1188245928</v>
      </c>
      <c r="V75" s="23">
        <f t="shared" si="22"/>
        <v>2741173.1188245928</v>
      </c>
      <c r="W75" s="23">
        <f t="shared" si="22"/>
        <v>2741173.1188245928</v>
      </c>
      <c r="X75" s="23">
        <f t="shared" si="22"/>
        <v>2741173.1188245928</v>
      </c>
      <c r="Y75" s="23">
        <f t="shared" si="22"/>
        <v>2741173.1188245928</v>
      </c>
      <c r="Z75" s="23">
        <f t="shared" si="22"/>
        <v>2741173.1188245928</v>
      </c>
      <c r="AA75" s="23">
        <f t="shared" si="22"/>
        <v>2741173.1188245928</v>
      </c>
      <c r="AB75" s="23">
        <f t="shared" si="22"/>
        <v>2730823.4517773655</v>
      </c>
      <c r="AC75" s="23">
        <f t="shared" si="22"/>
        <v>2582019.0769619988</v>
      </c>
      <c r="AD75" s="23">
        <f t="shared" si="22"/>
        <v>2410919.4534342503</v>
      </c>
      <c r="AE75" s="23">
        <f t="shared" si="22"/>
        <v>2274469.1655966053</v>
      </c>
      <c r="AF75" s="23">
        <f t="shared" si="22"/>
        <v>2193403.4632618357</v>
      </c>
      <c r="AG75" s="23">
        <f t="shared" si="22"/>
        <v>2163517.5703092511</v>
      </c>
      <c r="AH75" s="23">
        <f t="shared" si="22"/>
        <v>2129792.8447338035</v>
      </c>
      <c r="AI75" s="23">
        <f t="shared" si="22"/>
        <v>1847357.2744168676</v>
      </c>
      <c r="AJ75" s="23">
        <f t="shared" si="22"/>
        <v>1598757.6553035588</v>
      </c>
      <c r="AK75" s="23">
        <f t="shared" si="22"/>
        <v>1467798.7932949413</v>
      </c>
      <c r="AL75" s="23">
        <f t="shared" si="22"/>
        <v>1400652.1350363225</v>
      </c>
      <c r="AM75" s="23">
        <f t="shared" si="22"/>
        <v>1378933.6467733346</v>
      </c>
      <c r="AN75" s="23">
        <f t="shared" si="22"/>
        <v>1343669.3253792464</v>
      </c>
      <c r="AO75" s="23">
        <f t="shared" si="22"/>
        <v>867672.36730649322</v>
      </c>
      <c r="AP75" s="23">
        <f t="shared" si="22"/>
        <v>434077.51619272679</v>
      </c>
      <c r="AQ75" s="23">
        <f t="shared" si="22"/>
        <v>227562.49676703327</v>
      </c>
      <c r="AR75" s="23">
        <f t="shared" si="22"/>
        <v>117051.62455439004</v>
      </c>
      <c r="AS75" s="23">
        <f t="shared" si="22"/>
        <v>80227.893213393851</v>
      </c>
      <c r="AT75" s="23">
        <f t="shared" si="22"/>
        <v>52343.684925766305</v>
      </c>
      <c r="AU75" s="23">
        <f t="shared" si="22"/>
        <v>17471.378766762475</v>
      </c>
      <c r="AV75" s="23">
        <f t="shared" si="22"/>
        <v>0</v>
      </c>
    </row>
    <row r="76" spans="1:49" s="140" customFormat="1" outlineLevel="1">
      <c r="A76" s="139"/>
      <c r="B76" s="12"/>
      <c r="D76" s="215"/>
      <c r="E76" s="215"/>
      <c r="F76" s="215"/>
      <c r="G76" s="215"/>
      <c r="H76" s="215"/>
      <c r="I76" s="215"/>
      <c r="J76" s="215"/>
      <c r="K76" s="215"/>
      <c r="L76" s="215"/>
      <c r="M76" s="215"/>
      <c r="N76" s="215"/>
      <c r="O76" s="215"/>
      <c r="P76" s="215"/>
      <c r="Q76" s="215"/>
      <c r="R76" s="215"/>
      <c r="S76" s="215"/>
      <c r="T76" s="215"/>
      <c r="U76" s="215"/>
      <c r="V76" s="215"/>
      <c r="W76" s="215"/>
      <c r="X76" s="215"/>
      <c r="Y76" s="215"/>
      <c r="Z76" s="215"/>
      <c r="AA76" s="215"/>
      <c r="AB76" s="215"/>
      <c r="AC76" s="215"/>
      <c r="AD76" s="215"/>
      <c r="AE76" s="215"/>
      <c r="AF76" s="215"/>
      <c r="AG76" s="215"/>
      <c r="AH76" s="215"/>
      <c r="AI76" s="215"/>
      <c r="AJ76" s="215"/>
      <c r="AK76" s="215"/>
      <c r="AL76" s="215"/>
      <c r="AM76" s="215"/>
      <c r="AN76" s="215"/>
      <c r="AO76" s="215"/>
      <c r="AP76" s="215"/>
      <c r="AQ76" s="215"/>
      <c r="AR76" s="215"/>
      <c r="AS76" s="215"/>
      <c r="AT76" s="215"/>
      <c r="AU76" s="215"/>
      <c r="AV76" s="215"/>
    </row>
    <row r="77" spans="1:49" s="140" customFormat="1" outlineLevel="1">
      <c r="A77" s="139"/>
      <c r="B77" s="12"/>
      <c r="D77" s="215"/>
      <c r="E77" s="215"/>
      <c r="F77" s="215"/>
      <c r="G77" s="215"/>
      <c r="H77" s="215"/>
      <c r="I77" s="215"/>
      <c r="J77" s="215"/>
      <c r="K77" s="215"/>
      <c r="L77" s="215"/>
      <c r="M77" s="216"/>
      <c r="N77" s="215"/>
      <c r="O77" s="215"/>
      <c r="P77" s="215"/>
      <c r="Q77" s="215"/>
      <c r="R77" s="215"/>
      <c r="S77" s="215"/>
      <c r="T77" s="215"/>
      <c r="U77" s="215"/>
      <c r="V77" s="215"/>
      <c r="W77" s="215"/>
      <c r="X77" s="215"/>
      <c r="Y77" s="215"/>
      <c r="Z77" s="215"/>
      <c r="AA77" s="215"/>
      <c r="AB77" s="215"/>
      <c r="AC77" s="215"/>
      <c r="AD77" s="215"/>
      <c r="AE77" s="215"/>
      <c r="AF77" s="215"/>
      <c r="AG77" s="215"/>
      <c r="AH77" s="215"/>
      <c r="AI77" s="215"/>
      <c r="AJ77" s="215"/>
      <c r="AK77" s="215"/>
      <c r="AL77" s="215"/>
      <c r="AM77" s="215"/>
      <c r="AN77" s="215"/>
      <c r="AO77" s="215"/>
      <c r="AP77" s="215"/>
      <c r="AQ77" s="215"/>
      <c r="AR77" s="215"/>
      <c r="AS77" s="215"/>
      <c r="AT77" s="215"/>
      <c r="AU77" s="215"/>
      <c r="AV77" s="215"/>
    </row>
    <row r="78" spans="1:49" s="140" customFormat="1" outlineLevel="1">
      <c r="A78" s="141" t="s">
        <v>253</v>
      </c>
      <c r="B78" s="12"/>
      <c r="D78" s="215"/>
      <c r="E78" s="215"/>
      <c r="F78" s="215"/>
      <c r="G78" s="215"/>
      <c r="H78" s="215"/>
      <c r="I78" s="215"/>
      <c r="J78" s="215"/>
      <c r="K78" s="215"/>
      <c r="L78" s="215"/>
      <c r="M78" s="216"/>
      <c r="N78" s="215"/>
      <c r="O78" s="215"/>
      <c r="P78" s="215"/>
      <c r="Q78" s="215"/>
      <c r="R78" s="215"/>
      <c r="S78" s="215"/>
      <c r="T78" s="215"/>
      <c r="U78" s="215"/>
      <c r="V78" s="215"/>
      <c r="W78" s="215"/>
      <c r="X78" s="215"/>
      <c r="Y78" s="215"/>
      <c r="Z78" s="215"/>
      <c r="AA78" s="215"/>
      <c r="AB78" s="215"/>
      <c r="AC78" s="215"/>
      <c r="AD78" s="215"/>
      <c r="AE78" s="215"/>
      <c r="AF78" s="215"/>
      <c r="AG78" s="215"/>
      <c r="AH78" s="215"/>
      <c r="AI78" s="215"/>
      <c r="AJ78" s="215"/>
      <c r="AK78" s="215"/>
      <c r="AL78" s="215"/>
      <c r="AM78" s="215"/>
      <c r="AN78" s="215"/>
      <c r="AO78" s="215"/>
      <c r="AP78" s="215"/>
      <c r="AQ78" s="215"/>
      <c r="AR78" s="215"/>
      <c r="AS78" s="215"/>
      <c r="AT78" s="215"/>
      <c r="AU78" s="215"/>
      <c r="AV78" s="215"/>
    </row>
    <row r="79" spans="1:49" s="134" customFormat="1" outlineLevel="2">
      <c r="A79" s="129" t="s">
        <v>245</v>
      </c>
      <c r="B79" s="135">
        <f t="shared" ref="B79:B81" si="23">SUM(D79:AV79)</f>
        <v>19393265</v>
      </c>
      <c r="C79" s="131" t="s">
        <v>107</v>
      </c>
      <c r="D79" s="69"/>
      <c r="E79" s="99"/>
      <c r="F79" s="99"/>
      <c r="G79" s="99"/>
      <c r="H79" s="99"/>
      <c r="I79" s="99"/>
      <c r="J79" s="99"/>
      <c r="K79" s="99"/>
      <c r="L79" s="99"/>
      <c r="M79" s="70">
        <v>776415</v>
      </c>
      <c r="N79" s="69">
        <v>776415</v>
      </c>
      <c r="O79" s="69">
        <v>776415</v>
      </c>
      <c r="P79" s="69">
        <v>776415</v>
      </c>
      <c r="Q79" s="69">
        <v>776415</v>
      </c>
      <c r="R79" s="69">
        <v>776415</v>
      </c>
      <c r="S79" s="69">
        <v>776415</v>
      </c>
      <c r="T79" s="69">
        <v>776415</v>
      </c>
      <c r="U79" s="69">
        <v>776415</v>
      </c>
      <c r="V79" s="69">
        <v>776415</v>
      </c>
      <c r="W79" s="69">
        <v>776415</v>
      </c>
      <c r="X79" s="69">
        <v>776415</v>
      </c>
      <c r="Y79" s="69">
        <v>776415</v>
      </c>
      <c r="Z79" s="69">
        <v>776415</v>
      </c>
      <c r="AA79" s="69">
        <v>776415</v>
      </c>
      <c r="AB79" s="69">
        <v>775073</v>
      </c>
      <c r="AC79" s="69">
        <v>752716</v>
      </c>
      <c r="AD79" s="69">
        <v>707629</v>
      </c>
      <c r="AE79" s="69">
        <v>630311</v>
      </c>
      <c r="AF79" s="69">
        <v>588011</v>
      </c>
      <c r="AG79" s="69">
        <v>583377</v>
      </c>
      <c r="AH79" s="69">
        <v>577787</v>
      </c>
      <c r="AI79" s="69">
        <v>534337</v>
      </c>
      <c r="AJ79" s="69">
        <v>475393</v>
      </c>
      <c r="AK79" s="69">
        <v>402022</v>
      </c>
      <c r="AL79" s="69">
        <v>362914</v>
      </c>
      <c r="AM79" s="69">
        <v>359006</v>
      </c>
      <c r="AN79" s="66">
        <v>354005</v>
      </c>
      <c r="AO79" s="66">
        <v>293292</v>
      </c>
      <c r="AP79" s="10">
        <v>204993</v>
      </c>
      <c r="AQ79" s="10">
        <v>89491</v>
      </c>
      <c r="AR79" s="10">
        <v>23628</v>
      </c>
      <c r="AS79" s="10">
        <v>19611</v>
      </c>
      <c r="AT79" s="10">
        <v>13444</v>
      </c>
      <c r="AU79" s="10">
        <v>0</v>
      </c>
      <c r="AV79" s="10">
        <v>0</v>
      </c>
      <c r="AW79" s="10"/>
    </row>
    <row r="80" spans="1:49" s="134" customFormat="1" outlineLevel="2">
      <c r="A80" s="129" t="s">
        <v>258</v>
      </c>
      <c r="B80" s="135">
        <f t="shared" si="23"/>
        <v>6725.7041666666637</v>
      </c>
      <c r="C80" s="131"/>
      <c r="D80" s="69"/>
      <c r="E80" s="99"/>
      <c r="F80" s="99"/>
      <c r="G80" s="99"/>
      <c r="H80" s="99"/>
      <c r="I80" s="99"/>
      <c r="J80" s="99"/>
      <c r="K80" s="99"/>
      <c r="L80" s="99"/>
      <c r="M80" s="70">
        <v>292.30316666666664</v>
      </c>
      <c r="N80" s="69">
        <v>292.30316666666664</v>
      </c>
      <c r="O80" s="69">
        <v>292.30316666666664</v>
      </c>
      <c r="P80" s="69">
        <v>292.30316666666664</v>
      </c>
      <c r="Q80" s="69">
        <v>292.30316666666664</v>
      </c>
      <c r="R80" s="69">
        <v>292.30316666666664</v>
      </c>
      <c r="S80" s="69">
        <v>292.30316666666664</v>
      </c>
      <c r="T80" s="69">
        <v>292.30316666666664</v>
      </c>
      <c r="U80" s="69">
        <v>292.30316666666664</v>
      </c>
      <c r="V80" s="69">
        <v>292.30316666666664</v>
      </c>
      <c r="W80" s="69">
        <v>292.30316666666664</v>
      </c>
      <c r="X80" s="69">
        <v>292.30316666666664</v>
      </c>
      <c r="Y80" s="69">
        <v>292.30316666666664</v>
      </c>
      <c r="Z80" s="69">
        <v>292.30316666666664</v>
      </c>
      <c r="AA80" s="69">
        <v>292.30316666666664</v>
      </c>
      <c r="AB80" s="69">
        <v>292.30316666666664</v>
      </c>
      <c r="AC80" s="69">
        <v>292.30316666666664</v>
      </c>
      <c r="AD80" s="69">
        <v>292.30316666666664</v>
      </c>
      <c r="AE80" s="69">
        <v>292.30316666666664</v>
      </c>
      <c r="AF80" s="69">
        <v>195.32399999999998</v>
      </c>
      <c r="AG80" s="69">
        <v>195.32399999999998</v>
      </c>
      <c r="AH80" s="69">
        <v>195.32399999999998</v>
      </c>
      <c r="AI80" s="69">
        <v>195.32399999999998</v>
      </c>
      <c r="AJ80" s="69">
        <v>195.32399999999998</v>
      </c>
      <c r="AK80" s="69">
        <v>195.32399999999998</v>
      </c>
      <c r="AL80" s="69">
        <v>0</v>
      </c>
      <c r="AM80" s="69">
        <v>0</v>
      </c>
      <c r="AN80" s="66">
        <v>0</v>
      </c>
      <c r="AO80" s="66">
        <v>0</v>
      </c>
      <c r="AP80" s="10">
        <v>0</v>
      </c>
      <c r="AQ80" s="10">
        <v>0</v>
      </c>
      <c r="AR80" s="10">
        <v>0</v>
      </c>
      <c r="AS80" s="10">
        <v>0</v>
      </c>
      <c r="AT80" s="10">
        <v>0</v>
      </c>
      <c r="AU80" s="10">
        <v>0</v>
      </c>
      <c r="AV80" s="10">
        <v>0</v>
      </c>
      <c r="AW80" s="10"/>
    </row>
    <row r="81" spans="1:49" s="134" customFormat="1" outlineLevel="2">
      <c r="A81" s="129" t="s">
        <v>250</v>
      </c>
      <c r="B81" s="135">
        <f t="shared" si="23"/>
        <v>2873076.2962963008</v>
      </c>
      <c r="C81" s="131" t="s">
        <v>107</v>
      </c>
      <c r="D81" s="69"/>
      <c r="E81" s="99"/>
      <c r="F81" s="99"/>
      <c r="G81" s="99"/>
      <c r="H81" s="99"/>
      <c r="I81" s="99"/>
      <c r="J81" s="99"/>
      <c r="K81" s="99"/>
      <c r="L81" s="99"/>
      <c r="M81" s="70">
        <v>95769.209876543333</v>
      </c>
      <c r="N81" s="69">
        <v>95769.209876543333</v>
      </c>
      <c r="O81" s="69">
        <v>95769.209876543333</v>
      </c>
      <c r="P81" s="69">
        <v>95769.209876543333</v>
      </c>
      <c r="Q81" s="69">
        <v>95769.209876543333</v>
      </c>
      <c r="R81" s="69">
        <v>95769.209876543333</v>
      </c>
      <c r="S81" s="69">
        <v>95769.209876543333</v>
      </c>
      <c r="T81" s="69">
        <v>95769.209876543333</v>
      </c>
      <c r="U81" s="69">
        <v>95769.209876543333</v>
      </c>
      <c r="V81" s="69">
        <v>95769.209876543333</v>
      </c>
      <c r="W81" s="69">
        <v>95769.209876543333</v>
      </c>
      <c r="X81" s="69">
        <v>95769.209876543333</v>
      </c>
      <c r="Y81" s="69">
        <v>95769.209876543333</v>
      </c>
      <c r="Z81" s="69">
        <v>95769.209876543333</v>
      </c>
      <c r="AA81" s="69">
        <v>95769.209876543333</v>
      </c>
      <c r="AB81" s="69">
        <v>95769.209876543333</v>
      </c>
      <c r="AC81" s="69">
        <v>95769.209876543333</v>
      </c>
      <c r="AD81" s="69">
        <v>95769.209876543333</v>
      </c>
      <c r="AE81" s="69">
        <v>95769.209876543333</v>
      </c>
      <c r="AF81" s="69">
        <v>95769.209876543333</v>
      </c>
      <c r="AG81" s="69">
        <v>95769.209876543333</v>
      </c>
      <c r="AH81" s="69">
        <v>95769.209876543333</v>
      </c>
      <c r="AI81" s="69">
        <v>95769.209876543333</v>
      </c>
      <c r="AJ81" s="69">
        <v>95769.209876543333</v>
      </c>
      <c r="AK81" s="69">
        <v>95769.209876543333</v>
      </c>
      <c r="AL81" s="69">
        <v>95769.209876543333</v>
      </c>
      <c r="AM81" s="69">
        <v>95769.209876543333</v>
      </c>
      <c r="AN81" s="69">
        <v>95769.209876543333</v>
      </c>
      <c r="AO81" s="69">
        <v>95769.209876543333</v>
      </c>
      <c r="AP81" s="10">
        <v>95769.209876543333</v>
      </c>
      <c r="AQ81" s="10"/>
      <c r="AR81" s="10"/>
      <c r="AS81" s="10"/>
      <c r="AT81" s="10"/>
      <c r="AU81" s="10"/>
      <c r="AV81" s="10"/>
      <c r="AW81" s="10"/>
    </row>
    <row r="82" spans="1:49" s="220" customFormat="1" outlineLevel="2">
      <c r="A82" s="206"/>
      <c r="B82" s="208"/>
      <c r="C82" s="172"/>
      <c r="D82" s="217"/>
      <c r="E82" s="218"/>
      <c r="F82" s="218"/>
      <c r="G82" s="218"/>
      <c r="H82" s="218"/>
      <c r="I82" s="218"/>
      <c r="J82" s="218"/>
      <c r="K82" s="218"/>
      <c r="L82" s="218"/>
      <c r="M82" s="218"/>
      <c r="N82" s="217"/>
      <c r="O82" s="217"/>
      <c r="P82" s="217"/>
      <c r="Q82" s="217"/>
      <c r="R82" s="217"/>
      <c r="S82" s="217"/>
      <c r="T82" s="217"/>
      <c r="U82" s="217"/>
      <c r="V82" s="217"/>
      <c r="W82" s="217"/>
      <c r="X82" s="217"/>
      <c r="Y82" s="217"/>
      <c r="Z82" s="217"/>
      <c r="AA82" s="217"/>
      <c r="AB82" s="217"/>
      <c r="AC82" s="217"/>
      <c r="AD82" s="217"/>
      <c r="AE82" s="217"/>
      <c r="AF82" s="217"/>
      <c r="AG82" s="217"/>
      <c r="AH82" s="217"/>
      <c r="AI82" s="217"/>
      <c r="AJ82" s="217"/>
      <c r="AK82" s="217"/>
      <c r="AL82" s="217"/>
      <c r="AM82" s="217"/>
      <c r="AN82" s="217"/>
      <c r="AO82" s="217"/>
      <c r="AP82" s="219"/>
      <c r="AQ82" s="219"/>
      <c r="AR82" s="219"/>
      <c r="AS82" s="219"/>
      <c r="AT82" s="219"/>
      <c r="AU82" s="219"/>
      <c r="AV82" s="219"/>
      <c r="AW82" s="219"/>
    </row>
    <row r="83" spans="1:49" s="220" customFormat="1" outlineLevel="2">
      <c r="A83" s="139" t="s">
        <v>252</v>
      </c>
      <c r="B83" s="208">
        <f>SUM(B79:B81)</f>
        <v>22273067.000462968</v>
      </c>
      <c r="C83" s="172"/>
      <c r="D83" s="208">
        <f>SUM(D79:D81)</f>
        <v>0</v>
      </c>
      <c r="E83" s="208">
        <f t="shared" ref="E83:AV83" si="24">SUM(E79:E81)</f>
        <v>0</v>
      </c>
      <c r="F83" s="208">
        <f t="shared" si="24"/>
        <v>0</v>
      </c>
      <c r="G83" s="208">
        <f t="shared" si="24"/>
        <v>0</v>
      </c>
      <c r="H83" s="208">
        <f t="shared" si="24"/>
        <v>0</v>
      </c>
      <c r="I83" s="208">
        <f t="shared" si="24"/>
        <v>0</v>
      </c>
      <c r="J83" s="208">
        <f t="shared" si="24"/>
        <v>0</v>
      </c>
      <c r="K83" s="208">
        <f t="shared" si="24"/>
        <v>0</v>
      </c>
      <c r="L83" s="208">
        <f t="shared" si="24"/>
        <v>0</v>
      </c>
      <c r="M83" s="208">
        <f t="shared" si="24"/>
        <v>872476.51304321003</v>
      </c>
      <c r="N83" s="208">
        <f t="shared" si="24"/>
        <v>872476.51304321003</v>
      </c>
      <c r="O83" s="208">
        <f t="shared" si="24"/>
        <v>872476.51304321003</v>
      </c>
      <c r="P83" s="208">
        <f t="shared" si="24"/>
        <v>872476.51304321003</v>
      </c>
      <c r="Q83" s="208">
        <f t="shared" si="24"/>
        <v>872476.51304321003</v>
      </c>
      <c r="R83" s="208">
        <f t="shared" si="24"/>
        <v>872476.51304321003</v>
      </c>
      <c r="S83" s="208">
        <f t="shared" si="24"/>
        <v>872476.51304321003</v>
      </c>
      <c r="T83" s="208">
        <f t="shared" si="24"/>
        <v>872476.51304321003</v>
      </c>
      <c r="U83" s="208">
        <f t="shared" si="24"/>
        <v>872476.51304321003</v>
      </c>
      <c r="V83" s="208">
        <f t="shared" si="24"/>
        <v>872476.51304321003</v>
      </c>
      <c r="W83" s="208">
        <f t="shared" si="24"/>
        <v>872476.51304321003</v>
      </c>
      <c r="X83" s="208">
        <f t="shared" si="24"/>
        <v>872476.51304321003</v>
      </c>
      <c r="Y83" s="208">
        <f t="shared" si="24"/>
        <v>872476.51304321003</v>
      </c>
      <c r="Z83" s="208">
        <f t="shared" si="24"/>
        <v>872476.51304321003</v>
      </c>
      <c r="AA83" s="208">
        <f t="shared" si="24"/>
        <v>872476.51304321003</v>
      </c>
      <c r="AB83" s="208">
        <f t="shared" si="24"/>
        <v>871134.51304321003</v>
      </c>
      <c r="AC83" s="208">
        <f t="shared" si="24"/>
        <v>848777.51304321003</v>
      </c>
      <c r="AD83" s="208">
        <f t="shared" si="24"/>
        <v>803690.51304321003</v>
      </c>
      <c r="AE83" s="208">
        <f t="shared" si="24"/>
        <v>726372.51304321003</v>
      </c>
      <c r="AF83" s="208">
        <f t="shared" si="24"/>
        <v>683975.5338765434</v>
      </c>
      <c r="AG83" s="208">
        <f t="shared" si="24"/>
        <v>679341.5338765434</v>
      </c>
      <c r="AH83" s="208">
        <f t="shared" si="24"/>
        <v>673751.5338765434</v>
      </c>
      <c r="AI83" s="208">
        <f t="shared" si="24"/>
        <v>630301.5338765434</v>
      </c>
      <c r="AJ83" s="208">
        <f t="shared" si="24"/>
        <v>571357.5338765434</v>
      </c>
      <c r="AK83" s="208">
        <f t="shared" si="24"/>
        <v>497986.53387654334</v>
      </c>
      <c r="AL83" s="208">
        <f t="shared" si="24"/>
        <v>458683.20987654332</v>
      </c>
      <c r="AM83" s="208">
        <f t="shared" si="24"/>
        <v>454775.20987654332</v>
      </c>
      <c r="AN83" s="208">
        <f t="shared" si="24"/>
        <v>449774.20987654332</v>
      </c>
      <c r="AO83" s="208">
        <f t="shared" si="24"/>
        <v>389061.20987654332</v>
      </c>
      <c r="AP83" s="208">
        <f t="shared" si="24"/>
        <v>300762.20987654332</v>
      </c>
      <c r="AQ83" s="208">
        <f t="shared" si="24"/>
        <v>89491</v>
      </c>
      <c r="AR83" s="208">
        <f t="shared" si="24"/>
        <v>23628</v>
      </c>
      <c r="AS83" s="208">
        <f t="shared" si="24"/>
        <v>19611</v>
      </c>
      <c r="AT83" s="208">
        <f t="shared" si="24"/>
        <v>13444</v>
      </c>
      <c r="AU83" s="208">
        <f t="shared" si="24"/>
        <v>0</v>
      </c>
      <c r="AV83" s="208">
        <f t="shared" si="24"/>
        <v>0</v>
      </c>
      <c r="AW83" s="219"/>
    </row>
    <row r="84" spans="1:49" s="220" customFormat="1" outlineLevel="2">
      <c r="A84" s="206"/>
      <c r="B84" s="208"/>
      <c r="C84" s="172"/>
      <c r="D84" s="217"/>
      <c r="E84" s="218"/>
      <c r="F84" s="218"/>
      <c r="G84" s="218"/>
      <c r="H84" s="218"/>
      <c r="I84" s="218"/>
      <c r="J84" s="218"/>
      <c r="K84" s="218"/>
      <c r="L84" s="218"/>
      <c r="M84" s="218"/>
      <c r="N84" s="217"/>
      <c r="O84" s="217"/>
      <c r="P84" s="217"/>
      <c r="Q84" s="217"/>
      <c r="R84" s="217"/>
      <c r="S84" s="217"/>
      <c r="T84" s="217"/>
      <c r="U84" s="217"/>
      <c r="V84" s="217"/>
      <c r="W84" s="217"/>
      <c r="X84" s="217"/>
      <c r="Y84" s="217"/>
      <c r="Z84" s="217"/>
      <c r="AA84" s="217"/>
      <c r="AB84" s="217"/>
      <c r="AC84" s="217"/>
      <c r="AD84" s="217"/>
      <c r="AE84" s="217"/>
      <c r="AF84" s="217"/>
      <c r="AG84" s="217"/>
      <c r="AH84" s="217"/>
      <c r="AI84" s="217"/>
      <c r="AJ84" s="217"/>
      <c r="AK84" s="217"/>
      <c r="AL84" s="217"/>
      <c r="AM84" s="217"/>
      <c r="AN84" s="217"/>
      <c r="AO84" s="217"/>
      <c r="AP84" s="219"/>
      <c r="AQ84" s="219"/>
      <c r="AR84" s="219"/>
      <c r="AS84" s="219"/>
      <c r="AT84" s="219"/>
      <c r="AU84" s="219"/>
      <c r="AV84" s="219"/>
      <c r="AW84" s="219"/>
    </row>
    <row r="85" spans="1:49" s="22" customFormat="1" ht="18" thickBot="1">
      <c r="A85" s="15" t="s">
        <v>254</v>
      </c>
      <c r="B85" s="20">
        <f>SUM(M85:AV85)</f>
        <v>90709184.600837827</v>
      </c>
      <c r="D85" s="16">
        <f>D75+D83</f>
        <v>1855.7235862095781</v>
      </c>
      <c r="E85" s="16">
        <f t="shared" ref="E85:AV85" si="25">E75+E83</f>
        <v>26312.744630005782</v>
      </c>
      <c r="F85" s="16">
        <f t="shared" si="25"/>
        <v>107328.23379550232</v>
      </c>
      <c r="G85" s="16">
        <f t="shared" si="25"/>
        <v>169969.83291893586</v>
      </c>
      <c r="H85" s="16">
        <f t="shared" si="25"/>
        <v>243398.17642918954</v>
      </c>
      <c r="I85" s="16">
        <f t="shared" si="25"/>
        <v>333294.76236103533</v>
      </c>
      <c r="J85" s="16">
        <f t="shared" si="25"/>
        <v>1086242.3735388906</v>
      </c>
      <c r="K85" s="16">
        <f t="shared" si="25"/>
        <v>1836272.4705408572</v>
      </c>
      <c r="L85" s="16">
        <f t="shared" si="25"/>
        <v>2712291.2984925671</v>
      </c>
      <c r="M85" s="16">
        <f>M75+M83</f>
        <v>3613649.6318678027</v>
      </c>
      <c r="N85" s="16">
        <f t="shared" si="25"/>
        <v>3613649.6318678027</v>
      </c>
      <c r="O85" s="16">
        <f t="shared" si="25"/>
        <v>3613649.6318678027</v>
      </c>
      <c r="P85" s="16">
        <f t="shared" si="25"/>
        <v>3613649.6318678027</v>
      </c>
      <c r="Q85" s="16">
        <f t="shared" si="25"/>
        <v>3613649.6318678027</v>
      </c>
      <c r="R85" s="16">
        <f t="shared" si="25"/>
        <v>3613649.6318678027</v>
      </c>
      <c r="S85" s="16">
        <f t="shared" si="25"/>
        <v>3613649.6318678027</v>
      </c>
      <c r="T85" s="16">
        <f t="shared" si="25"/>
        <v>3613649.6318678027</v>
      </c>
      <c r="U85" s="16">
        <f t="shared" si="25"/>
        <v>3613649.6318678027</v>
      </c>
      <c r="V85" s="16">
        <f t="shared" si="25"/>
        <v>3613649.6318678027</v>
      </c>
      <c r="W85" s="16">
        <f t="shared" si="25"/>
        <v>3613649.6318678027</v>
      </c>
      <c r="X85" s="16">
        <f t="shared" si="25"/>
        <v>3613649.6318678027</v>
      </c>
      <c r="Y85" s="16">
        <f t="shared" si="25"/>
        <v>3613649.6318678027</v>
      </c>
      <c r="Z85" s="16">
        <f t="shared" si="25"/>
        <v>3613649.6318678027</v>
      </c>
      <c r="AA85" s="16">
        <f t="shared" si="25"/>
        <v>3613649.6318678027</v>
      </c>
      <c r="AB85" s="16">
        <f t="shared" si="25"/>
        <v>3601957.9648205754</v>
      </c>
      <c r="AC85" s="16">
        <f t="shared" si="25"/>
        <v>3430796.5900052087</v>
      </c>
      <c r="AD85" s="16">
        <f t="shared" si="25"/>
        <v>3214609.9664774602</v>
      </c>
      <c r="AE85" s="16">
        <f t="shared" si="25"/>
        <v>3000841.6786398152</v>
      </c>
      <c r="AF85" s="16">
        <f t="shared" si="25"/>
        <v>2877378.9971383791</v>
      </c>
      <c r="AG85" s="16">
        <f t="shared" si="25"/>
        <v>2842859.1041857945</v>
      </c>
      <c r="AH85" s="16">
        <f t="shared" si="25"/>
        <v>2803544.3786103469</v>
      </c>
      <c r="AI85" s="16">
        <f t="shared" si="25"/>
        <v>2477658.808293411</v>
      </c>
      <c r="AJ85" s="16">
        <f t="shared" si="25"/>
        <v>2170115.1891801022</v>
      </c>
      <c r="AK85" s="16">
        <f t="shared" si="25"/>
        <v>1965785.3271714847</v>
      </c>
      <c r="AL85" s="16">
        <f t="shared" si="25"/>
        <v>1859335.3449128659</v>
      </c>
      <c r="AM85" s="16">
        <f t="shared" si="25"/>
        <v>1833708.856649878</v>
      </c>
      <c r="AN85" s="16">
        <f t="shared" si="25"/>
        <v>1793443.5352557898</v>
      </c>
      <c r="AO85" s="16">
        <f t="shared" si="25"/>
        <v>1256733.5771830366</v>
      </c>
      <c r="AP85" s="16">
        <f t="shared" si="25"/>
        <v>734839.72606927017</v>
      </c>
      <c r="AQ85" s="16">
        <f t="shared" si="25"/>
        <v>317053.49676703324</v>
      </c>
      <c r="AR85" s="16">
        <f t="shared" si="25"/>
        <v>140679.62455439003</v>
      </c>
      <c r="AS85" s="16">
        <f t="shared" si="25"/>
        <v>99838.893213393851</v>
      </c>
      <c r="AT85" s="16">
        <f t="shared" si="25"/>
        <v>65787.684925766313</v>
      </c>
      <c r="AU85" s="16">
        <f t="shared" si="25"/>
        <v>17471.378766762475</v>
      </c>
      <c r="AV85" s="16">
        <f t="shared" si="25"/>
        <v>0</v>
      </c>
    </row>
    <row r="86" spans="1:49" s="22" customFormat="1" ht="18" thickTop="1">
      <c r="A86" s="15"/>
      <c r="B86" s="20"/>
      <c r="D86" s="221"/>
      <c r="E86" s="221"/>
      <c r="F86" s="221"/>
      <c r="G86" s="221"/>
      <c r="H86" s="221"/>
      <c r="I86" s="221"/>
      <c r="J86" s="221"/>
      <c r="K86" s="221"/>
      <c r="L86" s="221"/>
      <c r="M86" s="221"/>
      <c r="N86" s="221"/>
      <c r="O86" s="221"/>
      <c r="P86" s="221"/>
      <c r="Q86" s="221"/>
      <c r="R86" s="221"/>
      <c r="S86" s="221"/>
      <c r="T86" s="221"/>
      <c r="U86" s="221"/>
      <c r="V86" s="221"/>
      <c r="W86" s="221"/>
      <c r="X86" s="221"/>
      <c r="Y86" s="221"/>
      <c r="Z86" s="221"/>
      <c r="AA86" s="221"/>
      <c r="AB86" s="221"/>
      <c r="AC86" s="221"/>
      <c r="AD86" s="221"/>
      <c r="AE86" s="221"/>
      <c r="AF86" s="221"/>
      <c r="AG86" s="221"/>
      <c r="AH86" s="221"/>
      <c r="AI86" s="221"/>
      <c r="AJ86" s="221"/>
      <c r="AK86" s="221"/>
      <c r="AL86" s="221"/>
      <c r="AM86" s="221"/>
      <c r="AN86" s="221"/>
      <c r="AO86" s="221"/>
      <c r="AP86" s="221"/>
      <c r="AQ86" s="221"/>
      <c r="AR86" s="221"/>
      <c r="AS86" s="221"/>
      <c r="AT86" s="221"/>
      <c r="AU86" s="221"/>
      <c r="AV86" s="221"/>
    </row>
    <row r="87" spans="1:49" s="22" customFormat="1" ht="17.25">
      <c r="A87" s="15"/>
      <c r="B87" s="20"/>
      <c r="D87" s="221"/>
      <c r="E87" s="221"/>
      <c r="F87" s="221"/>
      <c r="G87" s="221"/>
      <c r="H87" s="221"/>
      <c r="I87" s="221"/>
      <c r="J87" s="221"/>
      <c r="K87" s="221"/>
      <c r="L87" s="221"/>
      <c r="M87" s="221"/>
      <c r="N87" s="221"/>
      <c r="O87" s="221"/>
      <c r="P87" s="221"/>
      <c r="Q87" s="221"/>
      <c r="R87" s="221"/>
      <c r="S87" s="221"/>
      <c r="T87" s="221"/>
      <c r="U87" s="221"/>
      <c r="V87" s="221"/>
      <c r="W87" s="221"/>
      <c r="X87" s="221"/>
      <c r="Y87" s="221"/>
      <c r="Z87" s="221"/>
      <c r="AA87" s="221"/>
      <c r="AB87" s="221"/>
      <c r="AC87" s="221"/>
      <c r="AD87" s="221"/>
      <c r="AE87" s="221"/>
      <c r="AF87" s="221"/>
      <c r="AG87" s="221"/>
      <c r="AH87" s="221"/>
      <c r="AI87" s="221"/>
      <c r="AJ87" s="221"/>
      <c r="AK87" s="221"/>
      <c r="AL87" s="221"/>
      <c r="AM87" s="221"/>
      <c r="AN87" s="221"/>
      <c r="AO87" s="221"/>
      <c r="AP87" s="221"/>
      <c r="AQ87" s="221"/>
      <c r="AR87" s="221"/>
      <c r="AS87" s="221"/>
      <c r="AT87" s="221"/>
      <c r="AU87" s="221"/>
      <c r="AV87" s="221"/>
    </row>
    <row r="88" spans="1:49" s="22" customFormat="1" ht="15.75">
      <c r="A88" s="15" t="s">
        <v>255</v>
      </c>
      <c r="B88" s="20">
        <f>SUM(D88:AV88)</f>
        <v>2119118858.1532397</v>
      </c>
      <c r="D88" s="20">
        <f t="shared" ref="D88:AV88" si="26">D44-D85</f>
        <v>331559.21913004271</v>
      </c>
      <c r="E88" s="20">
        <f t="shared" si="26"/>
        <v>6894176.8130237861</v>
      </c>
      <c r="F88" s="20">
        <f t="shared" si="26"/>
        <v>13846120.488310628</v>
      </c>
      <c r="G88" s="20">
        <f t="shared" si="26"/>
        <v>19454428.079674095</v>
      </c>
      <c r="H88" s="20">
        <f t="shared" si="26"/>
        <v>26723513.49835068</v>
      </c>
      <c r="I88" s="20">
        <f t="shared" si="26"/>
        <v>34241697.547658309</v>
      </c>
      <c r="J88" s="20">
        <f t="shared" si="26"/>
        <v>41456537.917836696</v>
      </c>
      <c r="K88" s="20">
        <f t="shared" si="26"/>
        <v>50719757.008672856</v>
      </c>
      <c r="L88" s="20">
        <f t="shared" si="26"/>
        <v>60014680.391339481</v>
      </c>
      <c r="M88" s="20">
        <f t="shared" si="26"/>
        <v>67728832.028713673</v>
      </c>
      <c r="N88" s="20">
        <f t="shared" si="26"/>
        <v>67728832.028713673</v>
      </c>
      <c r="O88" s="20">
        <f t="shared" si="26"/>
        <v>67728832.028713673</v>
      </c>
      <c r="P88" s="20">
        <f t="shared" si="26"/>
        <v>67728832.028713673</v>
      </c>
      <c r="Q88" s="20">
        <f t="shared" si="26"/>
        <v>67728832.028713673</v>
      </c>
      <c r="R88" s="20">
        <f t="shared" si="26"/>
        <v>67728832.028713673</v>
      </c>
      <c r="S88" s="20">
        <f t="shared" si="26"/>
        <v>67728832.028713673</v>
      </c>
      <c r="T88" s="20">
        <f t="shared" si="26"/>
        <v>67728832.028713673</v>
      </c>
      <c r="U88" s="20">
        <f t="shared" si="26"/>
        <v>67728832.028713673</v>
      </c>
      <c r="V88" s="20">
        <f t="shared" si="26"/>
        <v>67728832.028713673</v>
      </c>
      <c r="W88" s="20">
        <f t="shared" si="26"/>
        <v>67728832.028713673</v>
      </c>
      <c r="X88" s="20">
        <f t="shared" si="26"/>
        <v>67728832.028713673</v>
      </c>
      <c r="Y88" s="20">
        <f t="shared" si="26"/>
        <v>67728832.028713673</v>
      </c>
      <c r="Z88" s="20">
        <f t="shared" si="26"/>
        <v>67728832.028713673</v>
      </c>
      <c r="AA88" s="20">
        <f t="shared" si="26"/>
        <v>67728832.028713673</v>
      </c>
      <c r="AB88" s="20">
        <f t="shared" si="26"/>
        <v>67641979.171535283</v>
      </c>
      <c r="AC88" s="20">
        <f t="shared" si="26"/>
        <v>66344061.837802209</v>
      </c>
      <c r="AD88" s="20">
        <f t="shared" si="26"/>
        <v>64881650.743956424</v>
      </c>
      <c r="AE88" s="20">
        <f t="shared" si="26"/>
        <v>63173717.392263919</v>
      </c>
      <c r="AF88" s="20">
        <f t="shared" si="26"/>
        <v>60800258.119236201</v>
      </c>
      <c r="AG88" s="20">
        <f t="shared" si="26"/>
        <v>58500951.875303678</v>
      </c>
      <c r="AH88" s="20">
        <f t="shared" si="26"/>
        <v>56059119.738218732</v>
      </c>
      <c r="AI88" s="20">
        <f t="shared" si="26"/>
        <v>51610434.539103471</v>
      </c>
      <c r="AJ88" s="20">
        <f t="shared" si="26"/>
        <v>47160011.525870234</v>
      </c>
      <c r="AK88" s="20">
        <f t="shared" si="26"/>
        <v>43455688.686879531</v>
      </c>
      <c r="AL88" s="20">
        <f t="shared" si="26"/>
        <v>41527820.444857314</v>
      </c>
      <c r="AM88" s="20">
        <f t="shared" si="26"/>
        <v>39446028.907623827</v>
      </c>
      <c r="AN88" s="20">
        <f t="shared" si="26"/>
        <v>37933834.016149953</v>
      </c>
      <c r="AO88" s="20">
        <f t="shared" si="26"/>
        <v>33059082.541323356</v>
      </c>
      <c r="AP88" s="20">
        <f t="shared" si="26"/>
        <v>27986367.54712829</v>
      </c>
      <c r="AQ88" s="20">
        <f t="shared" si="26"/>
        <v>23690255.511658277</v>
      </c>
      <c r="AR88" s="20">
        <f t="shared" si="26"/>
        <v>21215051.800494067</v>
      </c>
      <c r="AS88" s="20">
        <f t="shared" si="26"/>
        <v>17977930.058977176</v>
      </c>
      <c r="AT88" s="20">
        <f t="shared" si="26"/>
        <v>14119896.942946278</v>
      </c>
      <c r="AU88" s="20">
        <f t="shared" si="26"/>
        <v>9218828.3572096024</v>
      </c>
      <c r="AV88" s="20">
        <f t="shared" si="26"/>
        <v>3700937</v>
      </c>
    </row>
    <row r="89" spans="1:49">
      <c r="A89" s="8"/>
      <c r="D89" s="11"/>
      <c r="E89" s="98"/>
      <c r="F89" s="98"/>
      <c r="G89" s="98"/>
      <c r="H89" s="98"/>
      <c r="I89" s="98"/>
      <c r="J89" s="98"/>
      <c r="K89" s="98"/>
      <c r="L89" s="98"/>
      <c r="M89" s="98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</row>
    <row r="90" spans="1:49" s="25" customFormat="1">
      <c r="B90" s="26"/>
      <c r="C90" s="9"/>
      <c r="D90" s="27"/>
      <c r="E90" s="100"/>
      <c r="F90" s="100"/>
      <c r="G90" s="100"/>
      <c r="H90" s="100"/>
      <c r="I90" s="100"/>
      <c r="J90" s="100"/>
      <c r="K90" s="100"/>
      <c r="L90" s="100"/>
      <c r="M90" s="100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  <c r="AA90" s="27"/>
      <c r="AB90" s="27"/>
      <c r="AC90" s="27"/>
      <c r="AD90" s="27"/>
      <c r="AE90" s="27"/>
      <c r="AF90" s="27"/>
      <c r="AG90" s="27"/>
      <c r="AH90" s="27"/>
      <c r="AI90" s="27"/>
      <c r="AJ90" s="27"/>
      <c r="AK90" s="27"/>
      <c r="AL90" s="27"/>
      <c r="AM90" s="27"/>
      <c r="AN90" s="27"/>
      <c r="AO90" s="27"/>
      <c r="AP90" s="27"/>
      <c r="AQ90" s="27"/>
      <c r="AR90" s="27"/>
      <c r="AS90" s="27"/>
      <c r="AT90" s="27"/>
      <c r="AU90" s="27"/>
      <c r="AV90" s="27"/>
    </row>
    <row r="91" spans="1:49">
      <c r="N91" s="175"/>
      <c r="O91" s="175"/>
      <c r="P91" s="175"/>
      <c r="Q91" s="175"/>
      <c r="R91" s="175"/>
      <c r="S91" s="175"/>
      <c r="T91" s="175"/>
      <c r="U91" s="175"/>
      <c r="V91" s="175"/>
      <c r="W91" s="175"/>
      <c r="X91" s="175"/>
      <c r="Y91" s="175"/>
      <c r="Z91" s="175"/>
      <c r="AA91" s="175"/>
      <c r="AB91" s="175"/>
      <c r="AC91" s="175"/>
      <c r="AD91" s="175"/>
      <c r="AE91" s="175"/>
      <c r="AF91" s="175"/>
      <c r="AG91" s="175"/>
      <c r="AH91" s="175"/>
      <c r="AI91" s="175"/>
      <c r="AJ91" s="175"/>
      <c r="AK91" s="175"/>
      <c r="AL91" s="175"/>
      <c r="AM91" s="175"/>
      <c r="AN91" s="175"/>
      <c r="AO91" s="175"/>
      <c r="AP91" s="175"/>
      <c r="AQ91" s="175"/>
      <c r="AR91" s="175"/>
    </row>
    <row r="92" spans="1:49">
      <c r="C92" s="18"/>
      <c r="D92" s="67"/>
      <c r="E92" s="67"/>
      <c r="F92" s="67"/>
      <c r="G92" s="152"/>
      <c r="M92" s="154" t="s">
        <v>23</v>
      </c>
      <c r="N92" s="154" t="s">
        <v>24</v>
      </c>
      <c r="O92" s="155" t="s">
        <v>25</v>
      </c>
      <c r="AK92" s="186"/>
    </row>
    <row r="93" spans="1:49">
      <c r="M93" s="156">
        <f>SUM(N88:Y88)</f>
        <v>812745984.34456432</v>
      </c>
      <c r="N93" s="156">
        <f>SUM(Z88:AW88)</f>
        <v>984961570.81596518</v>
      </c>
      <c r="O93" s="157">
        <f>SUM(M93:N93)</f>
        <v>1797707555.1605296</v>
      </c>
      <c r="P93" s="158">
        <f>SUM(N88:AW88)-O93</f>
        <v>0</v>
      </c>
    </row>
    <row r="94" spans="1:49">
      <c r="B94" s="21"/>
      <c r="C94" s="21"/>
      <c r="D94" s="13"/>
      <c r="G94" s="153"/>
      <c r="N94" s="17"/>
      <c r="O94" s="17"/>
      <c r="P94" s="17"/>
    </row>
    <row r="95" spans="1:49" ht="15.75" thickBot="1">
      <c r="A95" s="29"/>
      <c r="B95" s="30"/>
      <c r="D95" s="17"/>
      <c r="E95" s="17"/>
      <c r="F95" s="17"/>
      <c r="G95" s="28"/>
    </row>
    <row r="96" spans="1:49" ht="28.5" customHeight="1" thickBot="1">
      <c r="A96" s="29"/>
      <c r="B96" s="30"/>
      <c r="L96" s="186" t="s">
        <v>105</v>
      </c>
      <c r="M96" s="159"/>
      <c r="N96" s="94"/>
      <c r="O96" s="159" t="s">
        <v>106</v>
      </c>
      <c r="P96" s="160"/>
    </row>
    <row r="97" spans="12:16">
      <c r="L97" s="186" t="s">
        <v>18</v>
      </c>
      <c r="M97" s="222">
        <f>B39</f>
        <v>224822064</v>
      </c>
      <c r="N97" s="176"/>
      <c r="O97" s="196" t="s">
        <v>18</v>
      </c>
      <c r="P97" s="197">
        <f>B79</f>
        <v>19393265</v>
      </c>
    </row>
    <row r="98" spans="12:16">
      <c r="L98" s="186" t="s">
        <v>19</v>
      </c>
      <c r="M98" s="222">
        <v>27</v>
      </c>
      <c r="N98" s="176"/>
      <c r="O98" s="196" t="s">
        <v>19</v>
      </c>
      <c r="P98" s="197">
        <v>27</v>
      </c>
    </row>
    <row r="99" spans="12:16">
      <c r="L99" s="186" t="s">
        <v>39</v>
      </c>
      <c r="M99" s="223">
        <f>M97/M98</f>
        <v>8326743.111111111</v>
      </c>
      <c r="N99" s="176"/>
      <c r="O99" s="196" t="s">
        <v>39</v>
      </c>
      <c r="P99" s="198">
        <f>P97/P98</f>
        <v>718269.07407407404</v>
      </c>
    </row>
    <row r="100" spans="12:16">
      <c r="L100" s="186" t="s">
        <v>20</v>
      </c>
      <c r="M100" s="222">
        <v>4</v>
      </c>
      <c r="N100" s="176"/>
      <c r="O100" s="196" t="s">
        <v>20</v>
      </c>
      <c r="P100" s="197">
        <v>4</v>
      </c>
    </row>
    <row r="101" spans="12:16">
      <c r="L101" s="186" t="s">
        <v>21</v>
      </c>
      <c r="M101" s="224">
        <f>M99*M100</f>
        <v>33306972.444444444</v>
      </c>
      <c r="N101" s="176"/>
      <c r="O101" s="199" t="s">
        <v>21</v>
      </c>
      <c r="P101" s="200">
        <f>P99*P100</f>
        <v>2873076.2962962962</v>
      </c>
    </row>
    <row r="102" spans="12:16">
      <c r="L102" s="186" t="s">
        <v>115</v>
      </c>
      <c r="M102" s="222">
        <v>30</v>
      </c>
      <c r="N102" s="176"/>
      <c r="O102" s="196" t="s">
        <v>115</v>
      </c>
      <c r="P102" s="197">
        <v>30</v>
      </c>
    </row>
    <row r="103" spans="12:16" ht="15.75" thickBot="1">
      <c r="L103" s="186" t="s">
        <v>22</v>
      </c>
      <c r="M103" s="225">
        <f>M101/M102</f>
        <v>1110232.4148148147</v>
      </c>
      <c r="N103" s="176"/>
      <c r="O103" s="199" t="s">
        <v>22</v>
      </c>
      <c r="P103" s="201">
        <f>P101/P102</f>
        <v>95769.209876543202</v>
      </c>
    </row>
    <row r="104" spans="12:16" ht="15.75" thickTop="1"/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X194"/>
  <sheetViews>
    <sheetView showGridLines="0" topLeftCell="A152" zoomScale="80" zoomScaleNormal="80" workbookViewId="0">
      <pane xSplit="3" ySplit="2" topLeftCell="D154" activePane="bottomRight" state="frozen"/>
      <selection activeCell="A152" sqref="A152"/>
      <selection pane="topRight" activeCell="D152" sqref="D152"/>
      <selection pane="bottomLeft" activeCell="A154" sqref="A154"/>
      <selection pane="bottomRight" activeCell="H194" sqref="C170:H194"/>
    </sheetView>
  </sheetViews>
  <sheetFormatPr defaultColWidth="11.42578125" defaultRowHeight="12.75"/>
  <cols>
    <col min="1" max="1" width="1.5703125" style="88" customWidth="1"/>
    <col min="2" max="2" width="14.42578125" style="32" customWidth="1"/>
    <col min="3" max="3" width="27" style="32" customWidth="1"/>
    <col min="4" max="4" width="17.7109375" style="32" customWidth="1"/>
    <col min="5" max="5" width="14.140625" style="32" customWidth="1"/>
    <col min="6" max="6" width="17.140625" style="32" customWidth="1"/>
    <col min="7" max="7" width="14" style="32" customWidth="1"/>
    <col min="8" max="8" width="13" style="32" customWidth="1"/>
    <col min="9" max="9" width="13.7109375" style="32" customWidth="1"/>
    <col min="10" max="10" width="16" style="32" customWidth="1"/>
    <col min="11" max="11" width="17.5703125" style="32" customWidth="1"/>
    <col min="12" max="12" width="1.5703125" style="32" customWidth="1"/>
    <col min="13" max="13" width="16" style="32" bestFit="1" customWidth="1"/>
    <col min="14" max="14" width="1.5703125" style="32" customWidth="1"/>
    <col min="15" max="15" width="13.7109375" style="32" bestFit="1" customWidth="1"/>
    <col min="16" max="16" width="3.7109375" style="32" customWidth="1"/>
    <col min="17" max="17" width="15.28515625" style="32" bestFit="1" customWidth="1"/>
    <col min="18" max="18" width="14.7109375" style="32" customWidth="1"/>
    <col min="19" max="19" width="3.7109375" style="32" customWidth="1"/>
    <col min="20" max="20" width="13.85546875" style="32" bestFit="1" customWidth="1"/>
    <col min="21" max="21" width="12.5703125" style="32" bestFit="1" customWidth="1"/>
    <col min="22" max="22" width="14" style="32" customWidth="1"/>
    <col min="23" max="16384" width="11.42578125" style="32"/>
  </cols>
  <sheetData>
    <row r="2" spans="2:18" ht="18.75">
      <c r="B2" s="161" t="s">
        <v>143</v>
      </c>
    </row>
    <row r="3" spans="2:18" ht="18.75">
      <c r="B3" s="161" t="s">
        <v>146</v>
      </c>
    </row>
    <row r="4" spans="2:18" ht="13.5" thickBot="1"/>
    <row r="5" spans="2:18" ht="18.75" thickBot="1">
      <c r="E5" s="228" t="s">
        <v>48</v>
      </c>
      <c r="F5" s="229"/>
      <c r="G5" s="229"/>
      <c r="H5" s="229"/>
      <c r="I5" s="229"/>
      <c r="J5" s="230"/>
      <c r="K5" s="34"/>
      <c r="L5" s="34"/>
      <c r="M5" s="34"/>
      <c r="N5" s="34"/>
      <c r="O5" s="34"/>
      <c r="P5" s="34"/>
    </row>
    <row r="6" spans="2:18" ht="15">
      <c r="C6" s="35"/>
      <c r="E6" s="36" t="s">
        <v>8</v>
      </c>
      <c r="F6" s="36" t="s">
        <v>9</v>
      </c>
      <c r="G6" s="36" t="s">
        <v>9</v>
      </c>
      <c r="H6" s="36" t="s">
        <v>8</v>
      </c>
      <c r="I6" s="36" t="s">
        <v>9</v>
      </c>
      <c r="J6" s="36" t="s">
        <v>8</v>
      </c>
      <c r="K6" s="34"/>
      <c r="L6" s="34"/>
      <c r="M6" s="37"/>
      <c r="N6" s="37"/>
    </row>
    <row r="7" spans="2:18" ht="46.5" customHeight="1">
      <c r="C7" s="35"/>
      <c r="D7" s="65" t="s">
        <v>16</v>
      </c>
      <c r="E7" s="39" t="s">
        <v>34</v>
      </c>
      <c r="F7" s="39" t="s">
        <v>40</v>
      </c>
      <c r="G7" s="39" t="s">
        <v>35</v>
      </c>
      <c r="H7" s="40" t="s">
        <v>36</v>
      </c>
      <c r="I7" s="40" t="s">
        <v>37</v>
      </c>
      <c r="J7" s="38" t="s">
        <v>38</v>
      </c>
      <c r="K7" s="65" t="s">
        <v>17</v>
      </c>
      <c r="L7" s="41"/>
      <c r="M7" s="42" t="s">
        <v>10</v>
      </c>
      <c r="N7" s="43"/>
      <c r="O7" s="42" t="s">
        <v>11</v>
      </c>
      <c r="P7" s="34"/>
      <c r="Q7" s="78" t="s">
        <v>44</v>
      </c>
      <c r="R7" s="78" t="s">
        <v>11</v>
      </c>
    </row>
    <row r="8" spans="2:18" ht="12" customHeight="1">
      <c r="C8" s="35"/>
      <c r="E8" s="44" t="s">
        <v>12</v>
      </c>
      <c r="F8" s="44" t="s">
        <v>12</v>
      </c>
      <c r="G8" s="44" t="s">
        <v>12</v>
      </c>
      <c r="H8" s="44" t="s">
        <v>12</v>
      </c>
      <c r="I8" s="44" t="s">
        <v>12</v>
      </c>
      <c r="J8" s="45" t="s">
        <v>13</v>
      </c>
      <c r="O8" s="46"/>
      <c r="P8" s="46"/>
    </row>
    <row r="9" spans="2:18" ht="13.5" customHeight="1">
      <c r="E9" s="47">
        <v>20.002159999999996</v>
      </c>
      <c r="F9" s="47">
        <v>20.002159999999996</v>
      </c>
      <c r="G9" s="47">
        <f>+F9</f>
        <v>20.002159999999996</v>
      </c>
      <c r="H9" s="47">
        <f>+G9</f>
        <v>20.002159999999996</v>
      </c>
      <c r="I9" s="47">
        <f>+H9</f>
        <v>20.002159999999996</v>
      </c>
      <c r="J9" s="48">
        <v>19.867100000000001</v>
      </c>
      <c r="M9" s="49"/>
      <c r="N9" s="49"/>
      <c r="O9" s="49"/>
      <c r="P9" s="49"/>
    </row>
    <row r="10" spans="2:18" ht="4.5" customHeight="1">
      <c r="E10" s="50"/>
      <c r="P10" s="49"/>
    </row>
    <row r="11" spans="2:18" ht="15">
      <c r="B11" s="51" t="s">
        <v>131</v>
      </c>
      <c r="C11" s="32" t="s">
        <v>14</v>
      </c>
      <c r="D11" s="50">
        <v>7795442.4586936301</v>
      </c>
      <c r="E11" s="52">
        <v>78276516.178133801</v>
      </c>
      <c r="F11" s="52">
        <v>-7113476.8469681581</v>
      </c>
      <c r="G11" s="52">
        <v>-15078.777300298852</v>
      </c>
      <c r="H11" s="52">
        <v>864336.72059505724</v>
      </c>
      <c r="I11" s="52">
        <v>-7200.2242585287349</v>
      </c>
      <c r="J11" s="53">
        <v>2439608.5235892399</v>
      </c>
      <c r="K11" s="50">
        <f>SUM(D11:J11)</f>
        <v>82240148.03248474</v>
      </c>
      <c r="M11" s="68">
        <v>82240148.030393943</v>
      </c>
      <c r="N11" s="49"/>
      <c r="O11" s="54">
        <f>K11-M11</f>
        <v>2.0907968282699585E-3</v>
      </c>
      <c r="P11" s="55"/>
      <c r="Q11" s="79">
        <f>-[1]Nextel!$E$84</f>
        <v>82240148.040000007</v>
      </c>
      <c r="R11" s="64">
        <f>K11-Q11</f>
        <v>-7.5152665376663208E-3</v>
      </c>
    </row>
    <row r="12" spans="2:18" ht="15">
      <c r="B12" s="88"/>
      <c r="E12" s="50"/>
      <c r="H12" s="50"/>
      <c r="I12" s="50"/>
      <c r="J12" s="50"/>
      <c r="K12" s="50"/>
      <c r="M12" s="73"/>
      <c r="O12" s="50"/>
      <c r="P12" s="55"/>
    </row>
    <row r="13" spans="2:18" ht="15">
      <c r="B13" s="51" t="s">
        <v>132</v>
      </c>
      <c r="C13" s="32" t="s">
        <v>15</v>
      </c>
      <c r="D13" s="56">
        <v>0</v>
      </c>
      <c r="E13" s="57">
        <v>127313080.9123992</v>
      </c>
      <c r="F13" s="56"/>
      <c r="G13" s="56">
        <v>-24987.867946262446</v>
      </c>
      <c r="H13" s="57">
        <v>1316293.7024865076</v>
      </c>
      <c r="I13" s="57">
        <v>-12110.960739191563</v>
      </c>
      <c r="J13" s="58">
        <v>-2439608.5235892399</v>
      </c>
      <c r="K13" s="56">
        <f>SUM(D13:J13)</f>
        <v>126152667.26261102</v>
      </c>
      <c r="M13" s="74">
        <v>126152667.26470159</v>
      </c>
      <c r="O13" s="59">
        <f>K13-M13</f>
        <v>-2.0905733108520508E-3</v>
      </c>
      <c r="P13" s="55"/>
      <c r="Q13" s="79">
        <f>-[1]Nextel!$E$752</f>
        <v>126152667.27</v>
      </c>
      <c r="R13" s="64">
        <f>K13-Q13</f>
        <v>-7.3889791965484619E-3</v>
      </c>
    </row>
    <row r="14" spans="2:18" ht="15">
      <c r="B14" s="60"/>
      <c r="C14" s="60" t="s">
        <v>50</v>
      </c>
      <c r="D14" s="61">
        <f>+D11+D13</f>
        <v>7795442.4586936301</v>
      </c>
      <c r="E14" s="72">
        <f t="shared" ref="E14:K14" si="0">+E11+E13</f>
        <v>205589597.09053302</v>
      </c>
      <c r="F14" s="61">
        <f t="shared" si="0"/>
        <v>-7113476.8469681581</v>
      </c>
      <c r="G14" s="72">
        <f t="shared" si="0"/>
        <v>-40066.645246561297</v>
      </c>
      <c r="H14" s="71">
        <f t="shared" si="0"/>
        <v>2180630.4230815647</v>
      </c>
      <c r="I14" s="71">
        <f t="shared" si="0"/>
        <v>-19311.184997720298</v>
      </c>
      <c r="J14" s="61">
        <f t="shared" si="0"/>
        <v>0</v>
      </c>
      <c r="K14" s="61">
        <f t="shared" si="0"/>
        <v>208392815.29509574</v>
      </c>
      <c r="M14" s="61">
        <f>+M11+M13</f>
        <v>208392815.29509553</v>
      </c>
      <c r="O14" s="61">
        <f>+O11+O13</f>
        <v>2.2351741790771484E-7</v>
      </c>
      <c r="P14" s="62"/>
    </row>
    <row r="15" spans="2:18" ht="15">
      <c r="E15" s="50"/>
      <c r="F15" s="50"/>
      <c r="G15" s="50"/>
      <c r="H15" s="50"/>
      <c r="I15" s="50"/>
      <c r="J15" s="50"/>
      <c r="K15" s="50"/>
      <c r="O15" s="50"/>
      <c r="P15" s="62"/>
    </row>
    <row r="16" spans="2:18" ht="15">
      <c r="C16" s="35"/>
      <c r="E16" s="50"/>
      <c r="H16" s="50"/>
      <c r="I16" s="50"/>
      <c r="J16" s="50"/>
      <c r="K16" s="50"/>
      <c r="P16" s="62"/>
    </row>
    <row r="17" spans="2:21" ht="15">
      <c r="C17" s="35"/>
      <c r="E17" s="50"/>
      <c r="F17" s="76" t="s">
        <v>29</v>
      </c>
      <c r="G17" s="76" t="s">
        <v>33</v>
      </c>
      <c r="H17" s="77" t="s">
        <v>11</v>
      </c>
      <c r="I17" s="50"/>
      <c r="J17" s="50"/>
      <c r="K17" s="50"/>
      <c r="P17" s="62"/>
    </row>
    <row r="19" spans="2:21">
      <c r="E19" s="49" t="s">
        <v>30</v>
      </c>
      <c r="F19" s="52">
        <v>-260131.17776866531</v>
      </c>
      <c r="G19" s="35">
        <v>295631.83</v>
      </c>
      <c r="H19" s="50">
        <f>SUM(F19:G19)</f>
        <v>35500.652231334709</v>
      </c>
      <c r="J19" s="50"/>
      <c r="K19" s="50"/>
    </row>
    <row r="20" spans="2:21">
      <c r="E20" s="49" t="s">
        <v>31</v>
      </c>
      <c r="F20" s="52">
        <v>-6853345.6691994928</v>
      </c>
      <c r="G20" s="73">
        <v>3671690.2700000005</v>
      </c>
      <c r="H20" s="50">
        <f>SUM(F20:G20)</f>
        <v>-3181655.3991994923</v>
      </c>
      <c r="J20" s="50"/>
      <c r="K20" s="50"/>
    </row>
    <row r="21" spans="2:21" ht="13.5" thickBot="1">
      <c r="E21" s="76" t="s">
        <v>32</v>
      </c>
      <c r="F21" s="75">
        <f>SUM(F19:F20)</f>
        <v>-7113476.8469681581</v>
      </c>
      <c r="G21" s="75">
        <f>SUM(G19:G20)</f>
        <v>3967322.1000000006</v>
      </c>
      <c r="H21" s="75">
        <f>SUM(H19:H20)</f>
        <v>-3146154.7469681576</v>
      </c>
      <c r="J21" s="50"/>
      <c r="K21" s="50"/>
    </row>
    <row r="22" spans="2:21" ht="13.5" thickTop="1">
      <c r="J22" s="50"/>
      <c r="K22" s="50"/>
    </row>
    <row r="23" spans="2:21">
      <c r="E23" s="32" t="s">
        <v>26</v>
      </c>
      <c r="F23" s="73">
        <v>3967322.1</v>
      </c>
    </row>
    <row r="24" spans="2:21">
      <c r="E24" s="32" t="s">
        <v>27</v>
      </c>
      <c r="F24" s="61">
        <f>F14+F23</f>
        <v>-3146154.7469681581</v>
      </c>
    </row>
    <row r="25" spans="2:21">
      <c r="F25" s="61">
        <f>F24*1.16</f>
        <v>-3649539.5064830631</v>
      </c>
    </row>
    <row r="27" spans="2:21" s="88" customFormat="1">
      <c r="B27" s="63"/>
      <c r="C27" s="63"/>
      <c r="D27" s="63"/>
      <c r="E27" s="63"/>
      <c r="F27" s="63"/>
      <c r="G27" s="63"/>
      <c r="H27" s="63"/>
      <c r="I27" s="63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</row>
    <row r="28" spans="2:21" s="88" customFormat="1" ht="15.75" thickBot="1">
      <c r="E28" s="92"/>
      <c r="F28" s="87"/>
      <c r="G28" s="87"/>
      <c r="H28" s="87"/>
      <c r="I28" s="50"/>
      <c r="J28" s="50"/>
      <c r="K28" s="50"/>
      <c r="O28" s="50"/>
      <c r="P28" s="62"/>
    </row>
    <row r="29" spans="2:21" ht="20.25" thickBot="1">
      <c r="C29" s="33" t="s">
        <v>28</v>
      </c>
      <c r="D29" s="33"/>
      <c r="E29" s="228" t="s">
        <v>47</v>
      </c>
      <c r="F29" s="229"/>
      <c r="G29" s="229"/>
      <c r="H29" s="229"/>
      <c r="I29" s="229"/>
      <c r="J29" s="230"/>
      <c r="K29" s="34"/>
      <c r="L29" s="34"/>
      <c r="M29" s="34"/>
      <c r="N29" s="34"/>
      <c r="O29" s="34"/>
      <c r="P29" s="34"/>
    </row>
    <row r="30" spans="2:21" ht="15">
      <c r="C30" s="35"/>
      <c r="E30" s="36" t="s">
        <v>8</v>
      </c>
      <c r="F30" s="36" t="s">
        <v>9</v>
      </c>
      <c r="G30" s="36" t="s">
        <v>9</v>
      </c>
      <c r="H30" s="36" t="s">
        <v>8</v>
      </c>
      <c r="I30" s="36" t="s">
        <v>9</v>
      </c>
      <c r="J30" s="36" t="s">
        <v>8</v>
      </c>
      <c r="K30" s="34"/>
      <c r="L30" s="34"/>
      <c r="M30" s="37"/>
      <c r="N30" s="37"/>
    </row>
    <row r="31" spans="2:21" ht="46.5" customHeight="1">
      <c r="C31" s="35"/>
      <c r="D31" s="65" t="s">
        <v>17</v>
      </c>
      <c r="E31" s="39" t="s">
        <v>108</v>
      </c>
      <c r="F31" s="39" t="s">
        <v>40</v>
      </c>
      <c r="G31" s="39" t="s">
        <v>35</v>
      </c>
      <c r="H31" s="40" t="s">
        <v>36</v>
      </c>
      <c r="I31" s="40" t="s">
        <v>37</v>
      </c>
      <c r="J31" s="38" t="s">
        <v>38</v>
      </c>
      <c r="K31" s="65" t="s">
        <v>49</v>
      </c>
      <c r="L31" s="41"/>
      <c r="M31" s="42" t="s">
        <v>10</v>
      </c>
      <c r="N31" s="43"/>
      <c r="O31" s="42" t="s">
        <v>11</v>
      </c>
      <c r="P31" s="34"/>
      <c r="Q31" s="78" t="s">
        <v>44</v>
      </c>
      <c r="R31" s="78" t="s">
        <v>11</v>
      </c>
    </row>
    <row r="32" spans="2:21" ht="12" customHeight="1">
      <c r="C32" s="35"/>
      <c r="E32" s="44" t="s">
        <v>12</v>
      </c>
      <c r="F32" s="44" t="s">
        <v>12</v>
      </c>
      <c r="G32" s="44" t="s">
        <v>12</v>
      </c>
      <c r="H32" s="44" t="s">
        <v>12</v>
      </c>
      <c r="I32" s="44" t="s">
        <v>12</v>
      </c>
      <c r="J32" s="45" t="s">
        <v>13</v>
      </c>
      <c r="O32" s="46"/>
      <c r="P32" s="46"/>
    </row>
    <row r="33" spans="1:21" ht="13.5" customHeight="1">
      <c r="E33" s="47">
        <v>20.036273913043477</v>
      </c>
      <c r="F33" s="47">
        <f>+E33</f>
        <v>20.036273913043477</v>
      </c>
      <c r="G33" s="47">
        <f>+F33</f>
        <v>20.036273913043477</v>
      </c>
      <c r="H33" s="47">
        <f>+G33</f>
        <v>20.036273913043477</v>
      </c>
      <c r="I33" s="47">
        <f>+H33</f>
        <v>20.036273913043477</v>
      </c>
      <c r="J33" s="48">
        <v>19.8583</v>
      </c>
      <c r="M33" s="49"/>
      <c r="N33" s="49"/>
      <c r="O33" s="49"/>
      <c r="P33" s="49"/>
    </row>
    <row r="34" spans="1:21" ht="4.5" customHeight="1">
      <c r="E34" s="50"/>
      <c r="P34" s="49"/>
    </row>
    <row r="35" spans="1:21" ht="15">
      <c r="B35" s="51" t="s">
        <v>131</v>
      </c>
      <c r="C35" s="32" t="s">
        <v>14</v>
      </c>
      <c r="D35" s="50">
        <f>+K11</f>
        <v>82240148.03248474</v>
      </c>
      <c r="E35" s="52">
        <v>83645264.749726638</v>
      </c>
      <c r="F35" s="52">
        <v>-13815088.328449793</v>
      </c>
      <c r="G35" s="52">
        <v>-594283.03099383018</v>
      </c>
      <c r="H35" s="52">
        <v>768335.66749609262</v>
      </c>
      <c r="I35" s="52">
        <v>-278405.47522525617</v>
      </c>
      <c r="J35" s="53">
        <v>13815088.326359421</v>
      </c>
      <c r="K35" s="50">
        <f>SUM(D35:J35)</f>
        <v>165781059.94139799</v>
      </c>
      <c r="M35" s="68">
        <v>165781059.94139746</v>
      </c>
      <c r="N35" s="49"/>
      <c r="O35" s="54">
        <f>K35-M35</f>
        <v>5.3644180297851563E-7</v>
      </c>
      <c r="P35" s="55"/>
      <c r="Q35" s="79">
        <f>-[2]Oracle!$E$113*J33</f>
        <v>165781059.66283402</v>
      </c>
      <c r="R35" s="64">
        <f>K35-Q35</f>
        <v>0.2785639762878418</v>
      </c>
    </row>
    <row r="36" spans="1:21" ht="15">
      <c r="B36" s="88"/>
      <c r="E36" s="50"/>
      <c r="H36" s="50"/>
      <c r="I36" s="50"/>
      <c r="J36" s="50"/>
      <c r="K36" s="50"/>
      <c r="M36" s="73"/>
      <c r="O36" s="50"/>
      <c r="P36" s="55"/>
    </row>
    <row r="37" spans="1:21" ht="15">
      <c r="B37" s="51" t="s">
        <v>132</v>
      </c>
      <c r="C37" s="32" t="s">
        <v>15</v>
      </c>
      <c r="D37" s="56">
        <f>+K13</f>
        <v>126152667.26261102</v>
      </c>
      <c r="E37" s="57">
        <v>136181325.68796682</v>
      </c>
      <c r="F37" s="56"/>
      <c r="G37" s="56">
        <v>-950646.48793680256</v>
      </c>
      <c r="H37" s="57">
        <v>1081228.3226725059</v>
      </c>
      <c r="I37" s="57">
        <v>-427299.30701491836</v>
      </c>
      <c r="J37" s="58">
        <f>-J35</f>
        <v>-13815088.326359421</v>
      </c>
      <c r="K37" s="56">
        <f>SUM(D37:J37)</f>
        <v>248222187.15193924</v>
      </c>
      <c r="M37" s="74">
        <v>248222187.15193924</v>
      </c>
      <c r="O37" s="59">
        <f>K37-M37</f>
        <v>0</v>
      </c>
      <c r="P37" s="55"/>
      <c r="Q37" s="79">
        <f>-[2]Oracle!$E$846*J33</f>
        <v>248222187.22901598</v>
      </c>
      <c r="R37" s="64">
        <f>K37-Q37</f>
        <v>-7.7076733112335205E-2</v>
      </c>
    </row>
    <row r="38" spans="1:21" ht="15">
      <c r="B38" s="60"/>
      <c r="C38" s="60" t="s">
        <v>50</v>
      </c>
      <c r="D38" s="61">
        <f>+D35+D37</f>
        <v>208392815.29509574</v>
      </c>
      <c r="E38" s="96">
        <f t="shared" ref="E38:K38" si="1">+E35+E37</f>
        <v>219826590.43769348</v>
      </c>
      <c r="F38" s="96">
        <f t="shared" si="1"/>
        <v>-13815088.328449793</v>
      </c>
      <c r="G38" s="96">
        <f t="shared" si="1"/>
        <v>-1544929.5189306326</v>
      </c>
      <c r="H38" s="96">
        <f t="shared" si="1"/>
        <v>1849563.9901685985</v>
      </c>
      <c r="I38" s="96">
        <f t="shared" si="1"/>
        <v>-705704.78224017448</v>
      </c>
      <c r="J38" s="61">
        <f t="shared" si="1"/>
        <v>0</v>
      </c>
      <c r="K38" s="61">
        <f t="shared" si="1"/>
        <v>414003247.09333724</v>
      </c>
      <c r="M38" s="61">
        <f>+M35+M37</f>
        <v>414003247.0933367</v>
      </c>
      <c r="O38" s="61">
        <f>+O35+O37</f>
        <v>5.3644180297851563E-7</v>
      </c>
      <c r="P38" s="62"/>
    </row>
    <row r="39" spans="1:21" ht="15">
      <c r="E39" s="50"/>
      <c r="F39" s="50"/>
      <c r="G39" s="50"/>
      <c r="H39" s="50"/>
      <c r="I39" s="50"/>
      <c r="J39" s="50"/>
      <c r="K39" s="50"/>
      <c r="O39" s="50"/>
      <c r="P39" s="62"/>
    </row>
    <row r="40" spans="1:21" ht="15">
      <c r="E40" s="50"/>
      <c r="F40" s="50"/>
      <c r="G40" s="50"/>
      <c r="H40" s="50"/>
      <c r="I40" s="50"/>
      <c r="J40" s="50"/>
      <c r="K40" s="50"/>
      <c r="O40" s="50"/>
      <c r="P40" s="62"/>
    </row>
    <row r="41" spans="1:21" s="82" customFormat="1" ht="15">
      <c r="A41" s="88"/>
      <c r="E41" s="90"/>
      <c r="F41" s="92" t="s">
        <v>29</v>
      </c>
      <c r="G41" s="92" t="s">
        <v>33</v>
      </c>
      <c r="H41" s="93" t="s">
        <v>11</v>
      </c>
      <c r="I41" s="50"/>
      <c r="J41" s="50"/>
      <c r="K41" s="50"/>
      <c r="O41" s="50"/>
      <c r="P41" s="62"/>
    </row>
    <row r="42" spans="1:21" s="82" customFormat="1" ht="15">
      <c r="A42" s="88"/>
      <c r="E42" s="50"/>
      <c r="F42" s="50"/>
      <c r="G42" s="50"/>
      <c r="H42" s="50"/>
      <c r="I42" s="50"/>
      <c r="J42" s="50"/>
      <c r="K42" s="50"/>
      <c r="O42" s="50"/>
      <c r="P42" s="62"/>
    </row>
    <row r="43" spans="1:21" ht="15">
      <c r="E43" s="89" t="s">
        <v>104</v>
      </c>
      <c r="F43" s="52">
        <f>-'Descto Equipo'!F85</f>
        <v>-107328.23379550232</v>
      </c>
      <c r="G43" s="91">
        <v>11491401.890000001</v>
      </c>
      <c r="H43" s="52">
        <f>SUM(F43:G43)</f>
        <v>11384073.656204497</v>
      </c>
      <c r="I43" s="50"/>
      <c r="J43" s="50"/>
      <c r="K43" s="50"/>
      <c r="O43" s="50"/>
      <c r="P43" s="62"/>
    </row>
    <row r="44" spans="1:21" ht="15.75" thickBot="1">
      <c r="E44" s="92" t="s">
        <v>32</v>
      </c>
      <c r="F44" s="81">
        <f>SUM(F43)</f>
        <v>-107328.23379550232</v>
      </c>
      <c r="G44" s="81">
        <f t="shared" ref="G44:H44" si="2">SUM(G43)</f>
        <v>11491401.890000001</v>
      </c>
      <c r="H44" s="81">
        <f t="shared" si="2"/>
        <v>11384073.656204497</v>
      </c>
      <c r="I44" s="50"/>
      <c r="J44" s="50"/>
      <c r="K44" s="50"/>
      <c r="O44" s="50"/>
      <c r="P44" s="62"/>
    </row>
    <row r="45" spans="1:21" s="88" customFormat="1" ht="15.75" thickTop="1">
      <c r="E45" s="92"/>
      <c r="F45" s="87"/>
      <c r="G45" s="87"/>
      <c r="H45" s="87"/>
      <c r="I45" s="50"/>
      <c r="J45" s="50"/>
      <c r="K45" s="50"/>
      <c r="O45" s="50"/>
      <c r="P45" s="62"/>
    </row>
    <row r="46" spans="1:21">
      <c r="B46" s="63"/>
      <c r="C46" s="63"/>
      <c r="D46" s="63"/>
      <c r="E46" s="63"/>
      <c r="F46" s="63"/>
      <c r="G46" s="63"/>
      <c r="H46" s="63"/>
      <c r="I46" s="63"/>
      <c r="J46" s="63"/>
      <c r="K46" s="63"/>
      <c r="L46" s="63"/>
      <c r="M46" s="63"/>
      <c r="N46" s="63"/>
      <c r="O46" s="63"/>
      <c r="P46" s="63"/>
      <c r="Q46" s="63"/>
      <c r="R46" s="63"/>
      <c r="S46" s="63"/>
      <c r="T46" s="63"/>
      <c r="U46" s="63"/>
    </row>
    <row r="47" spans="1:21" ht="13.5" thickBot="1"/>
    <row r="48" spans="1:21" s="88" customFormat="1" ht="20.25" thickBot="1">
      <c r="C48" s="33" t="s">
        <v>28</v>
      </c>
      <c r="D48" s="33"/>
      <c r="E48" s="228" t="s">
        <v>109</v>
      </c>
      <c r="F48" s="229"/>
      <c r="G48" s="229"/>
      <c r="H48" s="229"/>
      <c r="I48" s="229"/>
      <c r="J48" s="230"/>
      <c r="K48" s="34"/>
      <c r="L48" s="34"/>
      <c r="M48" s="34"/>
      <c r="N48" s="34"/>
      <c r="O48" s="34"/>
      <c r="P48" s="34"/>
    </row>
    <row r="49" spans="2:23" s="88" customFormat="1" ht="15">
      <c r="C49" s="35"/>
      <c r="E49" s="36" t="s">
        <v>8</v>
      </c>
      <c r="F49" s="36" t="s">
        <v>9</v>
      </c>
      <c r="G49" s="36" t="s">
        <v>9</v>
      </c>
      <c r="H49" s="36" t="s">
        <v>8</v>
      </c>
      <c r="I49" s="36" t="s">
        <v>9</v>
      </c>
      <c r="J49" s="36" t="s">
        <v>8</v>
      </c>
      <c r="K49" s="34"/>
      <c r="L49" s="34"/>
      <c r="M49" s="37"/>
      <c r="N49" s="37"/>
    </row>
    <row r="50" spans="2:23" s="88" customFormat="1" ht="46.5" customHeight="1">
      <c r="C50" s="35"/>
      <c r="D50" s="65" t="str">
        <f>+K31</f>
        <v>ENDING BALANCE AS OF JUNE 30, 2021 MXP</v>
      </c>
      <c r="E50" s="39" t="s">
        <v>108</v>
      </c>
      <c r="F50" s="39" t="s">
        <v>40</v>
      </c>
      <c r="G50" s="39" t="s">
        <v>35</v>
      </c>
      <c r="H50" s="40" t="s">
        <v>36</v>
      </c>
      <c r="I50" s="40" t="s">
        <v>37</v>
      </c>
      <c r="J50" s="38" t="s">
        <v>38</v>
      </c>
      <c r="K50" s="65" t="s">
        <v>110</v>
      </c>
      <c r="L50" s="41"/>
      <c r="M50" s="42" t="s">
        <v>10</v>
      </c>
      <c r="N50" s="43"/>
      <c r="O50" s="42" t="s">
        <v>11</v>
      </c>
      <c r="P50" s="34"/>
      <c r="Q50" s="78" t="s">
        <v>44</v>
      </c>
      <c r="R50" s="78" t="s">
        <v>11</v>
      </c>
    </row>
    <row r="51" spans="2:23" s="88" customFormat="1" ht="12" customHeight="1">
      <c r="C51" s="35"/>
      <c r="E51" s="44" t="s">
        <v>12</v>
      </c>
      <c r="F51" s="44" t="s">
        <v>12</v>
      </c>
      <c r="G51" s="44" t="s">
        <v>12</v>
      </c>
      <c r="H51" s="44" t="s">
        <v>12</v>
      </c>
      <c r="I51" s="44" t="s">
        <v>12</v>
      </c>
      <c r="J51" s="45" t="s">
        <v>13</v>
      </c>
      <c r="O51" s="46"/>
      <c r="P51" s="46"/>
    </row>
    <row r="52" spans="2:23" s="88" customFormat="1" ht="13.5" customHeight="1">
      <c r="E52" s="47">
        <v>19.95809090909091</v>
      </c>
      <c r="F52" s="47">
        <f>+E52</f>
        <v>19.95809090909091</v>
      </c>
      <c r="G52" s="47">
        <f>+F52</f>
        <v>19.95809090909091</v>
      </c>
      <c r="H52" s="47">
        <f>+G52</f>
        <v>19.95809090909091</v>
      </c>
      <c r="I52" s="47">
        <f>+H52</f>
        <v>19.95809090909091</v>
      </c>
      <c r="J52" s="48">
        <v>20.0366</v>
      </c>
      <c r="M52" s="89"/>
      <c r="N52" s="89"/>
      <c r="O52" s="89"/>
      <c r="P52" s="89"/>
    </row>
    <row r="53" spans="2:23" s="88" customFormat="1" ht="4.5" customHeight="1">
      <c r="E53" s="50"/>
      <c r="P53" s="89"/>
    </row>
    <row r="54" spans="2:23" s="88" customFormat="1" ht="15">
      <c r="B54" s="51" t="s">
        <v>131</v>
      </c>
      <c r="C54" s="88" t="s">
        <v>14</v>
      </c>
      <c r="D54" s="50">
        <f>+K35</f>
        <v>165781059.94139799</v>
      </c>
      <c r="E54" s="52">
        <v>68051390.285842791</v>
      </c>
      <c r="F54" s="52">
        <v>-19478944.883885089</v>
      </c>
      <c r="G54" s="52">
        <v>-457454.00532857521</v>
      </c>
      <c r="H54" s="52">
        <v>750245.22370147845</v>
      </c>
      <c r="I54" s="52">
        <v>-377902.83899212786</v>
      </c>
      <c r="J54" s="53">
        <v>19478944.883884501</v>
      </c>
      <c r="K54" s="50">
        <f>SUM(D54:J54)</f>
        <v>233747338.606621</v>
      </c>
      <c r="M54" s="169">
        <v>233747338.60662106</v>
      </c>
      <c r="N54" s="89"/>
      <c r="O54" s="54">
        <f>K54-M54</f>
        <v>0</v>
      </c>
      <c r="P54" s="55"/>
      <c r="Q54" s="79">
        <f>-[3]Nextel!$E$84</f>
        <v>233747338.61000001</v>
      </c>
      <c r="R54" s="64">
        <f>K54-Q54</f>
        <v>-3.3790171146392822E-3</v>
      </c>
    </row>
    <row r="55" spans="2:23" s="88" customFormat="1" ht="15">
      <c r="E55" s="50"/>
      <c r="H55" s="50"/>
      <c r="I55" s="50"/>
      <c r="J55" s="50"/>
      <c r="K55" s="50"/>
      <c r="M55" s="170"/>
      <c r="O55" s="50"/>
      <c r="P55" s="55"/>
    </row>
    <row r="56" spans="2:23" s="88" customFormat="1" ht="15">
      <c r="B56" s="51" t="s">
        <v>132</v>
      </c>
      <c r="C56" s="88" t="s">
        <v>15</v>
      </c>
      <c r="D56" s="56">
        <f>+K37</f>
        <v>248222187.15193924</v>
      </c>
      <c r="E56" s="57">
        <v>104553106.69132794</v>
      </c>
      <c r="F56" s="56"/>
      <c r="G56" s="56">
        <v>-706202.42115413002</v>
      </c>
      <c r="H56" s="57">
        <v>1785497.6702700257</v>
      </c>
      <c r="I56" s="57">
        <v>-580277.87659672019</v>
      </c>
      <c r="J56" s="58">
        <f>-J54</f>
        <v>-19478944.883884501</v>
      </c>
      <c r="K56" s="56">
        <f>SUM(D56:J56)</f>
        <v>333795366.33190185</v>
      </c>
      <c r="M56" s="171">
        <v>333795366.33190125</v>
      </c>
      <c r="O56" s="59">
        <f>K56-M56</f>
        <v>5.9604644775390625E-7</v>
      </c>
      <c r="P56" s="55"/>
      <c r="Q56" s="79">
        <f>-[3]Nextel!$E$766</f>
        <v>333795366.33999997</v>
      </c>
      <c r="R56" s="64">
        <f>K56-Q56</f>
        <v>-8.0981254577636719E-3</v>
      </c>
    </row>
    <row r="57" spans="2:23" s="88" customFormat="1" ht="15">
      <c r="B57" s="60"/>
      <c r="C57" s="60" t="s">
        <v>50</v>
      </c>
      <c r="D57" s="61">
        <f>+D54+D56</f>
        <v>414003247.09333724</v>
      </c>
      <c r="E57" s="96">
        <f t="shared" ref="E57:K57" si="3">+E54+E56</f>
        <v>172604496.97717074</v>
      </c>
      <c r="F57" s="96">
        <f t="shared" si="3"/>
        <v>-19478944.883885089</v>
      </c>
      <c r="G57" s="96">
        <f t="shared" si="3"/>
        <v>-1163656.4264827052</v>
      </c>
      <c r="H57" s="96">
        <f t="shared" si="3"/>
        <v>2535742.8939715042</v>
      </c>
      <c r="I57" s="96">
        <f t="shared" si="3"/>
        <v>-958180.71558884811</v>
      </c>
      <c r="J57" s="61">
        <f t="shared" si="3"/>
        <v>0</v>
      </c>
      <c r="K57" s="61">
        <f t="shared" si="3"/>
        <v>567542704.93852282</v>
      </c>
      <c r="M57" s="61">
        <f>+M54+M56</f>
        <v>567542704.93852234</v>
      </c>
      <c r="O57" s="61">
        <f>+O54+O56</f>
        <v>5.9604644775390625E-7</v>
      </c>
      <c r="P57" s="62"/>
    </row>
    <row r="58" spans="2:23" s="88" customFormat="1" ht="15">
      <c r="E58" s="50"/>
      <c r="F58" s="50"/>
      <c r="G58" s="50"/>
      <c r="H58" s="50"/>
      <c r="I58" s="50"/>
      <c r="J58" s="50"/>
      <c r="K58" s="50"/>
      <c r="O58" s="50"/>
      <c r="P58" s="62"/>
    </row>
    <row r="59" spans="2:23" s="88" customFormat="1">
      <c r="E59" s="50"/>
      <c r="F59" s="50"/>
      <c r="G59" s="50"/>
      <c r="H59" s="50"/>
      <c r="I59" s="50"/>
      <c r="J59" s="93" t="s">
        <v>128</v>
      </c>
    </row>
    <row r="60" spans="2:23" s="88" customFormat="1">
      <c r="D60" s="90"/>
      <c r="E60" s="92" t="s">
        <v>29</v>
      </c>
      <c r="F60" s="92" t="s">
        <v>33</v>
      </c>
      <c r="G60" s="93" t="s">
        <v>11</v>
      </c>
      <c r="I60" s="145" t="s">
        <v>129</v>
      </c>
      <c r="J60" s="50">
        <f>SUM(E54:J54)</f>
        <v>67966278.665222988</v>
      </c>
    </row>
    <row r="61" spans="2:23" s="88" customFormat="1" ht="13.5" thickBot="1">
      <c r="D61" s="143" t="s">
        <v>116</v>
      </c>
      <c r="E61" s="144">
        <f>-F57</f>
        <v>19478944.883885089</v>
      </c>
      <c r="F61" s="164">
        <v>19392614.289999999</v>
      </c>
      <c r="G61" s="144">
        <f>E61-F61</f>
        <v>86330.593885090202</v>
      </c>
      <c r="I61" s="145" t="s">
        <v>130</v>
      </c>
      <c r="J61" s="50">
        <f>SUM(E56:J56)</f>
        <v>85573179.17996262</v>
      </c>
      <c r="W61" s="52"/>
    </row>
    <row r="62" spans="2:23" ht="13.5" thickTop="1"/>
    <row r="63" spans="2:23" s="88" customFormat="1">
      <c r="B63" s="63"/>
      <c r="C63" s="63"/>
      <c r="D63" s="63"/>
      <c r="E63" s="63"/>
      <c r="F63" s="63"/>
      <c r="G63" s="63"/>
      <c r="H63" s="63"/>
      <c r="I63" s="63"/>
      <c r="J63" s="63"/>
      <c r="K63" s="63"/>
      <c r="L63" s="63"/>
      <c r="M63" s="63"/>
      <c r="N63" s="63"/>
      <c r="O63" s="63"/>
      <c r="P63" s="63"/>
      <c r="Q63" s="63"/>
      <c r="R63" s="63"/>
      <c r="S63" s="63"/>
      <c r="T63" s="63"/>
      <c r="U63" s="63"/>
    </row>
    <row r="64" spans="2:23" s="88" customFormat="1" ht="13.5" thickBot="1"/>
    <row r="65" spans="2:24" s="88" customFormat="1" ht="20.25" thickBot="1">
      <c r="C65" s="33" t="s">
        <v>28</v>
      </c>
      <c r="D65" s="33"/>
      <c r="E65" s="228" t="s">
        <v>147</v>
      </c>
      <c r="F65" s="229"/>
      <c r="G65" s="229"/>
      <c r="H65" s="229"/>
      <c r="I65" s="229"/>
      <c r="J65" s="230"/>
      <c r="K65" s="34"/>
      <c r="L65" s="34"/>
      <c r="M65" s="34"/>
      <c r="N65" s="34"/>
      <c r="O65" s="34"/>
      <c r="P65" s="34"/>
    </row>
    <row r="66" spans="2:24" s="88" customFormat="1" ht="15">
      <c r="C66" s="35"/>
      <c r="E66" s="36" t="s">
        <v>8</v>
      </c>
      <c r="F66" s="36" t="s">
        <v>9</v>
      </c>
      <c r="G66" s="36" t="s">
        <v>9</v>
      </c>
      <c r="H66" s="36" t="s">
        <v>8</v>
      </c>
      <c r="I66" s="36" t="s">
        <v>9</v>
      </c>
      <c r="J66" s="36" t="s">
        <v>8</v>
      </c>
      <c r="K66" s="34"/>
      <c r="L66" s="34"/>
      <c r="M66" s="37"/>
      <c r="N66" s="37"/>
    </row>
    <row r="67" spans="2:24" s="88" customFormat="1" ht="46.5" customHeight="1">
      <c r="C67" s="35"/>
      <c r="D67" s="65" t="str">
        <f>+K50</f>
        <v>ENDING BALANCE AS OF JULY 31, 2021 MXP</v>
      </c>
      <c r="E67" s="39" t="s">
        <v>108</v>
      </c>
      <c r="F67" s="39" t="s">
        <v>40</v>
      </c>
      <c r="G67" s="39" t="s">
        <v>35</v>
      </c>
      <c r="H67" s="40" t="s">
        <v>36</v>
      </c>
      <c r="I67" s="40" t="s">
        <v>37</v>
      </c>
      <c r="J67" s="38" t="s">
        <v>38</v>
      </c>
      <c r="K67" s="65" t="s">
        <v>148</v>
      </c>
      <c r="L67" s="41"/>
      <c r="M67" s="42" t="s">
        <v>10</v>
      </c>
      <c r="N67" s="43"/>
      <c r="O67" s="42" t="s">
        <v>11</v>
      </c>
      <c r="P67" s="34"/>
      <c r="Q67" s="78" t="s">
        <v>167</v>
      </c>
      <c r="R67" s="78" t="s">
        <v>11</v>
      </c>
    </row>
    <row r="68" spans="2:24" s="88" customFormat="1" ht="12" customHeight="1">
      <c r="C68" s="35"/>
      <c r="E68" s="44" t="s">
        <v>12</v>
      </c>
      <c r="F68" s="44" t="s">
        <v>12</v>
      </c>
      <c r="G68" s="44" t="s">
        <v>12</v>
      </c>
      <c r="H68" s="44" t="s">
        <v>12</v>
      </c>
      <c r="I68" s="44" t="s">
        <v>12</v>
      </c>
      <c r="J68" s="45" t="s">
        <v>13</v>
      </c>
      <c r="O68" s="46"/>
      <c r="P68" s="46"/>
    </row>
    <row r="69" spans="2:24" s="88" customFormat="1" ht="13.5" customHeight="1">
      <c r="E69" s="47">
        <v>19.95809090909091</v>
      </c>
      <c r="F69" s="47">
        <f>+E69</f>
        <v>19.95809090909091</v>
      </c>
      <c r="G69" s="47">
        <f>+F69</f>
        <v>19.95809090909091</v>
      </c>
      <c r="H69" s="47">
        <f>+G69</f>
        <v>19.95809090909091</v>
      </c>
      <c r="I69" s="47">
        <f>+H69</f>
        <v>19.95809090909091</v>
      </c>
      <c r="J69" s="48">
        <v>20.0366</v>
      </c>
      <c r="M69" s="89"/>
      <c r="N69" s="89"/>
      <c r="O69" s="89"/>
      <c r="P69" s="89"/>
    </row>
    <row r="70" spans="2:24" s="88" customFormat="1" ht="4.5" customHeight="1">
      <c r="E70" s="50"/>
      <c r="P70" s="89"/>
    </row>
    <row r="71" spans="2:24" s="88" customFormat="1" ht="15">
      <c r="B71" s="51" t="s">
        <v>170</v>
      </c>
      <c r="C71" s="88" t="s">
        <v>14</v>
      </c>
      <c r="D71" s="50">
        <f>+K54</f>
        <v>233747338.606621</v>
      </c>
      <c r="E71" s="52">
        <f>SUM('Descto Equipo'!H17:S18)</f>
        <v>80080137.146242097</v>
      </c>
      <c r="F71" s="52">
        <v>-26087214.772343442</v>
      </c>
      <c r="G71" s="52">
        <v>-486696.83420988399</v>
      </c>
      <c r="H71" s="52">
        <f>SUM('Descto Equipo'!H16:S16)</f>
        <v>43.533620689655095</v>
      </c>
      <c r="I71" s="52">
        <f>-SUM('Descto Equipo'!H56:S56)</f>
        <v>-294245.18415262632</v>
      </c>
      <c r="J71" s="53">
        <v>26087214.772343501</v>
      </c>
      <c r="K71" s="50">
        <f>SUM(D71:J71)</f>
        <v>313046577.26812142</v>
      </c>
      <c r="M71" s="181">
        <v>313046577.26812136</v>
      </c>
      <c r="N71" s="89"/>
      <c r="O71" s="54">
        <f>K71-M71</f>
        <v>0</v>
      </c>
      <c r="P71" s="55"/>
      <c r="Q71" s="79">
        <f>-VLOOKUP(B71,[4]Nextel!$A:$E,5,FALSE)</f>
        <v>313046577.26999998</v>
      </c>
      <c r="R71" s="64">
        <f>+Q71-M71</f>
        <v>1.8786191940307617E-3</v>
      </c>
    </row>
    <row r="72" spans="2:24" s="88" customFormat="1" ht="15">
      <c r="E72" s="50"/>
      <c r="H72" s="50"/>
      <c r="I72" s="50"/>
      <c r="J72" s="50"/>
      <c r="K72" s="50"/>
      <c r="M72" s="182"/>
      <c r="O72" s="50"/>
      <c r="P72" s="55"/>
    </row>
    <row r="73" spans="2:24" s="88" customFormat="1" ht="15">
      <c r="B73" s="51" t="s">
        <v>171</v>
      </c>
      <c r="C73" s="88" t="s">
        <v>15</v>
      </c>
      <c r="D73" s="56">
        <f>+K56</f>
        <v>333795366.33190185</v>
      </c>
      <c r="E73" s="57">
        <f>SUM('Descto Equipo'!T17:AV18)</f>
        <v>121255751.49244936</v>
      </c>
      <c r="F73" s="56"/>
      <c r="G73" s="56">
        <v>-708413.32207179733</v>
      </c>
      <c r="H73" s="57">
        <f>SUM('Descto Equipo'!T16:AV16)</f>
        <v>32.650215517241321</v>
      </c>
      <c r="I73" s="57">
        <f>-SUM('Descto Equipo'!T56:AV56)</f>
        <v>-437801.1243929253</v>
      </c>
      <c r="J73" s="58">
        <f>-J71</f>
        <v>-26087214.772343501</v>
      </c>
      <c r="K73" s="56">
        <f>SUM(D73:J73)</f>
        <v>427817721.25575846</v>
      </c>
      <c r="M73" s="183">
        <v>427817721.25575781</v>
      </c>
      <c r="O73" s="59">
        <f>K73-M73</f>
        <v>6.5565109252929688E-7</v>
      </c>
      <c r="P73" s="55"/>
      <c r="Q73" s="79">
        <f>-VLOOKUP(B73,[4]Nextel!$A:$E,5,FALSE)</f>
        <v>427817721.25999999</v>
      </c>
      <c r="R73" s="64">
        <f>+Q73-M73</f>
        <v>4.2421817779541016E-3</v>
      </c>
    </row>
    <row r="74" spans="2:24" s="88" customFormat="1" ht="15">
      <c r="B74" s="60"/>
      <c r="C74" s="60" t="s">
        <v>50</v>
      </c>
      <c r="D74" s="61">
        <f>+D71+D73</f>
        <v>567542704.93852282</v>
      </c>
      <c r="E74" s="96">
        <f t="shared" ref="E74:K74" si="4">+E71+E73</f>
        <v>201335888.63869146</v>
      </c>
      <c r="F74" s="96">
        <f t="shared" si="4"/>
        <v>-26087214.772343442</v>
      </c>
      <c r="G74" s="96">
        <f t="shared" si="4"/>
        <v>-1195110.1562816813</v>
      </c>
      <c r="H74" s="96">
        <f t="shared" si="4"/>
        <v>76.183836206896416</v>
      </c>
      <c r="I74" s="96">
        <f t="shared" si="4"/>
        <v>-732046.30854555161</v>
      </c>
      <c r="J74" s="61">
        <f t="shared" si="4"/>
        <v>0</v>
      </c>
      <c r="K74" s="61">
        <f t="shared" si="4"/>
        <v>740864298.52387989</v>
      </c>
      <c r="M74" s="61">
        <f>+M71+M73</f>
        <v>740864298.52387917</v>
      </c>
      <c r="O74" s="61">
        <f>+O71+O73</f>
        <v>6.5565109252929688E-7</v>
      </c>
      <c r="P74" s="62"/>
    </row>
    <row r="75" spans="2:24" s="88" customFormat="1" ht="15">
      <c r="E75" s="50"/>
      <c r="F75" s="50"/>
      <c r="G75" s="50"/>
      <c r="H75" s="50"/>
      <c r="I75" s="50"/>
      <c r="J75" s="50"/>
      <c r="K75" s="50"/>
      <c r="O75" s="50"/>
      <c r="P75" s="62"/>
    </row>
    <row r="76" spans="2:24" s="88" customFormat="1">
      <c r="E76" s="50"/>
      <c r="F76" s="50"/>
      <c r="G76" s="50"/>
      <c r="H76" s="50"/>
      <c r="I76" s="50"/>
      <c r="J76" s="93" t="s">
        <v>128</v>
      </c>
    </row>
    <row r="77" spans="2:24" s="88" customFormat="1">
      <c r="D77" s="90"/>
      <c r="E77" s="92" t="s">
        <v>29</v>
      </c>
      <c r="F77" s="92" t="s">
        <v>33</v>
      </c>
      <c r="G77" s="93" t="s">
        <v>11</v>
      </c>
      <c r="I77" s="145" t="s">
        <v>129</v>
      </c>
      <c r="J77" s="50">
        <f>SUM(E71:J71)</f>
        <v>79299238.661500335</v>
      </c>
    </row>
    <row r="78" spans="2:24" s="88" customFormat="1" ht="13.5" thickBot="1">
      <c r="D78" s="143"/>
      <c r="E78" s="144">
        <v>26087215</v>
      </c>
      <c r="F78" s="144">
        <v>29224878</v>
      </c>
      <c r="G78" s="144">
        <f>E78-F78</f>
        <v>-3137663</v>
      </c>
      <c r="I78" s="145" t="s">
        <v>130</v>
      </c>
      <c r="J78" s="50">
        <f>SUM(E73:J73)</f>
        <v>94022354.923856661</v>
      </c>
      <c r="W78" s="52"/>
    </row>
    <row r="79" spans="2:24" s="88" customFormat="1" ht="13.5" thickTop="1">
      <c r="E79" s="92"/>
      <c r="F79" s="87"/>
      <c r="G79" s="165">
        <f>G78*1.16</f>
        <v>-3639689.0799999996</v>
      </c>
      <c r="H79" s="87" t="s">
        <v>166</v>
      </c>
      <c r="U79" s="52"/>
      <c r="V79" s="52"/>
      <c r="W79" s="52"/>
      <c r="X79" s="52"/>
    </row>
    <row r="80" spans="2:24" s="88" customFormat="1">
      <c r="E80" s="92"/>
      <c r="F80" s="87"/>
      <c r="G80" s="165"/>
      <c r="H80" s="87"/>
      <c r="U80" s="52"/>
      <c r="V80" s="52"/>
      <c r="W80" s="52"/>
      <c r="X80" s="52"/>
    </row>
    <row r="81" spans="2:23" s="88" customFormat="1">
      <c r="B81" s="63"/>
      <c r="C81" s="63"/>
      <c r="D81" s="63"/>
      <c r="E81" s="63"/>
      <c r="F81" s="63"/>
      <c r="G81" s="63"/>
      <c r="H81" s="63"/>
      <c r="I81" s="63"/>
      <c r="J81" s="63"/>
      <c r="K81" s="63"/>
      <c r="L81" s="63"/>
      <c r="M81" s="63"/>
      <c r="N81" s="63"/>
      <c r="O81" s="63"/>
      <c r="P81" s="63"/>
      <c r="Q81" s="63"/>
      <c r="R81" s="63"/>
      <c r="S81" s="63"/>
      <c r="T81" s="63"/>
      <c r="U81" s="63"/>
    </row>
    <row r="82" spans="2:23" s="88" customFormat="1" ht="13.5" thickBot="1"/>
    <row r="83" spans="2:23" s="88" customFormat="1" ht="20.25" thickBot="1">
      <c r="C83" s="33" t="s">
        <v>28</v>
      </c>
      <c r="D83" s="33"/>
      <c r="E83" s="228" t="s">
        <v>196</v>
      </c>
      <c r="F83" s="229"/>
      <c r="G83" s="229"/>
      <c r="H83" s="229"/>
      <c r="I83" s="229"/>
      <c r="J83" s="230"/>
      <c r="K83" s="34"/>
      <c r="L83" s="34"/>
      <c r="M83" s="34"/>
      <c r="N83" s="34"/>
      <c r="O83" s="34"/>
      <c r="P83" s="34"/>
    </row>
    <row r="84" spans="2:23" s="88" customFormat="1" ht="15">
      <c r="C84" s="35"/>
      <c r="E84" s="36" t="s">
        <v>8</v>
      </c>
      <c r="F84" s="36" t="s">
        <v>9</v>
      </c>
      <c r="G84" s="36" t="s">
        <v>9</v>
      </c>
      <c r="H84" s="36" t="s">
        <v>8</v>
      </c>
      <c r="I84" s="36" t="s">
        <v>9</v>
      </c>
      <c r="J84" s="36" t="s">
        <v>8</v>
      </c>
      <c r="K84" s="34"/>
      <c r="L84" s="34"/>
      <c r="M84" s="37"/>
      <c r="N84" s="37"/>
    </row>
    <row r="85" spans="2:23" s="88" customFormat="1" ht="46.5" customHeight="1">
      <c r="C85" s="35"/>
      <c r="D85" s="65" t="str">
        <f>+K67</f>
        <v>ENDING BALANCE AS OF AUGUST 31, 2021 MXP</v>
      </c>
      <c r="E85" s="39" t="s">
        <v>108</v>
      </c>
      <c r="F85" s="39" t="s">
        <v>40</v>
      </c>
      <c r="G85" s="39" t="s">
        <v>35</v>
      </c>
      <c r="H85" s="40" t="s">
        <v>36</v>
      </c>
      <c r="I85" s="40" t="s">
        <v>37</v>
      </c>
      <c r="J85" s="38" t="s">
        <v>38</v>
      </c>
      <c r="K85" s="65" t="s">
        <v>214</v>
      </c>
      <c r="L85" s="41"/>
      <c r="M85" s="42" t="s">
        <v>10</v>
      </c>
      <c r="N85" s="43"/>
      <c r="O85" s="42" t="s">
        <v>11</v>
      </c>
      <c r="P85" s="34"/>
      <c r="Q85" s="78" t="s">
        <v>167</v>
      </c>
      <c r="R85" s="78" t="s">
        <v>11</v>
      </c>
    </row>
    <row r="86" spans="2:23" s="88" customFormat="1" ht="12" customHeight="1">
      <c r="C86" s="35"/>
      <c r="E86" s="44" t="s">
        <v>12</v>
      </c>
      <c r="F86" s="44" t="s">
        <v>12</v>
      </c>
      <c r="G86" s="44" t="s">
        <v>12</v>
      </c>
      <c r="H86" s="44" t="s">
        <v>12</v>
      </c>
      <c r="I86" s="44" t="s">
        <v>12</v>
      </c>
      <c r="J86" s="45" t="s">
        <v>13</v>
      </c>
      <c r="O86" s="46"/>
      <c r="P86" s="46"/>
    </row>
    <row r="87" spans="2:23" s="88" customFormat="1" ht="13.5" customHeight="1">
      <c r="E87" s="47">
        <v>19.95809090909091</v>
      </c>
      <c r="F87" s="47">
        <f>+E87</f>
        <v>19.95809090909091</v>
      </c>
      <c r="G87" s="47">
        <f>+F87</f>
        <v>19.95809090909091</v>
      </c>
      <c r="H87" s="47">
        <f>+G87</f>
        <v>19.95809090909091</v>
      </c>
      <c r="I87" s="47">
        <f>+H87</f>
        <v>19.95809090909091</v>
      </c>
      <c r="J87" s="48">
        <v>20.0366</v>
      </c>
      <c r="M87" s="89"/>
      <c r="N87" s="89"/>
      <c r="O87" s="89"/>
      <c r="P87" s="89"/>
    </row>
    <row r="88" spans="2:23" s="88" customFormat="1" ht="4.5" customHeight="1">
      <c r="E88" s="50"/>
      <c r="P88" s="89"/>
    </row>
    <row r="89" spans="2:23" s="88" customFormat="1" ht="15">
      <c r="B89" s="51" t="s">
        <v>170</v>
      </c>
      <c r="C89" s="88" t="s">
        <v>14</v>
      </c>
      <c r="D89" s="50">
        <f>+K71</f>
        <v>313046577.26812142</v>
      </c>
      <c r="E89" s="52">
        <f>SUM('Descto Equipo'!I20:T21)</f>
        <v>90543463.564818099</v>
      </c>
      <c r="F89" s="52">
        <v>-34206818.542820342</v>
      </c>
      <c r="G89" s="52">
        <f>-SUM('Descto Equipo'!I60:T61)</f>
        <v>-743803.03118215001</v>
      </c>
      <c r="H89" s="52">
        <f>SUM('Descto Equipo'!I19:T19)</f>
        <v>8030028</v>
      </c>
      <c r="I89" s="52">
        <f>-SUM('Descto Equipo'!I59:T59)</f>
        <v>-394443.28791316063</v>
      </c>
      <c r="J89" s="179">
        <v>34206818.54282093</v>
      </c>
      <c r="K89" s="50">
        <f>SUM(D89:J89)</f>
        <v>410481822.51384479</v>
      </c>
      <c r="M89" s="68">
        <v>410481822.51384407</v>
      </c>
      <c r="N89" s="89"/>
      <c r="O89" s="54">
        <f>K89-M89</f>
        <v>7.152557373046875E-7</v>
      </c>
      <c r="P89" s="55"/>
      <c r="Q89" s="79">
        <f>-[5]Nextel!$E$85</f>
        <v>410481822.51999998</v>
      </c>
      <c r="R89" s="64">
        <f>+Q89-M89</f>
        <v>6.1559081077575684E-3</v>
      </c>
    </row>
    <row r="90" spans="2:23" s="88" customFormat="1" ht="15">
      <c r="E90" s="50"/>
      <c r="H90" s="50"/>
      <c r="I90" s="50"/>
      <c r="J90" s="177"/>
      <c r="K90" s="50"/>
      <c r="M90" s="73"/>
      <c r="O90" s="50"/>
      <c r="P90" s="55"/>
    </row>
    <row r="91" spans="2:23" s="88" customFormat="1" ht="15">
      <c r="B91" s="51" t="s">
        <v>171</v>
      </c>
      <c r="C91" s="88" t="s">
        <v>15</v>
      </c>
      <c r="D91" s="56">
        <f>+K73</f>
        <v>427817721.25575846</v>
      </c>
      <c r="E91" s="57">
        <f>SUM('Descto Equipo'!U20:AV21)</f>
        <v>140210728.64783397</v>
      </c>
      <c r="F91" s="56"/>
      <c r="G91" s="56">
        <f>-SUM('Descto Equipo'!U60:AV61)</f>
        <v>-1010713.6382315661</v>
      </c>
      <c r="H91" s="57">
        <f>SUM('Descto Equipo'!U19:AV19)</f>
        <v>11511653</v>
      </c>
      <c r="I91" s="57">
        <f>-SUM('Descto Equipo'!U59:AV59)</f>
        <v>-567832.49109919998</v>
      </c>
      <c r="J91" s="178">
        <f>-J89</f>
        <v>-34206818.54282093</v>
      </c>
      <c r="K91" s="56">
        <f>SUM(D91:J91)</f>
        <v>543754738.23144078</v>
      </c>
      <c r="M91" s="74">
        <v>543754738.23144078</v>
      </c>
      <c r="O91" s="59">
        <f>K91-M91</f>
        <v>0</v>
      </c>
      <c r="P91" s="55"/>
      <c r="Q91" s="79">
        <f>-[5]Nextel!$E$754</f>
        <v>543754738.24000001</v>
      </c>
      <c r="R91" s="64">
        <f>+Q91-M91</f>
        <v>8.5592269897460938E-3</v>
      </c>
    </row>
    <row r="92" spans="2:23" s="88" customFormat="1" ht="15">
      <c r="B92" s="60"/>
      <c r="C92" s="60" t="s">
        <v>50</v>
      </c>
      <c r="D92" s="61">
        <f>+D89+D91</f>
        <v>740864298.52387989</v>
      </c>
      <c r="E92" s="96">
        <f t="shared" ref="E92:K92" si="5">+E89+E91</f>
        <v>230754192.21265209</v>
      </c>
      <c r="F92" s="96">
        <f t="shared" si="5"/>
        <v>-34206818.542820342</v>
      </c>
      <c r="G92" s="96">
        <f t="shared" si="5"/>
        <v>-1754516.6694137161</v>
      </c>
      <c r="H92" s="96">
        <f t="shared" si="5"/>
        <v>19541681</v>
      </c>
      <c r="I92" s="96">
        <f t="shared" si="5"/>
        <v>-962275.77901236061</v>
      </c>
      <c r="J92" s="61">
        <f t="shared" si="5"/>
        <v>0</v>
      </c>
      <c r="K92" s="61">
        <f t="shared" si="5"/>
        <v>954236560.74528551</v>
      </c>
      <c r="M92" s="61">
        <f>+M89+M91</f>
        <v>954236560.7452848</v>
      </c>
      <c r="O92" s="61">
        <f>+O89+O91</f>
        <v>7.152557373046875E-7</v>
      </c>
      <c r="P92" s="62"/>
    </row>
    <row r="93" spans="2:23" s="88" customFormat="1" ht="15">
      <c r="E93" s="50"/>
      <c r="F93" s="50"/>
      <c r="G93" s="50"/>
      <c r="H93" s="50"/>
      <c r="I93" s="50"/>
      <c r="J93" s="50"/>
      <c r="K93" s="50"/>
      <c r="O93" s="50"/>
      <c r="P93" s="62"/>
    </row>
    <row r="94" spans="2:23" s="88" customFormat="1">
      <c r="E94" s="50"/>
      <c r="F94" s="50"/>
      <c r="G94" s="50"/>
      <c r="H94" s="50"/>
      <c r="I94" s="50"/>
      <c r="J94" s="93" t="s">
        <v>128</v>
      </c>
    </row>
    <row r="95" spans="2:23" s="88" customFormat="1">
      <c r="D95" s="90"/>
      <c r="E95" s="92" t="s">
        <v>29</v>
      </c>
      <c r="F95" s="92" t="s">
        <v>33</v>
      </c>
      <c r="G95" s="93" t="s">
        <v>11</v>
      </c>
      <c r="I95" s="145" t="s">
        <v>129</v>
      </c>
      <c r="J95" s="50">
        <f>SUM(E89:J89)</f>
        <v>97435245.245723382</v>
      </c>
    </row>
    <row r="96" spans="2:23" s="88" customFormat="1" ht="13.5" thickBot="1">
      <c r="D96" s="143"/>
      <c r="E96" s="144">
        <f>-F92</f>
        <v>34206818.542820342</v>
      </c>
      <c r="F96" s="144">
        <f>'[6]2311 023'!H420</f>
        <v>0</v>
      </c>
      <c r="G96" s="144">
        <f>E96-F96</f>
        <v>34206818.542820342</v>
      </c>
      <c r="I96" s="145" t="s">
        <v>130</v>
      </c>
      <c r="J96" s="50">
        <f>SUM(E91:J91)</f>
        <v>115937016.97568226</v>
      </c>
      <c r="W96" s="52"/>
    </row>
    <row r="97" spans="2:24" s="88" customFormat="1" ht="13.5" thickTop="1">
      <c r="E97" s="92"/>
      <c r="F97" s="87"/>
      <c r="G97" s="165">
        <f>G96*1.16</f>
        <v>39679909.509671591</v>
      </c>
      <c r="H97" s="87" t="s">
        <v>166</v>
      </c>
      <c r="U97" s="52"/>
      <c r="V97" s="52"/>
      <c r="W97" s="52"/>
      <c r="X97" s="52"/>
    </row>
    <row r="98" spans="2:24" s="88" customFormat="1"/>
    <row r="99" spans="2:24" s="88" customFormat="1">
      <c r="B99" s="63"/>
      <c r="C99" s="63"/>
      <c r="D99" s="63"/>
      <c r="E99" s="63"/>
      <c r="F99" s="63"/>
      <c r="G99" s="63"/>
      <c r="H99" s="63"/>
      <c r="I99" s="63"/>
      <c r="J99" s="63"/>
      <c r="K99" s="63"/>
      <c r="L99" s="63"/>
      <c r="M99" s="63"/>
      <c r="N99" s="63"/>
      <c r="O99" s="63"/>
      <c r="P99" s="63"/>
      <c r="Q99" s="63"/>
      <c r="R99" s="63"/>
      <c r="S99" s="63"/>
      <c r="T99" s="63"/>
      <c r="U99" s="63"/>
    </row>
    <row r="100" spans="2:24" s="88" customFormat="1" ht="13.5" thickBot="1"/>
    <row r="101" spans="2:24" s="88" customFormat="1" ht="20.25" thickBot="1">
      <c r="C101" s="33" t="s">
        <v>28</v>
      </c>
      <c r="D101" s="33"/>
      <c r="E101" s="228" t="s">
        <v>202</v>
      </c>
      <c r="F101" s="229"/>
      <c r="G101" s="229"/>
      <c r="H101" s="229"/>
      <c r="I101" s="229"/>
      <c r="J101" s="230"/>
      <c r="K101" s="34"/>
      <c r="L101" s="34"/>
      <c r="M101" s="34"/>
      <c r="N101" s="34"/>
      <c r="O101" s="34"/>
      <c r="P101" s="34"/>
    </row>
    <row r="102" spans="2:24" s="88" customFormat="1" ht="15">
      <c r="C102" s="35"/>
      <c r="E102" s="36" t="s">
        <v>8</v>
      </c>
      <c r="F102" s="36" t="s">
        <v>9</v>
      </c>
      <c r="G102" s="36" t="s">
        <v>9</v>
      </c>
      <c r="H102" s="36" t="s">
        <v>8</v>
      </c>
      <c r="I102" s="36" t="s">
        <v>9</v>
      </c>
      <c r="J102" s="36" t="s">
        <v>8</v>
      </c>
      <c r="K102" s="34"/>
      <c r="L102" s="34"/>
      <c r="M102" s="37"/>
      <c r="N102" s="37"/>
    </row>
    <row r="103" spans="2:24" s="88" customFormat="1" ht="46.5" customHeight="1">
      <c r="C103" s="35"/>
      <c r="D103" s="65" t="str">
        <f>+K85</f>
        <v>ENDING BALANCE AS OF SEPTEMBER 30, 2021 MXP</v>
      </c>
      <c r="E103" s="39" t="s">
        <v>108</v>
      </c>
      <c r="F103" s="39" t="s">
        <v>40</v>
      </c>
      <c r="G103" s="39" t="s">
        <v>35</v>
      </c>
      <c r="H103" s="40" t="s">
        <v>36</v>
      </c>
      <c r="I103" s="40" t="s">
        <v>37</v>
      </c>
      <c r="J103" s="38" t="s">
        <v>38</v>
      </c>
      <c r="K103" s="65" t="s">
        <v>213</v>
      </c>
      <c r="L103" s="41"/>
      <c r="M103" s="42" t="s">
        <v>10</v>
      </c>
      <c r="N103" s="43"/>
      <c r="O103" s="42" t="s">
        <v>11</v>
      </c>
      <c r="P103" s="34"/>
      <c r="Q103" s="78" t="s">
        <v>167</v>
      </c>
      <c r="R103" s="78" t="s">
        <v>11</v>
      </c>
    </row>
    <row r="104" spans="2:24" s="88" customFormat="1" ht="12" customHeight="1">
      <c r="C104" s="35"/>
      <c r="E104" s="44" t="s">
        <v>12</v>
      </c>
      <c r="F104" s="44" t="s">
        <v>12</v>
      </c>
      <c r="G104" s="44" t="s">
        <v>12</v>
      </c>
      <c r="H104" s="44" t="s">
        <v>12</v>
      </c>
      <c r="I104" s="44" t="s">
        <v>12</v>
      </c>
      <c r="J104" s="45" t="s">
        <v>13</v>
      </c>
      <c r="O104" s="46"/>
      <c r="P104" s="46"/>
    </row>
    <row r="105" spans="2:24" s="88" customFormat="1" ht="13.5" customHeight="1">
      <c r="E105" s="47">
        <v>19.95809090909091</v>
      </c>
      <c r="F105" s="47">
        <f>+E105</f>
        <v>19.95809090909091</v>
      </c>
      <c r="G105" s="47">
        <f>+F105</f>
        <v>19.95809090909091</v>
      </c>
      <c r="H105" s="47">
        <f>+G105</f>
        <v>19.95809090909091</v>
      </c>
      <c r="I105" s="47">
        <f>+H105</f>
        <v>19.95809090909091</v>
      </c>
      <c r="J105" s="48">
        <v>20.0366</v>
      </c>
      <c r="M105" s="89"/>
      <c r="N105" s="89"/>
      <c r="O105" s="89"/>
      <c r="P105" s="89"/>
    </row>
    <row r="106" spans="2:24" s="88" customFormat="1" ht="4.5" customHeight="1">
      <c r="E106" s="50"/>
      <c r="P106" s="89"/>
    </row>
    <row r="107" spans="2:24" s="88" customFormat="1" ht="15">
      <c r="B107" s="51" t="s">
        <v>170</v>
      </c>
      <c r="C107" s="88" t="s">
        <v>14</v>
      </c>
      <c r="D107" s="50">
        <f>+K89</f>
        <v>410481822.51384479</v>
      </c>
      <c r="E107" s="52">
        <f>SUM('Descto Equipo'!J25:U26)</f>
        <v>89157527.076923132</v>
      </c>
      <c r="F107" s="52">
        <v>-41183214.0702869</v>
      </c>
      <c r="G107" s="52">
        <f>-SUM('Descto Equipo'!J64:U65)</f>
        <v>-7134784.8053799644</v>
      </c>
      <c r="H107" s="52">
        <f>SUM('Descto Equipo'!J22:U24)</f>
        <v>4065816.058055622</v>
      </c>
      <c r="I107" s="52">
        <f>-SUM('Descto Equipo'!J62:U63)</f>
        <v>-2371812</v>
      </c>
      <c r="J107" s="179">
        <v>41183214.07028687</v>
      </c>
      <c r="K107" s="50">
        <f>SUM(D107:J107)</f>
        <v>494198568.84344351</v>
      </c>
      <c r="M107" s="68">
        <v>494198568.84344268</v>
      </c>
      <c r="N107" s="89"/>
      <c r="O107" s="54">
        <f>K107-M107</f>
        <v>8.3446502685546875E-7</v>
      </c>
      <c r="P107" s="55"/>
      <c r="Q107" s="79">
        <f>-[7]Hoja2!$E$87</f>
        <v>494198568.85000002</v>
      </c>
      <c r="R107" s="64">
        <f>+Q107-M107</f>
        <v>6.5573453903198242E-3</v>
      </c>
    </row>
    <row r="108" spans="2:24" s="88" customFormat="1" ht="15">
      <c r="E108" s="50"/>
      <c r="H108" s="50"/>
      <c r="I108" s="50"/>
      <c r="J108" s="177"/>
      <c r="K108" s="50"/>
      <c r="M108" s="73"/>
      <c r="O108" s="50"/>
      <c r="P108" s="55"/>
    </row>
    <row r="109" spans="2:24" s="88" customFormat="1" ht="15">
      <c r="B109" s="51" t="s">
        <v>171</v>
      </c>
      <c r="C109" s="88" t="s">
        <v>15</v>
      </c>
      <c r="D109" s="56">
        <f>+K91</f>
        <v>543754738.23144078</v>
      </c>
      <c r="E109" s="57">
        <f>SUM('Descto Equipo'!V25:AV26)</f>
        <v>141094090.6153847</v>
      </c>
      <c r="F109" s="56"/>
      <c r="G109" s="56">
        <f>-SUM('Descto Equipo'!V64:AV65)</f>
        <v>-9473142.1107339449</v>
      </c>
      <c r="H109" s="57">
        <f>SUM('Descto Equipo'!V22:AV24)</f>
        <v>6745305.7974752495</v>
      </c>
      <c r="I109" s="57">
        <f>-SUM('Descto Equipo'!V62:AR63)</f>
        <v>-3096608</v>
      </c>
      <c r="J109" s="178">
        <f>-J107</f>
        <v>-41183214.07028687</v>
      </c>
      <c r="K109" s="56">
        <f>SUM(D109:J109)</f>
        <v>637841170.46327984</v>
      </c>
      <c r="M109" s="74">
        <v>637841170.46327984</v>
      </c>
      <c r="O109" s="59">
        <f>K109-M109</f>
        <v>0</v>
      </c>
      <c r="P109" s="55"/>
      <c r="Q109" s="79">
        <f>-[7]Hoja2!$E$770</f>
        <v>637841170.47000003</v>
      </c>
      <c r="R109" s="64">
        <f>+Q109-M109</f>
        <v>6.7201852798461914E-3</v>
      </c>
    </row>
    <row r="110" spans="2:24" s="88" customFormat="1" ht="15">
      <c r="B110" s="60"/>
      <c r="C110" s="60" t="s">
        <v>50</v>
      </c>
      <c r="D110" s="61">
        <f>+D107+D109</f>
        <v>954236560.74528551</v>
      </c>
      <c r="E110" s="191">
        <f t="shared" ref="E110:K110" si="6">+E107+E109</f>
        <v>230251617.69230783</v>
      </c>
      <c r="F110" s="191">
        <f t="shared" si="6"/>
        <v>-41183214.0702869</v>
      </c>
      <c r="G110" s="191">
        <f t="shared" si="6"/>
        <v>-16607926.916113909</v>
      </c>
      <c r="H110" s="191">
        <f t="shared" si="6"/>
        <v>10811121.855530871</v>
      </c>
      <c r="I110" s="191">
        <f t="shared" si="6"/>
        <v>-5468420</v>
      </c>
      <c r="J110" s="61">
        <f t="shared" si="6"/>
        <v>0</v>
      </c>
      <c r="K110" s="61">
        <f t="shared" si="6"/>
        <v>1132039739.3067234</v>
      </c>
      <c r="M110" s="61">
        <f>+M107+M109</f>
        <v>1132039739.3067226</v>
      </c>
      <c r="O110" s="61">
        <f>+O107+O109</f>
        <v>8.3446502685546875E-7</v>
      </c>
      <c r="P110" s="62"/>
    </row>
    <row r="111" spans="2:24" s="88" customFormat="1" ht="15">
      <c r="E111" s="50"/>
      <c r="F111" s="50"/>
      <c r="G111" s="50"/>
      <c r="H111" s="50"/>
      <c r="I111" s="50"/>
      <c r="J111" s="50"/>
      <c r="K111" s="50"/>
      <c r="O111" s="50"/>
      <c r="P111" s="62"/>
    </row>
    <row r="112" spans="2:24" s="88" customFormat="1">
      <c r="E112" s="50"/>
      <c r="F112" s="50"/>
      <c r="G112" s="50"/>
      <c r="H112" s="50"/>
      <c r="I112" s="50"/>
      <c r="J112" s="93" t="s">
        <v>128</v>
      </c>
    </row>
    <row r="113" spans="2:24" s="88" customFormat="1">
      <c r="D113" s="90"/>
      <c r="E113" s="92" t="s">
        <v>29</v>
      </c>
      <c r="F113" s="92" t="s">
        <v>33</v>
      </c>
      <c r="G113" s="93" t="s">
        <v>11</v>
      </c>
      <c r="I113" s="145" t="s">
        <v>129</v>
      </c>
      <c r="J113" s="50">
        <f>SUM(E107:J107)</f>
        <v>83716746.329598755</v>
      </c>
    </row>
    <row r="114" spans="2:24" s="88" customFormat="1" ht="13.5" thickBot="1">
      <c r="D114" s="143"/>
      <c r="E114" s="144">
        <f>-F110</f>
        <v>41183214.0702869</v>
      </c>
      <c r="F114" s="144">
        <f>'2311 023'!H492</f>
        <v>31022180.300000001</v>
      </c>
      <c r="G114" s="144">
        <f>E114-F114</f>
        <v>10161033.770286899</v>
      </c>
      <c r="I114" s="145" t="s">
        <v>130</v>
      </c>
      <c r="J114" s="50">
        <f>SUM(E109:J109)</f>
        <v>94086432.23183915</v>
      </c>
      <c r="W114" s="52"/>
    </row>
    <row r="115" spans="2:24" s="88" customFormat="1" ht="13.5" thickTop="1">
      <c r="E115" s="92"/>
      <c r="F115" s="87"/>
      <c r="G115" s="165">
        <f>G114*1.16</f>
        <v>11786799.173532803</v>
      </c>
      <c r="H115" s="87" t="s">
        <v>166</v>
      </c>
      <c r="U115" s="52"/>
      <c r="V115" s="52"/>
      <c r="W115" s="52"/>
      <c r="X115" s="52"/>
    </row>
    <row r="116" spans="2:24" s="88" customFormat="1"/>
    <row r="117" spans="2:24" s="88" customFormat="1">
      <c r="B117" s="63"/>
      <c r="C117" s="63"/>
      <c r="D117" s="63"/>
      <c r="E117" s="63"/>
      <c r="F117" s="63"/>
      <c r="G117" s="63"/>
      <c r="H117" s="63"/>
      <c r="I117" s="63"/>
      <c r="J117" s="63"/>
      <c r="K117" s="63"/>
      <c r="L117" s="63"/>
      <c r="M117" s="63"/>
      <c r="N117" s="63"/>
      <c r="O117" s="63"/>
      <c r="P117" s="63"/>
      <c r="Q117" s="63"/>
      <c r="R117" s="63"/>
      <c r="S117" s="63"/>
      <c r="T117" s="63"/>
      <c r="U117" s="63"/>
    </row>
    <row r="118" spans="2:24" s="88" customFormat="1" ht="13.5" thickBot="1"/>
    <row r="119" spans="2:24" s="88" customFormat="1" ht="20.25" thickBot="1">
      <c r="C119" s="33" t="s">
        <v>28</v>
      </c>
      <c r="D119" s="33"/>
      <c r="E119" s="228" t="s">
        <v>212</v>
      </c>
      <c r="F119" s="229"/>
      <c r="G119" s="229"/>
      <c r="H119" s="229"/>
      <c r="I119" s="229"/>
      <c r="J119" s="230"/>
      <c r="K119" s="34"/>
      <c r="L119" s="34"/>
      <c r="M119" s="34"/>
      <c r="N119" s="34"/>
      <c r="O119" s="34"/>
      <c r="P119" s="34"/>
    </row>
    <row r="120" spans="2:24" s="88" customFormat="1" ht="15">
      <c r="C120" s="35"/>
      <c r="E120" s="36" t="s">
        <v>8</v>
      </c>
      <c r="F120" s="36" t="s">
        <v>9</v>
      </c>
      <c r="G120" s="36" t="s">
        <v>9</v>
      </c>
      <c r="H120" s="36" t="s">
        <v>8</v>
      </c>
      <c r="I120" s="36" t="s">
        <v>9</v>
      </c>
      <c r="J120" s="36" t="s">
        <v>8</v>
      </c>
      <c r="K120" s="34"/>
      <c r="L120" s="34"/>
      <c r="M120" s="37"/>
      <c r="N120" s="37"/>
    </row>
    <row r="121" spans="2:24" s="88" customFormat="1" ht="46.5" customHeight="1">
      <c r="C121" s="35"/>
      <c r="D121" s="65" t="str">
        <f>+K103</f>
        <v>ENDING BALANCE AS OF OCTOBER 31, 2021 MXP</v>
      </c>
      <c r="E121" s="39" t="s">
        <v>108</v>
      </c>
      <c r="F121" s="39" t="s">
        <v>40</v>
      </c>
      <c r="G121" s="39" t="s">
        <v>35</v>
      </c>
      <c r="H121" s="40" t="s">
        <v>36</v>
      </c>
      <c r="I121" s="40" t="s">
        <v>37</v>
      </c>
      <c r="J121" s="38" t="s">
        <v>38</v>
      </c>
      <c r="K121" s="65" t="s">
        <v>215</v>
      </c>
      <c r="L121" s="41"/>
      <c r="M121" s="42" t="s">
        <v>10</v>
      </c>
      <c r="N121" s="43"/>
      <c r="O121" s="42" t="s">
        <v>11</v>
      </c>
      <c r="P121" s="34"/>
      <c r="Q121" s="78" t="s">
        <v>167</v>
      </c>
      <c r="R121" s="78" t="s">
        <v>11</v>
      </c>
    </row>
    <row r="122" spans="2:24" s="88" customFormat="1" ht="12" customHeight="1">
      <c r="C122" s="35"/>
      <c r="E122" s="44" t="s">
        <v>12</v>
      </c>
      <c r="F122" s="44" t="s">
        <v>12</v>
      </c>
      <c r="G122" s="44" t="s">
        <v>12</v>
      </c>
      <c r="H122" s="44" t="s">
        <v>12</v>
      </c>
      <c r="I122" s="44" t="s">
        <v>12</v>
      </c>
      <c r="J122" s="45" t="s">
        <v>13</v>
      </c>
      <c r="O122" s="46"/>
      <c r="P122" s="46"/>
    </row>
    <row r="123" spans="2:24" s="88" customFormat="1" ht="13.5" customHeight="1">
      <c r="E123" s="47">
        <v>19.95809090909091</v>
      </c>
      <c r="F123" s="47">
        <f>+E123</f>
        <v>19.95809090909091</v>
      </c>
      <c r="G123" s="47">
        <f>+F123</f>
        <v>19.95809090909091</v>
      </c>
      <c r="H123" s="47">
        <f>+G123</f>
        <v>19.95809090909091</v>
      </c>
      <c r="I123" s="47">
        <f>+H123</f>
        <v>19.95809090909091</v>
      </c>
      <c r="J123" s="48">
        <v>20.0366</v>
      </c>
      <c r="M123" s="89"/>
      <c r="N123" s="89"/>
      <c r="O123" s="89"/>
      <c r="P123" s="89"/>
    </row>
    <row r="124" spans="2:24" s="88" customFormat="1" ht="4.5" customHeight="1">
      <c r="E124" s="50"/>
      <c r="P124" s="89"/>
    </row>
    <row r="125" spans="2:24" s="88" customFormat="1" ht="15">
      <c r="B125" s="51" t="s">
        <v>170</v>
      </c>
      <c r="C125" s="88" t="s">
        <v>225</v>
      </c>
      <c r="D125" s="50">
        <f>+K107</f>
        <v>494198568.84344351</v>
      </c>
      <c r="E125" s="52">
        <f>SUM('Descto Equipo'!K28:V29)</f>
        <v>122335334.25405751</v>
      </c>
      <c r="F125" s="52">
        <v>-50934410</v>
      </c>
      <c r="G125" s="52">
        <f>-SUM('Descto Equipo'!K67:V68)</f>
        <v>-8600874.2345313579</v>
      </c>
      <c r="H125" s="52">
        <f>SUM('Descto Equipo'!K27:V27)</f>
        <v>3143616.6993518695</v>
      </c>
      <c r="I125" s="52">
        <f>-SUM('Descto Equipo'!K66:V66)</f>
        <v>136269.47124570451</v>
      </c>
      <c r="J125" s="179">
        <v>50934409.5861305</v>
      </c>
      <c r="K125" s="50">
        <f>SUM(D125:J125)</f>
        <v>611212914.61969769</v>
      </c>
      <c r="M125" s="209">
        <v>611212915</v>
      </c>
      <c r="N125" s="89"/>
      <c r="O125" s="54">
        <f>K125-M125</f>
        <v>-0.3803023099899292</v>
      </c>
      <c r="P125" s="55"/>
      <c r="Q125" s="79">
        <f>-[8]Nextel!$E$86</f>
        <v>611212915.03999996</v>
      </c>
      <c r="R125" s="64">
        <f>+Q125-M125</f>
        <v>3.9999961853027344E-2</v>
      </c>
    </row>
    <row r="126" spans="2:24" s="88" customFormat="1" ht="15">
      <c r="E126" s="50"/>
      <c r="H126" s="50"/>
      <c r="I126" s="50"/>
      <c r="J126" s="177"/>
      <c r="K126" s="50"/>
      <c r="M126" s="73"/>
      <c r="O126" s="50"/>
      <c r="P126" s="55"/>
    </row>
    <row r="127" spans="2:24" s="88" customFormat="1" ht="15">
      <c r="B127" s="51" t="s">
        <v>171</v>
      </c>
      <c r="C127" s="88" t="s">
        <v>226</v>
      </c>
      <c r="D127" s="56">
        <f>+K109</f>
        <v>637841170.46327984</v>
      </c>
      <c r="E127" s="57">
        <f>SUM('Descto Equipo'!W28:AV29)</f>
        <v>195654345.63080323</v>
      </c>
      <c r="F127" s="56"/>
      <c r="G127" s="56">
        <f>-SUM('Descto Equipo'!W67:AV68)</f>
        <v>-10886767.662638862</v>
      </c>
      <c r="H127" s="57">
        <f>SUM('Descto Equipo'!W27:AV27)</f>
        <v>6288254.11464395</v>
      </c>
      <c r="I127" s="57">
        <f>-SUM('Descto Equipo'!W66:AV66)</f>
        <v>259672.25201924867</v>
      </c>
      <c r="J127" s="178">
        <f>-J125</f>
        <v>-50934409.5861305</v>
      </c>
      <c r="K127" s="56">
        <f>SUM(D127:J127)</f>
        <v>778222265.21197689</v>
      </c>
      <c r="M127" s="210">
        <v>778222265</v>
      </c>
      <c r="O127" s="59">
        <f>K127-M127</f>
        <v>0.21197688579559326</v>
      </c>
      <c r="P127" s="55"/>
      <c r="Q127" s="79">
        <f>-[8]Nextel!$E$747</f>
        <v>778222265.22000003</v>
      </c>
      <c r="R127" s="64">
        <f>+Q127-M127</f>
        <v>0.22000002861022949</v>
      </c>
    </row>
    <row r="128" spans="2:24" s="88" customFormat="1" ht="15">
      <c r="B128" s="60"/>
      <c r="C128" s="60" t="s">
        <v>50</v>
      </c>
      <c r="D128" s="61">
        <f>+D125+D127</f>
        <v>1132039739.3067234</v>
      </c>
      <c r="E128" s="191">
        <f t="shared" ref="E128:K128" si="7">+E125+E127</f>
        <v>317989679.88486075</v>
      </c>
      <c r="F128" s="191">
        <f t="shared" si="7"/>
        <v>-50934410</v>
      </c>
      <c r="G128" s="191">
        <f t="shared" si="7"/>
        <v>-19487641.89717022</v>
      </c>
      <c r="H128" s="191">
        <f t="shared" si="7"/>
        <v>9431870.8139958195</v>
      </c>
      <c r="I128" s="191">
        <f t="shared" si="7"/>
        <v>395941.72326495318</v>
      </c>
      <c r="J128" s="61">
        <f t="shared" si="7"/>
        <v>0</v>
      </c>
      <c r="K128" s="61">
        <f t="shared" si="7"/>
        <v>1389435179.8316746</v>
      </c>
      <c r="M128" s="61">
        <f>+M125+M127</f>
        <v>1389435180</v>
      </c>
      <c r="O128" s="61">
        <f>+O125+O127</f>
        <v>-0.16832542419433594</v>
      </c>
      <c r="P128" s="62"/>
    </row>
    <row r="129" spans="2:24" s="88" customFormat="1" ht="15">
      <c r="E129" s="50"/>
      <c r="F129" s="50"/>
      <c r="G129" s="50"/>
      <c r="H129" s="50"/>
      <c r="I129" s="50"/>
      <c r="J129" s="50"/>
      <c r="K129" s="50"/>
      <c r="O129" s="50"/>
      <c r="P129" s="62"/>
    </row>
    <row r="130" spans="2:24" s="88" customFormat="1">
      <c r="E130" s="50"/>
      <c r="F130" s="50"/>
      <c r="G130" s="50"/>
      <c r="H130" s="50"/>
      <c r="I130" s="50"/>
      <c r="J130" s="93" t="s">
        <v>128</v>
      </c>
    </row>
    <row r="131" spans="2:24" s="88" customFormat="1">
      <c r="D131" s="90"/>
      <c r="E131" s="92" t="s">
        <v>29</v>
      </c>
      <c r="F131" s="92" t="s">
        <v>33</v>
      </c>
      <c r="G131" s="93" t="s">
        <v>11</v>
      </c>
      <c r="I131" s="145" t="s">
        <v>129</v>
      </c>
      <c r="J131" s="50">
        <f>SUM(E125:J125)</f>
        <v>117014345.77625424</v>
      </c>
    </row>
    <row r="132" spans="2:24" s="88" customFormat="1" ht="13.5" thickBot="1">
      <c r="D132" s="143"/>
      <c r="E132" s="144">
        <f>-F128</f>
        <v>50934410</v>
      </c>
      <c r="F132" s="144">
        <f>'2311 023'!H559</f>
        <v>51835405.689999998</v>
      </c>
      <c r="G132" s="204">
        <f>E132-F132</f>
        <v>-900995.68999999762</v>
      </c>
      <c r="I132" s="145" t="s">
        <v>130</v>
      </c>
      <c r="J132" s="50">
        <f>SUM(E127:J127)</f>
        <v>140381094.74869707</v>
      </c>
      <c r="W132" s="52"/>
    </row>
    <row r="133" spans="2:24" s="88" customFormat="1" ht="13.5" thickTop="1">
      <c r="E133" s="92"/>
      <c r="F133" s="87"/>
      <c r="G133" s="205">
        <f>G132*1.16</f>
        <v>-1045155.0003999971</v>
      </c>
      <c r="H133" s="87" t="s">
        <v>166</v>
      </c>
      <c r="U133" s="52"/>
      <c r="V133" s="52"/>
      <c r="W133" s="52"/>
      <c r="X133" s="52"/>
    </row>
    <row r="135" spans="2:24">
      <c r="B135" s="63"/>
      <c r="C135" s="63"/>
      <c r="D135" s="63"/>
      <c r="E135" s="63"/>
      <c r="F135" s="63"/>
      <c r="G135" s="63"/>
      <c r="H135" s="63"/>
      <c r="I135" s="63"/>
      <c r="J135" s="63"/>
      <c r="K135" s="63"/>
      <c r="L135" s="63"/>
      <c r="M135" s="63"/>
      <c r="N135" s="63"/>
      <c r="O135" s="63"/>
      <c r="P135" s="63"/>
      <c r="Q135" s="63"/>
      <c r="R135" s="63"/>
      <c r="S135" s="63"/>
      <c r="T135" s="63"/>
      <c r="U135" s="63"/>
    </row>
    <row r="136" spans="2:24" ht="13.5" thickBot="1">
      <c r="B136" s="88"/>
      <c r="C136" s="88"/>
      <c r="D136" s="88"/>
      <c r="E136" s="88"/>
      <c r="F136" s="88"/>
      <c r="G136" s="88"/>
      <c r="H136" s="88"/>
      <c r="I136" s="88"/>
      <c r="J136" s="88"/>
      <c r="K136" s="88"/>
      <c r="L136" s="88"/>
      <c r="M136" s="88"/>
      <c r="N136" s="88"/>
      <c r="O136" s="88"/>
      <c r="P136" s="88"/>
      <c r="Q136" s="88"/>
      <c r="R136" s="88"/>
      <c r="S136" s="88"/>
      <c r="T136" s="88"/>
      <c r="U136" s="88"/>
    </row>
    <row r="137" spans="2:24" ht="20.25" thickBot="1">
      <c r="B137" s="88"/>
      <c r="C137" s="33" t="s">
        <v>28</v>
      </c>
      <c r="D137" s="33"/>
      <c r="E137" s="228" t="s">
        <v>236</v>
      </c>
      <c r="F137" s="229"/>
      <c r="G137" s="229"/>
      <c r="H137" s="229"/>
      <c r="I137" s="229"/>
      <c r="J137" s="230"/>
      <c r="K137" s="34"/>
      <c r="L137" s="34"/>
      <c r="M137" s="34"/>
      <c r="N137" s="34"/>
      <c r="O137" s="34"/>
      <c r="P137" s="34"/>
      <c r="Q137" s="88"/>
      <c r="R137" s="88"/>
      <c r="S137" s="88"/>
      <c r="T137" s="88"/>
      <c r="U137" s="88"/>
    </row>
    <row r="138" spans="2:24" ht="15">
      <c r="B138" s="88"/>
      <c r="C138" s="35"/>
      <c r="D138" s="88"/>
      <c r="E138" s="36" t="s">
        <v>8</v>
      </c>
      <c r="F138" s="36" t="s">
        <v>9</v>
      </c>
      <c r="G138" s="36" t="s">
        <v>9</v>
      </c>
      <c r="H138" s="36" t="s">
        <v>8</v>
      </c>
      <c r="I138" s="36" t="s">
        <v>9</v>
      </c>
      <c r="J138" s="36" t="s">
        <v>8</v>
      </c>
      <c r="K138" s="34"/>
      <c r="L138" s="34"/>
      <c r="M138" s="37"/>
      <c r="N138" s="37"/>
      <c r="O138" s="88"/>
      <c r="P138" s="88"/>
      <c r="Q138" s="88"/>
      <c r="R138" s="88"/>
      <c r="S138" s="88"/>
      <c r="T138" s="88"/>
      <c r="U138" s="88"/>
    </row>
    <row r="139" spans="2:24" ht="36.950000000000003" customHeight="1">
      <c r="B139" s="88"/>
      <c r="C139" s="35"/>
      <c r="D139" s="65" t="str">
        <f>+K121</f>
        <v>ENDING BALANCE AS OF NOVEMBER 30, 2021 MXP</v>
      </c>
      <c r="E139" s="39" t="s">
        <v>108</v>
      </c>
      <c r="F139" s="39" t="s">
        <v>40</v>
      </c>
      <c r="G139" s="39" t="s">
        <v>35</v>
      </c>
      <c r="H139" s="40" t="s">
        <v>36</v>
      </c>
      <c r="I139" s="40" t="s">
        <v>37</v>
      </c>
      <c r="J139" s="38" t="s">
        <v>38</v>
      </c>
      <c r="K139" s="65" t="s">
        <v>243</v>
      </c>
      <c r="L139" s="41"/>
      <c r="M139" s="42" t="s">
        <v>10</v>
      </c>
      <c r="N139" s="43"/>
      <c r="O139" s="42" t="s">
        <v>11</v>
      </c>
      <c r="P139" s="34"/>
      <c r="Q139" s="78" t="s">
        <v>167</v>
      </c>
      <c r="R139" s="78" t="s">
        <v>11</v>
      </c>
      <c r="S139" s="88"/>
      <c r="T139" s="88"/>
      <c r="U139" s="88"/>
    </row>
    <row r="140" spans="2:24">
      <c r="B140" s="88"/>
      <c r="C140" s="35"/>
      <c r="D140" s="88"/>
      <c r="E140" s="44" t="s">
        <v>12</v>
      </c>
      <c r="F140" s="44" t="s">
        <v>12</v>
      </c>
      <c r="G140" s="44" t="s">
        <v>12</v>
      </c>
      <c r="H140" s="44" t="s">
        <v>12</v>
      </c>
      <c r="I140" s="44" t="s">
        <v>12</v>
      </c>
      <c r="J140" s="45" t="s">
        <v>13</v>
      </c>
      <c r="K140" s="88"/>
      <c r="L140" s="88"/>
      <c r="M140" s="88"/>
      <c r="N140" s="88"/>
      <c r="O140" s="46"/>
      <c r="P140" s="46"/>
      <c r="Q140" s="88"/>
      <c r="R140" s="88"/>
      <c r="S140" s="88"/>
      <c r="T140" s="88"/>
      <c r="U140" s="88"/>
    </row>
    <row r="141" spans="2:24">
      <c r="B141" s="88"/>
      <c r="C141" s="88"/>
      <c r="D141" s="88"/>
      <c r="E141" s="47">
        <v>21.114247826086956</v>
      </c>
      <c r="F141" s="47">
        <f>+E141</f>
        <v>21.114247826086956</v>
      </c>
      <c r="G141" s="47">
        <f>+F141</f>
        <v>21.114247826086956</v>
      </c>
      <c r="H141" s="47">
        <f>+G141</f>
        <v>21.114247826086956</v>
      </c>
      <c r="I141" s="47">
        <f>+H141</f>
        <v>21.114247826086956</v>
      </c>
      <c r="J141" s="48">
        <v>20.624300000000002</v>
      </c>
      <c r="K141" s="88"/>
      <c r="L141" s="88"/>
      <c r="M141" s="89"/>
      <c r="N141" s="89"/>
      <c r="O141" s="89"/>
      <c r="P141" s="89"/>
      <c r="Q141" s="88"/>
      <c r="R141" s="88"/>
      <c r="S141" s="88"/>
      <c r="T141" s="88"/>
      <c r="U141" s="88"/>
    </row>
    <row r="142" spans="2:24">
      <c r="B142" s="88"/>
      <c r="C142" s="88"/>
      <c r="D142" s="88"/>
      <c r="E142" s="50"/>
      <c r="F142" s="88"/>
      <c r="G142" s="88"/>
      <c r="H142" s="88"/>
      <c r="I142" s="88"/>
      <c r="J142" s="88"/>
      <c r="K142" s="88"/>
      <c r="L142" s="88"/>
      <c r="M142" s="88"/>
      <c r="N142" s="88"/>
      <c r="O142" s="88"/>
      <c r="P142" s="89"/>
      <c r="Q142" s="88"/>
      <c r="R142" s="88"/>
      <c r="S142" s="88"/>
      <c r="T142" s="88"/>
      <c r="U142" s="88"/>
    </row>
    <row r="143" spans="2:24" ht="15">
      <c r="B143" s="51" t="s">
        <v>170</v>
      </c>
      <c r="C143" s="88" t="s">
        <v>225</v>
      </c>
      <c r="D143" s="50">
        <f>+K125</f>
        <v>611212914.61969769</v>
      </c>
      <c r="E143" s="52">
        <f>SUM('Descto Equipo'!L31:W32)</f>
        <v>122051306.52741997</v>
      </c>
      <c r="F143" s="52">
        <v>-60014680</v>
      </c>
      <c r="G143" s="52">
        <f>-SUM('Descto Equipo'!L70:W71)</f>
        <v>-10512225.935420519</v>
      </c>
      <c r="H143" s="52">
        <f>SUM('Descto Equipo'!L30:W30)</f>
        <v>-2176344</v>
      </c>
      <c r="I143" s="52">
        <f>-SUM('Descto Equipo'!L69:W69)</f>
        <v>-399486.92949224118</v>
      </c>
      <c r="J143" s="179">
        <v>60014680.391339421</v>
      </c>
      <c r="K143" s="50">
        <f>SUM(D143:J143)</f>
        <v>720176164.67354429</v>
      </c>
      <c r="L143" s="88"/>
      <c r="M143" s="68">
        <v>720176165</v>
      </c>
      <c r="N143" s="89"/>
      <c r="O143" s="54">
        <f>K143-M143</f>
        <v>-0.32645571231842041</v>
      </c>
      <c r="P143" s="55"/>
      <c r="Q143" s="79">
        <f>-[9]Hoja1!$E$86</f>
        <v>720176164.69000006</v>
      </c>
      <c r="R143" s="64">
        <f>+Q143-M143</f>
        <v>-0.30999994277954102</v>
      </c>
      <c r="S143" s="88"/>
      <c r="T143" s="88"/>
      <c r="U143" s="88"/>
    </row>
    <row r="144" spans="2:24" ht="15">
      <c r="B144" s="88"/>
      <c r="C144" s="88"/>
      <c r="D144" s="88"/>
      <c r="E144" s="50"/>
      <c r="F144" s="88"/>
      <c r="G144" s="88"/>
      <c r="H144" s="50"/>
      <c r="I144" s="50"/>
      <c r="J144" s="177"/>
      <c r="K144" s="50"/>
      <c r="L144" s="88"/>
      <c r="M144" s="73"/>
      <c r="N144" s="88"/>
      <c r="O144" s="50"/>
      <c r="P144" s="55"/>
      <c r="Q144" s="88"/>
      <c r="R144" s="88"/>
      <c r="S144" s="88"/>
      <c r="T144" s="88"/>
      <c r="U144" s="88"/>
    </row>
    <row r="145" spans="2:21" ht="15">
      <c r="B145" s="51" t="s">
        <v>171</v>
      </c>
      <c r="C145" s="88" t="s">
        <v>226</v>
      </c>
      <c r="D145" s="56">
        <f>+K127</f>
        <v>778222265.21197689</v>
      </c>
      <c r="E145" s="57">
        <f>SUM('Descto Equipo'!X31:AU32)</f>
        <v>195099848.00530499</v>
      </c>
      <c r="F145" s="56"/>
      <c r="G145" s="56">
        <f>-SUM('Descto Equipo'!X70:AU71)</f>
        <v>-12645560.354453281</v>
      </c>
      <c r="H145" s="57">
        <f>SUM('Descto Equipo'!X30:AT30)</f>
        <v>-2155494</v>
      </c>
      <c r="I145" s="57">
        <f>-SUM('Descto Equipo'!X69:AT69)</f>
        <v>-433899.5244137877</v>
      </c>
      <c r="J145" s="178">
        <f>-J143</f>
        <v>-60014680.391339421</v>
      </c>
      <c r="K145" s="56">
        <f>SUM(D145:J145)</f>
        <v>898072478.94707525</v>
      </c>
      <c r="L145" s="88"/>
      <c r="M145" s="74">
        <v>898072479</v>
      </c>
      <c r="N145" s="88"/>
      <c r="O145" s="59">
        <f>K145-M145</f>
        <v>-5.2924752235412598E-2</v>
      </c>
      <c r="P145" s="55"/>
      <c r="Q145" s="79">
        <f>-[9]Hoja1!$E$749</f>
        <v>898072478.96000004</v>
      </c>
      <c r="R145" s="64">
        <f>+Q145-M145</f>
        <v>-3.9999961853027344E-2</v>
      </c>
      <c r="S145" s="88"/>
      <c r="T145" s="88"/>
      <c r="U145" s="88"/>
    </row>
    <row r="146" spans="2:21" ht="15">
      <c r="B146" s="60"/>
      <c r="C146" s="60" t="s">
        <v>50</v>
      </c>
      <c r="D146" s="61">
        <f>+D143+D145</f>
        <v>1389435179.8316746</v>
      </c>
      <c r="E146" s="191">
        <f t="shared" ref="E146:K146" si="8">+E143+E145</f>
        <v>317151154.53272498</v>
      </c>
      <c r="F146" s="191">
        <f t="shared" si="8"/>
        <v>-60014680</v>
      </c>
      <c r="G146" s="191">
        <f t="shared" si="8"/>
        <v>-23157786.289873801</v>
      </c>
      <c r="H146" s="191">
        <f t="shared" si="8"/>
        <v>-4331838</v>
      </c>
      <c r="I146" s="191">
        <f t="shared" si="8"/>
        <v>-833386.45390602888</v>
      </c>
      <c r="J146" s="61">
        <f t="shared" si="8"/>
        <v>0</v>
      </c>
      <c r="K146" s="61">
        <f t="shared" si="8"/>
        <v>1618248643.6206195</v>
      </c>
      <c r="L146" s="88"/>
      <c r="M146" s="61">
        <f>+M143+M145</f>
        <v>1618248644</v>
      </c>
      <c r="N146" s="88"/>
      <c r="O146" s="61">
        <f>+O143+O145</f>
        <v>-0.37938046455383301</v>
      </c>
      <c r="P146" s="62"/>
      <c r="Q146" s="88"/>
      <c r="R146" s="88"/>
      <c r="S146" s="88"/>
      <c r="T146" s="88"/>
      <c r="U146" s="88"/>
    </row>
    <row r="147" spans="2:21" ht="15">
      <c r="B147" s="88"/>
      <c r="C147" s="88"/>
      <c r="D147" s="88"/>
      <c r="E147" s="50"/>
      <c r="F147" s="50"/>
      <c r="G147" s="50"/>
      <c r="H147" s="50"/>
      <c r="I147" s="50"/>
      <c r="J147" s="50"/>
      <c r="K147" s="50"/>
      <c r="L147" s="88"/>
      <c r="M147" s="88"/>
      <c r="N147" s="88"/>
      <c r="O147" s="50"/>
      <c r="P147" s="62"/>
      <c r="Q147" s="88"/>
      <c r="R147" s="88"/>
      <c r="S147" s="88"/>
      <c r="T147" s="88"/>
      <c r="U147" s="88"/>
    </row>
    <row r="148" spans="2:21">
      <c r="B148" s="88"/>
      <c r="C148" s="88"/>
      <c r="D148" s="88"/>
      <c r="E148" s="50"/>
      <c r="F148" s="50"/>
      <c r="G148" s="50"/>
      <c r="H148" s="50"/>
      <c r="I148" s="50"/>
      <c r="J148" s="93" t="s">
        <v>128</v>
      </c>
      <c r="K148" s="88"/>
      <c r="L148" s="88"/>
      <c r="M148" s="88"/>
      <c r="N148" s="88"/>
      <c r="O148" s="88"/>
      <c r="P148" s="88"/>
      <c r="Q148" s="88"/>
      <c r="R148" s="88"/>
      <c r="S148" s="88"/>
      <c r="T148" s="88"/>
      <c r="U148" s="88"/>
    </row>
    <row r="149" spans="2:21">
      <c r="B149" s="88"/>
      <c r="C149" s="88"/>
      <c r="D149" s="90"/>
      <c r="E149" s="92" t="s">
        <v>29</v>
      </c>
      <c r="F149" s="92" t="s">
        <v>33</v>
      </c>
      <c r="G149" s="93" t="s">
        <v>11</v>
      </c>
      <c r="H149" s="88"/>
      <c r="I149" s="145" t="s">
        <v>129</v>
      </c>
      <c r="J149" s="50">
        <f>SUM(E143:J143)</f>
        <v>108963250.05384663</v>
      </c>
      <c r="K149" s="88"/>
      <c r="L149" s="88"/>
      <c r="M149" s="88"/>
      <c r="N149" s="88"/>
      <c r="O149" s="88"/>
      <c r="P149" s="88"/>
      <c r="Q149" s="88"/>
      <c r="R149" s="88"/>
      <c r="S149" s="88"/>
      <c r="T149" s="88"/>
      <c r="U149" s="88"/>
    </row>
    <row r="150" spans="2:21" ht="13.5" thickBot="1">
      <c r="B150" s="88"/>
      <c r="C150" s="88"/>
      <c r="D150" s="143"/>
      <c r="E150" s="144">
        <f>-F146</f>
        <v>60014680</v>
      </c>
      <c r="F150" s="144">
        <f>'2311 023'!H655</f>
        <v>-6088933.0999999996</v>
      </c>
      <c r="G150" s="204">
        <f>E150-F150-E150</f>
        <v>6088933.1000000015</v>
      </c>
      <c r="H150" s="88"/>
      <c r="I150" s="145" t="s">
        <v>130</v>
      </c>
      <c r="J150" s="50">
        <f>SUM(E145:J145)</f>
        <v>119850213.73509851</v>
      </c>
      <c r="K150" s="88"/>
      <c r="L150" s="88"/>
      <c r="M150" s="88"/>
      <c r="N150" s="88"/>
      <c r="O150" s="88"/>
      <c r="P150" s="88"/>
      <c r="Q150" s="88"/>
      <c r="R150" s="88"/>
      <c r="S150" s="88"/>
      <c r="T150" s="88"/>
      <c r="U150" s="88"/>
    </row>
    <row r="151" spans="2:21" ht="13.5" thickTop="1">
      <c r="B151" s="88"/>
      <c r="C151" s="88"/>
      <c r="D151" s="88"/>
      <c r="E151" s="92"/>
      <c r="F151" s="87"/>
      <c r="G151" s="205">
        <f>G150*1.16</f>
        <v>7063162.3960000016</v>
      </c>
      <c r="H151" s="87" t="s">
        <v>166</v>
      </c>
      <c r="I151" s="88"/>
      <c r="J151" s="88"/>
      <c r="K151" s="88"/>
      <c r="L151" s="88"/>
      <c r="M151" s="88"/>
      <c r="N151" s="88"/>
      <c r="O151" s="88"/>
      <c r="P151" s="88"/>
      <c r="Q151" s="88"/>
      <c r="R151" s="88"/>
      <c r="S151" s="88"/>
      <c r="T151" s="88"/>
      <c r="U151" s="52"/>
    </row>
    <row r="152" spans="2:21">
      <c r="B152" s="88"/>
      <c r="C152" s="88"/>
      <c r="D152" s="88"/>
      <c r="E152" s="88"/>
      <c r="F152" s="88"/>
      <c r="G152" s="88"/>
      <c r="H152" s="88"/>
      <c r="I152" s="88"/>
      <c r="J152" s="88"/>
      <c r="K152" s="88"/>
      <c r="L152" s="88"/>
      <c r="M152" s="88"/>
      <c r="N152" s="88"/>
      <c r="O152" s="88"/>
      <c r="P152" s="88"/>
      <c r="Q152" s="88"/>
      <c r="R152" s="88"/>
      <c r="S152" s="88"/>
      <c r="T152" s="88"/>
      <c r="U152" s="88"/>
    </row>
    <row r="153" spans="2:21" s="88" customFormat="1">
      <c r="B153" s="63"/>
      <c r="C153" s="63"/>
      <c r="D153" s="63"/>
      <c r="E153" s="63"/>
      <c r="F153" s="63"/>
      <c r="G153" s="63"/>
      <c r="H153" s="63"/>
      <c r="I153" s="63"/>
      <c r="J153" s="63"/>
      <c r="K153" s="63"/>
      <c r="L153" s="63"/>
      <c r="M153" s="63"/>
      <c r="N153" s="63"/>
      <c r="O153" s="63"/>
      <c r="P153" s="63"/>
      <c r="Q153" s="63"/>
      <c r="R153" s="63"/>
      <c r="S153" s="63"/>
      <c r="T153" s="63"/>
      <c r="U153" s="63"/>
    </row>
    <row r="154" spans="2:21" s="88" customFormat="1" ht="13.5" thickBot="1"/>
    <row r="155" spans="2:21" s="88" customFormat="1" ht="20.25" thickBot="1">
      <c r="C155" s="33" t="s">
        <v>28</v>
      </c>
      <c r="D155" s="33"/>
      <c r="E155" s="228" t="s">
        <v>503</v>
      </c>
      <c r="F155" s="229"/>
      <c r="G155" s="229"/>
      <c r="H155" s="229"/>
      <c r="I155" s="229"/>
      <c r="J155" s="230"/>
      <c r="K155" s="34"/>
      <c r="L155" s="34"/>
      <c r="M155" s="34"/>
      <c r="N155" s="34"/>
      <c r="O155" s="34"/>
      <c r="P155" s="34"/>
    </row>
    <row r="156" spans="2:21" s="88" customFormat="1" ht="15">
      <c r="C156" s="35"/>
      <c r="E156" s="36" t="s">
        <v>8</v>
      </c>
      <c r="F156" s="36" t="s">
        <v>9</v>
      </c>
      <c r="G156" s="36" t="s">
        <v>9</v>
      </c>
      <c r="H156" s="36" t="s">
        <v>8</v>
      </c>
      <c r="I156" s="36" t="s">
        <v>9</v>
      </c>
      <c r="J156" s="36" t="s">
        <v>8</v>
      </c>
      <c r="K156" s="34"/>
      <c r="L156" s="34"/>
      <c r="M156" s="37"/>
      <c r="N156" s="37"/>
    </row>
    <row r="157" spans="2:21" s="88" customFormat="1" ht="36.950000000000003" customHeight="1">
      <c r="C157" s="35"/>
      <c r="D157" s="65" t="str">
        <f>+K139</f>
        <v>ENDING BALANCE AS OF DECEMBER 31, 2021 MXP</v>
      </c>
      <c r="E157" s="39" t="s">
        <v>108</v>
      </c>
      <c r="F157" s="39" t="s">
        <v>40</v>
      </c>
      <c r="G157" s="39" t="s">
        <v>35</v>
      </c>
      <c r="H157" s="40" t="s">
        <v>36</v>
      </c>
      <c r="I157" s="40" t="s">
        <v>37</v>
      </c>
      <c r="J157" s="38" t="s">
        <v>38</v>
      </c>
      <c r="K157" s="65" t="s">
        <v>502</v>
      </c>
      <c r="L157" s="41"/>
      <c r="M157" s="42" t="s">
        <v>10</v>
      </c>
      <c r="N157" s="43"/>
      <c r="O157" s="42" t="s">
        <v>11</v>
      </c>
      <c r="P157" s="34"/>
      <c r="Q157" s="78" t="s">
        <v>167</v>
      </c>
      <c r="R157" s="78" t="s">
        <v>11</v>
      </c>
    </row>
    <row r="158" spans="2:21" s="88" customFormat="1">
      <c r="C158" s="35"/>
      <c r="E158" s="44" t="s">
        <v>12</v>
      </c>
      <c r="F158" s="44" t="s">
        <v>12</v>
      </c>
      <c r="G158" s="44" t="s">
        <v>12</v>
      </c>
      <c r="H158" s="44" t="s">
        <v>12</v>
      </c>
      <c r="I158" s="44" t="s">
        <v>12</v>
      </c>
      <c r="J158" s="45" t="s">
        <v>13</v>
      </c>
      <c r="O158" s="46"/>
      <c r="P158" s="46"/>
    </row>
    <row r="159" spans="2:21" s="88" customFormat="1">
      <c r="E159" s="47">
        <v>21.114247826086956</v>
      </c>
      <c r="F159" s="47">
        <f>+E159</f>
        <v>21.114247826086956</v>
      </c>
      <c r="G159" s="47">
        <f>+F159</f>
        <v>21.114247826086956</v>
      </c>
      <c r="H159" s="47">
        <f>+G159</f>
        <v>21.114247826086956</v>
      </c>
      <c r="I159" s="47">
        <f>+H159</f>
        <v>21.114247826086956</v>
      </c>
      <c r="J159" s="48">
        <v>20.624300000000002</v>
      </c>
      <c r="M159" s="89"/>
      <c r="N159" s="89"/>
      <c r="O159" s="89"/>
      <c r="P159" s="89"/>
    </row>
    <row r="160" spans="2:21" s="88" customFormat="1">
      <c r="E160" s="50"/>
      <c r="P160" s="89"/>
    </row>
    <row r="161" spans="2:21" s="88" customFormat="1" ht="15">
      <c r="B161" s="51" t="s">
        <v>170</v>
      </c>
      <c r="C161" s="88" t="s">
        <v>225</v>
      </c>
      <c r="D161" s="50">
        <f>+K143</f>
        <v>720176164.67354429</v>
      </c>
      <c r="E161" s="52">
        <f>SUM('Descto Equipo'!M39:X40)</f>
        <v>99949648.977777779</v>
      </c>
      <c r="F161" s="52">
        <f>-'Descto Equipo'!M88</f>
        <v>-67728832.028713673</v>
      </c>
      <c r="G161" s="52">
        <f>-SUM('Descto Equipo'!M79:X81)</f>
        <v>-10469718.156518519</v>
      </c>
      <c r="H161" s="52">
        <f>SUM('Descto Equipo'!M33:X33)</f>
        <v>3436470.6712153349</v>
      </c>
      <c r="I161" s="52">
        <f>-SUM('Descto Equipo'!M72:X73)</f>
        <v>-346581.84398430702</v>
      </c>
      <c r="J161" s="179">
        <v>67728832.051243395</v>
      </c>
      <c r="K161" s="50">
        <f>SUM(D161:J161)</f>
        <v>812745984.34456432</v>
      </c>
      <c r="M161" s="68">
        <f>'Descto Equipo'!M93</f>
        <v>812745984.34456432</v>
      </c>
      <c r="N161" s="89"/>
      <c r="O161" s="54">
        <f>K161-M161</f>
        <v>0</v>
      </c>
      <c r="P161" s="55"/>
      <c r="Q161" s="79">
        <f>-'[10]Nextel '!$E$88</f>
        <v>812745984.38</v>
      </c>
      <c r="R161" s="64">
        <f>+Q161-M161</f>
        <v>3.5435676574707031E-2</v>
      </c>
    </row>
    <row r="162" spans="2:21" s="88" customFormat="1" ht="15">
      <c r="E162" s="50"/>
      <c r="H162" s="50"/>
      <c r="I162" s="50"/>
      <c r="J162" s="177"/>
      <c r="K162" s="50"/>
      <c r="M162" s="73"/>
      <c r="O162" s="50"/>
      <c r="P162" s="55"/>
    </row>
    <row r="163" spans="2:21" s="88" customFormat="1" ht="15">
      <c r="B163" s="51" t="s">
        <v>171</v>
      </c>
      <c r="C163" s="88" t="s">
        <v>226</v>
      </c>
      <c r="D163" s="56">
        <f>+K145</f>
        <v>898072478.94707525</v>
      </c>
      <c r="E163" s="57">
        <f>SUM('Descto Equipo'!Y39:AV40)</f>
        <v>158179387.4666664</v>
      </c>
      <c r="F163" s="56"/>
      <c r="G163" s="56">
        <f>-SUM('Descto Equipo'!Y79:AV81)</f>
        <v>-11803348.843944436</v>
      </c>
      <c r="H163" s="57">
        <f>SUM('Descto Equipo'!Y33:AU33)</f>
        <v>8414423.403320862</v>
      </c>
      <c r="I163" s="57">
        <f>-SUM('Descto Equipo'!Y72:AU73)</f>
        <v>-172538.12843943172</v>
      </c>
      <c r="J163" s="178">
        <f>-J161</f>
        <v>-67728832.051243395</v>
      </c>
      <c r="K163" s="56">
        <f>SUM(D163:J163)</f>
        <v>984961570.79343522</v>
      </c>
      <c r="M163" s="74">
        <f>'Descto Equipo'!N93</f>
        <v>984961570.81596518</v>
      </c>
      <c r="O163" s="59">
        <f>K163-M163</f>
        <v>-2.2529959678649902E-2</v>
      </c>
      <c r="P163" s="55"/>
      <c r="Q163" s="79">
        <f>-'[10]Nextel '!$E$746</f>
        <v>984961570.80999994</v>
      </c>
      <c r="R163" s="64">
        <f>+Q163-M163</f>
        <v>-5.9652328491210938E-3</v>
      </c>
    </row>
    <row r="164" spans="2:21" s="88" customFormat="1" ht="15">
      <c r="B164" s="60"/>
      <c r="C164" s="60" t="s">
        <v>50</v>
      </c>
      <c r="D164" s="61">
        <f>+D161+D163</f>
        <v>1618248643.6206195</v>
      </c>
      <c r="E164" s="191">
        <f t="shared" ref="E164:K164" si="9">+E161+E163</f>
        <v>258129036.44444418</v>
      </c>
      <c r="F164" s="191">
        <f t="shared" si="9"/>
        <v>-67728832.028713673</v>
      </c>
      <c r="G164" s="191">
        <f t="shared" si="9"/>
        <v>-22273067.000462957</v>
      </c>
      <c r="H164" s="191">
        <f t="shared" si="9"/>
        <v>11850894.074536197</v>
      </c>
      <c r="I164" s="191">
        <f t="shared" si="9"/>
        <v>-519119.97242373874</v>
      </c>
      <c r="J164" s="61">
        <f t="shared" si="9"/>
        <v>0</v>
      </c>
      <c r="K164" s="61">
        <f t="shared" si="9"/>
        <v>1797707555.1379995</v>
      </c>
      <c r="M164" s="61">
        <f>+M161+M163</f>
        <v>1797707555.1605296</v>
      </c>
      <c r="O164" s="61">
        <f>+O161+O163</f>
        <v>-2.2529959678649902E-2</v>
      </c>
      <c r="P164" s="62"/>
    </row>
    <row r="165" spans="2:21" s="88" customFormat="1" ht="15">
      <c r="E165" s="50"/>
      <c r="F165" s="50"/>
      <c r="G165" s="50"/>
      <c r="H165" s="50"/>
      <c r="I165" s="50"/>
      <c r="J165" s="50"/>
      <c r="K165" s="50"/>
      <c r="O165" s="50"/>
      <c r="P165" s="62"/>
    </row>
    <row r="166" spans="2:21" s="88" customFormat="1">
      <c r="E166" s="50"/>
      <c r="F166" s="50"/>
      <c r="G166" s="50"/>
      <c r="H166" s="50"/>
      <c r="I166" s="50"/>
      <c r="J166" s="93" t="s">
        <v>128</v>
      </c>
    </row>
    <row r="167" spans="2:21" s="88" customFormat="1">
      <c r="D167" s="90"/>
      <c r="E167" s="92" t="s">
        <v>29</v>
      </c>
      <c r="F167" s="92" t="s">
        <v>33</v>
      </c>
      <c r="G167" s="93" t="s">
        <v>11</v>
      </c>
      <c r="I167" s="145" t="s">
        <v>129</v>
      </c>
      <c r="J167" s="50">
        <f>SUM(E161:J161)</f>
        <v>92569819.671020001</v>
      </c>
      <c r="K167" s="50">
        <f>-J167</f>
        <v>-92569819.671020001</v>
      </c>
    </row>
    <row r="168" spans="2:21" s="88" customFormat="1" ht="13.5" thickBot="1">
      <c r="D168" s="143"/>
      <c r="E168" s="144">
        <f>-F164</f>
        <v>67728832.028713673</v>
      </c>
      <c r="F168" s="144">
        <f>'2311 023 '!H88</f>
        <v>62107423.969999984</v>
      </c>
      <c r="G168" s="204">
        <f>E168-F168</f>
        <v>5621408.0587136894</v>
      </c>
      <c r="I168" s="145" t="s">
        <v>130</v>
      </c>
      <c r="J168" s="50">
        <f>SUM(E163:J163)</f>
        <v>86889091.846359998</v>
      </c>
    </row>
    <row r="169" spans="2:21" s="88" customFormat="1" ht="13.5" thickTop="1">
      <c r="E169" s="92"/>
      <c r="F169" s="87"/>
      <c r="G169" s="205">
        <f>G168*1.16</f>
        <v>6520833.3481078791</v>
      </c>
      <c r="H169" s="87" t="s">
        <v>166</v>
      </c>
      <c r="U169" s="52"/>
    </row>
    <row r="170" spans="2:21" s="88" customFormat="1">
      <c r="C170" s="231"/>
      <c r="D170" s="231"/>
      <c r="E170" s="231"/>
      <c r="F170" s="231"/>
      <c r="G170" s="231"/>
      <c r="H170" s="231"/>
    </row>
    <row r="171" spans="2:21" s="88" customFormat="1">
      <c r="C171" s="231"/>
      <c r="D171" s="231"/>
      <c r="E171" s="231"/>
      <c r="F171" s="231"/>
      <c r="G171" s="231"/>
      <c r="H171" s="231"/>
    </row>
    <row r="172" spans="2:21">
      <c r="C172" s="231"/>
      <c r="D172" s="231"/>
      <c r="E172" s="231"/>
      <c r="F172" s="231"/>
      <c r="G172" s="231"/>
      <c r="H172" s="231"/>
    </row>
    <row r="173" spans="2:21">
      <c r="C173" s="231"/>
      <c r="D173" s="231"/>
      <c r="E173" s="231"/>
      <c r="F173" s="231"/>
      <c r="G173" s="231"/>
      <c r="H173" s="231"/>
    </row>
    <row r="174" spans="2:21">
      <c r="C174" s="231"/>
      <c r="D174" s="231"/>
      <c r="E174" s="231"/>
      <c r="F174" s="231"/>
      <c r="G174" s="231"/>
      <c r="H174" s="231"/>
    </row>
    <row r="175" spans="2:21">
      <c r="C175" s="231"/>
      <c r="D175" s="231"/>
      <c r="E175" s="231"/>
      <c r="F175" s="231"/>
      <c r="G175" s="231"/>
      <c r="H175" s="231"/>
    </row>
    <row r="176" spans="2:21">
      <c r="C176" s="231"/>
      <c r="D176" s="231"/>
      <c r="E176" s="231"/>
      <c r="F176" s="231"/>
      <c r="G176" s="231"/>
      <c r="H176" s="231"/>
    </row>
    <row r="177" spans="3:8">
      <c r="C177" s="231"/>
      <c r="D177" s="231"/>
      <c r="E177" s="231"/>
      <c r="F177" s="231"/>
      <c r="G177" s="231"/>
      <c r="H177" s="231"/>
    </row>
    <row r="178" spans="3:8">
      <c r="C178" s="231"/>
      <c r="D178" s="231"/>
      <c r="E178" s="231"/>
      <c r="F178" s="231"/>
      <c r="G178" s="231"/>
      <c r="H178" s="231"/>
    </row>
    <row r="179" spans="3:8">
      <c r="C179" s="231"/>
      <c r="D179" s="231"/>
      <c r="E179" s="231"/>
      <c r="F179" s="231"/>
      <c r="G179" s="231"/>
      <c r="H179" s="231"/>
    </row>
    <row r="180" spans="3:8">
      <c r="C180" s="231"/>
      <c r="D180" s="231"/>
      <c r="E180" s="231"/>
      <c r="F180" s="231"/>
      <c r="G180" s="231"/>
      <c r="H180" s="231"/>
    </row>
    <row r="181" spans="3:8">
      <c r="C181" s="231"/>
      <c r="D181" s="231"/>
      <c r="E181" s="231"/>
      <c r="F181" s="231"/>
      <c r="G181" s="231"/>
      <c r="H181" s="231"/>
    </row>
    <row r="182" spans="3:8">
      <c r="C182" s="231"/>
      <c r="D182" s="231"/>
      <c r="E182" s="231"/>
      <c r="F182" s="231"/>
      <c r="G182" s="231"/>
      <c r="H182" s="231"/>
    </row>
    <row r="183" spans="3:8">
      <c r="C183" s="231"/>
      <c r="D183" s="231"/>
      <c r="E183" s="231"/>
      <c r="F183" s="231"/>
      <c r="G183" s="231"/>
      <c r="H183" s="231"/>
    </row>
    <row r="184" spans="3:8">
      <c r="C184" s="231"/>
      <c r="D184" s="231"/>
      <c r="E184" s="231"/>
      <c r="F184" s="231"/>
      <c r="G184" s="231"/>
      <c r="H184" s="231"/>
    </row>
    <row r="185" spans="3:8">
      <c r="C185" s="231"/>
      <c r="D185" s="231"/>
      <c r="E185" s="231"/>
      <c r="F185" s="231"/>
      <c r="G185" s="231"/>
      <c r="H185" s="231"/>
    </row>
    <row r="186" spans="3:8">
      <c r="C186" s="231"/>
      <c r="D186" s="231"/>
      <c r="E186" s="231"/>
      <c r="F186" s="231"/>
      <c r="G186" s="231"/>
      <c r="H186" s="231"/>
    </row>
    <row r="187" spans="3:8">
      <c r="C187" s="231"/>
      <c r="D187" s="231"/>
      <c r="E187" s="231"/>
      <c r="F187" s="231"/>
      <c r="G187" s="231"/>
      <c r="H187" s="231"/>
    </row>
    <row r="188" spans="3:8">
      <c r="C188" s="231"/>
      <c r="D188" s="231"/>
      <c r="E188" s="231"/>
      <c r="F188" s="231"/>
      <c r="G188" s="231"/>
      <c r="H188" s="231"/>
    </row>
    <row r="189" spans="3:8">
      <c r="C189" s="231"/>
      <c r="D189" s="231"/>
      <c r="E189" s="231"/>
      <c r="F189" s="231"/>
      <c r="G189" s="231"/>
      <c r="H189" s="231"/>
    </row>
    <row r="190" spans="3:8">
      <c r="C190" s="231"/>
      <c r="D190" s="231"/>
      <c r="E190" s="231"/>
      <c r="F190" s="231"/>
      <c r="G190" s="231"/>
      <c r="H190" s="231"/>
    </row>
    <row r="191" spans="3:8">
      <c r="C191" s="231"/>
      <c r="D191" s="231"/>
      <c r="E191" s="231"/>
      <c r="F191" s="231"/>
      <c r="G191" s="231"/>
      <c r="H191" s="231"/>
    </row>
    <row r="192" spans="3:8">
      <c r="C192" s="231"/>
      <c r="D192" s="231"/>
      <c r="E192" s="231"/>
      <c r="F192" s="231"/>
      <c r="G192" s="231"/>
      <c r="H192" s="231"/>
    </row>
    <row r="193" spans="3:8">
      <c r="C193" s="231"/>
      <c r="D193" s="231"/>
      <c r="E193" s="231"/>
      <c r="F193" s="231"/>
      <c r="G193" s="231"/>
      <c r="H193" s="231"/>
    </row>
    <row r="194" spans="3:8">
      <c r="C194" s="231"/>
      <c r="D194" s="231"/>
      <c r="E194" s="231"/>
      <c r="F194" s="231"/>
      <c r="G194" s="231"/>
      <c r="H194" s="231"/>
    </row>
  </sheetData>
  <mergeCells count="9">
    <mergeCell ref="E155:J155"/>
    <mergeCell ref="E137:J137"/>
    <mergeCell ref="E119:J119"/>
    <mergeCell ref="E5:J5"/>
    <mergeCell ref="E29:J29"/>
    <mergeCell ref="E48:J48"/>
    <mergeCell ref="E65:J65"/>
    <mergeCell ref="E101:J101"/>
    <mergeCell ref="E83:J83"/>
  </mergeCells>
  <pageMargins left="0.25" right="0.25" top="0.75" bottom="0.75" header="0.3" footer="0.3"/>
  <pageSetup paperSize="9" scale="60" orientation="landscape" r:id="rId1"/>
  <ignoredErrors>
    <ignoredError sqref="H72:I72 H71 H73 H108:I108 H125:I127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750"/>
  <sheetViews>
    <sheetView topLeftCell="A655" zoomScale="74" zoomScaleNormal="90" workbookViewId="0">
      <selection activeCell="A676" sqref="A676"/>
    </sheetView>
  </sheetViews>
  <sheetFormatPr defaultColWidth="11.42578125" defaultRowHeight="15"/>
  <cols>
    <col min="1" max="1" width="11.42578125" style="94"/>
    <col min="2" max="2" width="31.85546875" style="94" bestFit="1" customWidth="1"/>
    <col min="3" max="4" width="11.42578125" style="94"/>
    <col min="5" max="5" width="12.140625" style="94" bestFit="1" customWidth="1"/>
    <col min="6" max="6" width="11.42578125" style="94"/>
    <col min="7" max="7" width="19.85546875" style="94" bestFit="1" customWidth="1"/>
    <col min="8" max="8" width="14.140625" style="94" bestFit="1" customWidth="1"/>
    <col min="9" max="9" width="13.7109375" style="94" customWidth="1"/>
    <col min="10" max="16384" width="11.42578125" style="94"/>
  </cols>
  <sheetData>
    <row r="1" spans="1:11">
      <c r="A1" s="83" t="s">
        <v>52</v>
      </c>
    </row>
    <row r="2" spans="1:11">
      <c r="A2" s="83" t="s">
        <v>53</v>
      </c>
    </row>
    <row r="3" spans="1:11">
      <c r="A3" s="83" t="s">
        <v>52</v>
      </c>
    </row>
    <row r="4" spans="1:11">
      <c r="A4" s="83" t="s">
        <v>53</v>
      </c>
    </row>
    <row r="5" spans="1:11">
      <c r="A5" s="83" t="s">
        <v>182</v>
      </c>
    </row>
    <row r="6" spans="1:11">
      <c r="A6" s="83" t="s">
        <v>54</v>
      </c>
    </row>
    <row r="7" spans="1:11">
      <c r="A7" s="83" t="s">
        <v>55</v>
      </c>
    </row>
    <row r="8" spans="1:11">
      <c r="A8" s="83" t="s">
        <v>175</v>
      </c>
    </row>
    <row r="9" spans="1:11">
      <c r="A9" s="83" t="s">
        <v>56</v>
      </c>
    </row>
    <row r="10" spans="1:11">
      <c r="A10" s="83" t="s">
        <v>149</v>
      </c>
    </row>
    <row r="11" spans="1:11">
      <c r="A11" s="83" t="s">
        <v>57</v>
      </c>
    </row>
    <row r="12" spans="1:11">
      <c r="A12" s="83" t="s">
        <v>52</v>
      </c>
    </row>
    <row r="13" spans="1:11">
      <c r="A13" s="83" t="s">
        <v>54</v>
      </c>
    </row>
    <row r="14" spans="1:11">
      <c r="A14" s="83" t="s">
        <v>58</v>
      </c>
      <c r="B14" s="94" t="s">
        <v>59</v>
      </c>
      <c r="C14" s="94" t="s">
        <v>60</v>
      </c>
      <c r="D14" s="94" t="s">
        <v>61</v>
      </c>
      <c r="E14" s="94" t="s">
        <v>62</v>
      </c>
      <c r="F14" s="94" t="s">
        <v>63</v>
      </c>
      <c r="G14" s="94" t="s">
        <v>64</v>
      </c>
      <c r="H14" s="94" t="s">
        <v>65</v>
      </c>
      <c r="I14" s="94" t="s">
        <v>66</v>
      </c>
      <c r="J14" s="94" t="s">
        <v>67</v>
      </c>
      <c r="K14" s="94" t="s">
        <v>68</v>
      </c>
    </row>
    <row r="15" spans="1:11">
      <c r="A15" s="84">
        <v>44256</v>
      </c>
      <c r="B15" s="94" t="s">
        <v>69</v>
      </c>
      <c r="E15" s="94">
        <v>1</v>
      </c>
      <c r="F15" s="85">
        <v>44271</v>
      </c>
      <c r="G15" s="86">
        <v>30216.78</v>
      </c>
      <c r="H15" s="86">
        <v>30216.78</v>
      </c>
      <c r="I15" s="94" t="s">
        <v>70</v>
      </c>
      <c r="J15" s="94">
        <v>45689</v>
      </c>
      <c r="K15" s="94" t="s">
        <v>71</v>
      </c>
    </row>
    <row r="16" spans="1:11">
      <c r="A16" s="84">
        <v>44256</v>
      </c>
      <c r="B16" s="94" t="s">
        <v>69</v>
      </c>
      <c r="E16" s="94">
        <v>1</v>
      </c>
      <c r="F16" s="85">
        <v>44273</v>
      </c>
      <c r="G16" s="86">
        <v>82567.210000000006</v>
      </c>
      <c r="H16" s="86">
        <v>82567.210000000006</v>
      </c>
      <c r="I16" s="94" t="s">
        <v>72</v>
      </c>
      <c r="J16" s="94">
        <v>3536</v>
      </c>
      <c r="K16" s="94" t="s">
        <v>73</v>
      </c>
    </row>
    <row r="17" spans="1:11">
      <c r="A17" s="84">
        <v>44256</v>
      </c>
      <c r="B17" s="94" t="s">
        <v>69</v>
      </c>
      <c r="E17" s="94">
        <v>1</v>
      </c>
      <c r="F17" s="85">
        <v>44273</v>
      </c>
      <c r="G17" s="86">
        <v>82567.210000000006</v>
      </c>
      <c r="H17" s="86">
        <v>82567.210000000006</v>
      </c>
      <c r="I17" s="94" t="s">
        <v>72</v>
      </c>
      <c r="J17" s="94">
        <v>3536</v>
      </c>
      <c r="K17" s="94" t="s">
        <v>73</v>
      </c>
    </row>
    <row r="18" spans="1:11">
      <c r="A18" s="84">
        <v>44256</v>
      </c>
      <c r="B18" s="94" t="s">
        <v>69</v>
      </c>
      <c r="E18" s="94">
        <v>1</v>
      </c>
      <c r="F18" s="85">
        <v>44273</v>
      </c>
      <c r="G18" s="86">
        <v>82567.210000000006</v>
      </c>
      <c r="H18" s="86">
        <v>82567.210000000006</v>
      </c>
      <c r="I18" s="94" t="s">
        <v>72</v>
      </c>
      <c r="J18" s="94">
        <v>3541</v>
      </c>
      <c r="K18" s="94" t="s">
        <v>73</v>
      </c>
    </row>
    <row r="19" spans="1:11">
      <c r="A19" s="84">
        <v>44256</v>
      </c>
      <c r="B19" s="94" t="s">
        <v>69</v>
      </c>
      <c r="E19" s="94">
        <v>1</v>
      </c>
      <c r="F19" s="85">
        <v>44273</v>
      </c>
      <c r="G19" s="86">
        <v>-82567.210000000006</v>
      </c>
      <c r="H19" s="86">
        <v>-82567.210000000006</v>
      </c>
      <c r="I19" s="94" t="s">
        <v>72</v>
      </c>
      <c r="J19" s="94">
        <v>3544</v>
      </c>
      <c r="K19" s="94" t="s">
        <v>71</v>
      </c>
    </row>
    <row r="20" spans="1:11">
      <c r="A20" s="84">
        <v>44256</v>
      </c>
      <c r="B20" s="94" t="s">
        <v>69</v>
      </c>
      <c r="E20" s="94">
        <v>1</v>
      </c>
      <c r="F20" s="85">
        <v>44273</v>
      </c>
      <c r="G20" s="86">
        <v>-82567.210000000006</v>
      </c>
      <c r="H20" s="86">
        <v>-82567.210000000006</v>
      </c>
      <c r="I20" s="94" t="s">
        <v>72</v>
      </c>
      <c r="J20" s="94">
        <v>3544</v>
      </c>
      <c r="K20" s="94" t="s">
        <v>71</v>
      </c>
    </row>
    <row r="21" spans="1:11">
      <c r="A21" s="84">
        <v>44256</v>
      </c>
      <c r="B21" s="94" t="s">
        <v>69</v>
      </c>
      <c r="E21" s="94">
        <v>1</v>
      </c>
      <c r="F21" s="85">
        <v>44274</v>
      </c>
      <c r="G21" s="86">
        <v>10860.25</v>
      </c>
      <c r="H21" s="86">
        <v>10860.25</v>
      </c>
      <c r="I21" s="94" t="s">
        <v>72</v>
      </c>
      <c r="J21" s="94">
        <v>3527</v>
      </c>
      <c r="K21" s="94" t="s">
        <v>73</v>
      </c>
    </row>
    <row r="22" spans="1:11">
      <c r="A22" s="84">
        <v>44256</v>
      </c>
      <c r="B22" s="94" t="s">
        <v>69</v>
      </c>
      <c r="E22" s="94">
        <v>1</v>
      </c>
      <c r="F22" s="85">
        <v>44274</v>
      </c>
      <c r="G22" s="86">
        <v>10860.25</v>
      </c>
      <c r="H22" s="86">
        <v>10860.25</v>
      </c>
      <c r="I22" s="94" t="s">
        <v>72</v>
      </c>
      <c r="J22" s="94">
        <v>3527</v>
      </c>
      <c r="K22" s="94" t="s">
        <v>73</v>
      </c>
    </row>
    <row r="23" spans="1:11">
      <c r="A23" s="84">
        <v>44256</v>
      </c>
      <c r="B23" s="94" t="s">
        <v>69</v>
      </c>
      <c r="E23" s="94">
        <v>1</v>
      </c>
      <c r="F23" s="85">
        <v>44274</v>
      </c>
      <c r="G23" s="86">
        <v>10860.25</v>
      </c>
      <c r="H23" s="86">
        <v>10860.25</v>
      </c>
      <c r="I23" s="94" t="s">
        <v>72</v>
      </c>
      <c r="J23" s="94">
        <v>3539</v>
      </c>
      <c r="K23" s="94" t="s">
        <v>73</v>
      </c>
    </row>
    <row r="24" spans="1:11">
      <c r="A24" s="84">
        <v>44256</v>
      </c>
      <c r="B24" s="94" t="s">
        <v>69</v>
      </c>
      <c r="E24" s="94">
        <v>1</v>
      </c>
      <c r="F24" s="85">
        <v>44274</v>
      </c>
      <c r="G24" s="86">
        <v>1096.81</v>
      </c>
      <c r="H24" s="86">
        <v>1096.81</v>
      </c>
      <c r="I24" s="94" t="s">
        <v>74</v>
      </c>
      <c r="J24" s="94">
        <v>3548</v>
      </c>
      <c r="K24" s="94" t="s">
        <v>73</v>
      </c>
    </row>
    <row r="25" spans="1:11">
      <c r="A25" s="84">
        <v>44256</v>
      </c>
      <c r="B25" s="94" t="s">
        <v>69</v>
      </c>
      <c r="E25" s="94">
        <v>1</v>
      </c>
      <c r="F25" s="85">
        <v>44274</v>
      </c>
      <c r="G25" s="86">
        <v>-10860.25</v>
      </c>
      <c r="H25" s="86">
        <v>-10860.25</v>
      </c>
      <c r="I25" s="94" t="s">
        <v>72</v>
      </c>
      <c r="J25" s="94">
        <v>3543</v>
      </c>
      <c r="K25" s="94" t="s">
        <v>71</v>
      </c>
    </row>
    <row r="26" spans="1:11">
      <c r="A26" s="84">
        <v>44256</v>
      </c>
      <c r="B26" s="94" t="s">
        <v>69</v>
      </c>
      <c r="E26" s="94">
        <v>1</v>
      </c>
      <c r="F26" s="85">
        <v>44274</v>
      </c>
      <c r="G26" s="86">
        <v>-10860.25</v>
      </c>
      <c r="H26" s="86">
        <v>-10860.25</v>
      </c>
      <c r="I26" s="94" t="s">
        <v>72</v>
      </c>
      <c r="J26" s="94">
        <v>3543</v>
      </c>
      <c r="K26" s="94" t="s">
        <v>71</v>
      </c>
    </row>
    <row r="27" spans="1:11">
      <c r="A27" s="84">
        <v>44256</v>
      </c>
      <c r="B27" s="94" t="s">
        <v>69</v>
      </c>
      <c r="E27" s="94">
        <v>1</v>
      </c>
      <c r="F27" s="85">
        <v>44275</v>
      </c>
      <c r="G27" s="86">
        <v>2537.2600000000002</v>
      </c>
      <c r="H27" s="86">
        <v>2537.2600000000002</v>
      </c>
      <c r="I27" s="94" t="s">
        <v>74</v>
      </c>
      <c r="J27" s="94">
        <v>3550</v>
      </c>
      <c r="K27" s="94" t="s">
        <v>73</v>
      </c>
    </row>
    <row r="28" spans="1:11">
      <c r="A28" s="84">
        <v>44256</v>
      </c>
      <c r="B28" s="94" t="s">
        <v>69</v>
      </c>
      <c r="E28" s="94">
        <v>1</v>
      </c>
      <c r="F28" s="85">
        <v>44276</v>
      </c>
      <c r="G28" s="86">
        <v>93896.71</v>
      </c>
      <c r="H28" s="86">
        <v>93896.71</v>
      </c>
      <c r="I28" s="94" t="s">
        <v>72</v>
      </c>
      <c r="J28" s="94">
        <v>3537</v>
      </c>
      <c r="K28" s="94" t="s">
        <v>73</v>
      </c>
    </row>
    <row r="29" spans="1:11">
      <c r="A29" s="84">
        <v>44256</v>
      </c>
      <c r="B29" s="94" t="s">
        <v>69</v>
      </c>
      <c r="E29" s="94">
        <v>1</v>
      </c>
      <c r="F29" s="85">
        <v>44276</v>
      </c>
      <c r="G29" s="86">
        <v>93896.71</v>
      </c>
      <c r="H29" s="86">
        <v>93896.71</v>
      </c>
      <c r="I29" s="94" t="s">
        <v>72</v>
      </c>
      <c r="J29" s="94">
        <v>3537</v>
      </c>
      <c r="K29" s="94" t="s">
        <v>73</v>
      </c>
    </row>
    <row r="30" spans="1:11">
      <c r="A30" s="84">
        <v>44256</v>
      </c>
      <c r="B30" s="94" t="s">
        <v>69</v>
      </c>
      <c r="E30" s="94">
        <v>1</v>
      </c>
      <c r="F30" s="85">
        <v>44276</v>
      </c>
      <c r="G30" s="86">
        <v>93896.71</v>
      </c>
      <c r="H30" s="86">
        <v>93896.71</v>
      </c>
      <c r="I30" s="94" t="s">
        <v>72</v>
      </c>
      <c r="J30" s="94">
        <v>3542</v>
      </c>
      <c r="K30" s="94" t="s">
        <v>73</v>
      </c>
    </row>
    <row r="31" spans="1:11">
      <c r="A31" s="84">
        <v>44256</v>
      </c>
      <c r="B31" s="94" t="s">
        <v>69</v>
      </c>
      <c r="E31" s="94">
        <v>1</v>
      </c>
      <c r="F31" s="85">
        <v>44276</v>
      </c>
      <c r="G31" s="86">
        <v>-93896.71</v>
      </c>
      <c r="H31" s="86">
        <v>-93896.71</v>
      </c>
      <c r="I31" s="94" t="s">
        <v>72</v>
      </c>
      <c r="J31" s="94">
        <v>3545</v>
      </c>
      <c r="K31" s="94" t="s">
        <v>71</v>
      </c>
    </row>
    <row r="32" spans="1:11">
      <c r="A32" s="84">
        <v>44256</v>
      </c>
      <c r="B32" s="94" t="s">
        <v>69</v>
      </c>
      <c r="E32" s="94">
        <v>1</v>
      </c>
      <c r="F32" s="85">
        <v>44276</v>
      </c>
      <c r="G32" s="86">
        <v>-93896.71</v>
      </c>
      <c r="H32" s="86">
        <v>-93896.71</v>
      </c>
      <c r="I32" s="94" t="s">
        <v>72</v>
      </c>
      <c r="J32" s="94">
        <v>3545</v>
      </c>
      <c r="K32" s="94" t="s">
        <v>71</v>
      </c>
    </row>
    <row r="33" spans="1:11">
      <c r="A33" s="84">
        <v>44256</v>
      </c>
      <c r="B33" s="94" t="s">
        <v>69</v>
      </c>
      <c r="E33" s="94">
        <v>1</v>
      </c>
      <c r="F33" s="85">
        <v>44277</v>
      </c>
      <c r="G33" s="86">
        <v>43431.39</v>
      </c>
      <c r="H33" s="86">
        <v>43431.39</v>
      </c>
      <c r="I33" s="94" t="s">
        <v>72</v>
      </c>
      <c r="J33" s="94">
        <v>3528</v>
      </c>
      <c r="K33" s="94" t="s">
        <v>73</v>
      </c>
    </row>
    <row r="34" spans="1:11">
      <c r="A34" s="84">
        <v>44256</v>
      </c>
      <c r="B34" s="94" t="s">
        <v>69</v>
      </c>
      <c r="E34" s="94">
        <v>1</v>
      </c>
      <c r="F34" s="85">
        <v>44277</v>
      </c>
      <c r="G34" s="86">
        <v>43431.39</v>
      </c>
      <c r="H34" s="86">
        <v>43431.39</v>
      </c>
      <c r="I34" s="94" t="s">
        <v>72</v>
      </c>
      <c r="J34" s="94">
        <v>3528</v>
      </c>
      <c r="K34" s="94" t="s">
        <v>73</v>
      </c>
    </row>
    <row r="35" spans="1:11">
      <c r="A35" s="84">
        <v>44256</v>
      </c>
      <c r="B35" s="94" t="s">
        <v>69</v>
      </c>
      <c r="E35" s="94">
        <v>1</v>
      </c>
      <c r="F35" s="85">
        <v>44277</v>
      </c>
      <c r="G35" s="86">
        <v>43431.39</v>
      </c>
      <c r="H35" s="86">
        <v>43431.39</v>
      </c>
      <c r="I35" s="94" t="s">
        <v>72</v>
      </c>
      <c r="J35" s="94">
        <v>3540</v>
      </c>
      <c r="K35" s="94" t="s">
        <v>73</v>
      </c>
    </row>
    <row r="36" spans="1:11">
      <c r="A36" s="84">
        <v>44256</v>
      </c>
      <c r="B36" s="94" t="s">
        <v>69</v>
      </c>
      <c r="E36" s="94">
        <v>1</v>
      </c>
      <c r="F36" s="85">
        <v>44277</v>
      </c>
      <c r="G36" s="86">
        <v>-43431.39</v>
      </c>
      <c r="H36" s="86">
        <v>-43431.39</v>
      </c>
      <c r="I36" s="94" t="s">
        <v>72</v>
      </c>
      <c r="J36" s="94">
        <v>3546</v>
      </c>
      <c r="K36" s="94" t="s">
        <v>71</v>
      </c>
    </row>
    <row r="37" spans="1:11">
      <c r="A37" s="84">
        <v>44256</v>
      </c>
      <c r="B37" s="94" t="s">
        <v>69</v>
      </c>
      <c r="E37" s="94">
        <v>1</v>
      </c>
      <c r="F37" s="85">
        <v>44277</v>
      </c>
      <c r="G37" s="86">
        <v>-43431.39</v>
      </c>
      <c r="H37" s="86">
        <v>-43431.39</v>
      </c>
      <c r="I37" s="94" t="s">
        <v>72</v>
      </c>
      <c r="J37" s="94">
        <v>3546</v>
      </c>
      <c r="K37" s="94" t="s">
        <v>71</v>
      </c>
    </row>
    <row r="38" spans="1:11">
      <c r="A38" s="84">
        <v>44256</v>
      </c>
      <c r="B38" s="94" t="s">
        <v>69</v>
      </c>
      <c r="E38" s="94">
        <v>1</v>
      </c>
      <c r="F38" s="85">
        <v>44278</v>
      </c>
      <c r="G38" s="86">
        <v>4577.46</v>
      </c>
      <c r="H38" s="86">
        <v>4577.46</v>
      </c>
      <c r="I38" s="94" t="s">
        <v>72</v>
      </c>
      <c r="J38" s="94">
        <v>3559</v>
      </c>
      <c r="K38" s="94" t="s">
        <v>73</v>
      </c>
    </row>
    <row r="39" spans="1:11">
      <c r="A39" s="84">
        <v>44256</v>
      </c>
      <c r="B39" s="94" t="s">
        <v>69</v>
      </c>
      <c r="E39" s="94">
        <v>1</v>
      </c>
      <c r="F39" s="85">
        <v>44278</v>
      </c>
      <c r="G39" s="86">
        <v>1800.95</v>
      </c>
      <c r="H39" s="86">
        <v>1800.95</v>
      </c>
      <c r="I39" s="94" t="s">
        <v>74</v>
      </c>
      <c r="J39" s="94">
        <v>3573</v>
      </c>
      <c r="K39" s="94" t="s">
        <v>73</v>
      </c>
    </row>
    <row r="40" spans="1:11">
      <c r="A40" s="84">
        <v>44256</v>
      </c>
      <c r="B40" s="94" t="s">
        <v>69</v>
      </c>
      <c r="E40" s="94">
        <v>1</v>
      </c>
      <c r="F40" s="85">
        <v>44279</v>
      </c>
      <c r="G40" s="86">
        <v>73708.52</v>
      </c>
      <c r="H40" s="86">
        <v>73708.52</v>
      </c>
      <c r="I40" s="94" t="s">
        <v>72</v>
      </c>
      <c r="J40" s="94">
        <v>3560</v>
      </c>
      <c r="K40" s="94" t="s">
        <v>73</v>
      </c>
    </row>
    <row r="41" spans="1:11">
      <c r="A41" s="84">
        <v>44256</v>
      </c>
      <c r="B41" s="94" t="s">
        <v>69</v>
      </c>
      <c r="E41" s="94">
        <v>1</v>
      </c>
      <c r="F41" s="85">
        <v>44281</v>
      </c>
      <c r="G41" s="86">
        <v>21897.94</v>
      </c>
      <c r="H41" s="86">
        <v>21897.94</v>
      </c>
      <c r="I41" s="94" t="s">
        <v>72</v>
      </c>
      <c r="J41" s="94">
        <v>3581</v>
      </c>
      <c r="K41" s="94" t="s">
        <v>73</v>
      </c>
    </row>
    <row r="42" spans="1:11">
      <c r="A42" s="84">
        <v>44256</v>
      </c>
      <c r="B42" s="94" t="s">
        <v>69</v>
      </c>
      <c r="E42" s="94">
        <v>1</v>
      </c>
      <c r="F42" s="85">
        <v>44281</v>
      </c>
      <c r="G42" s="86">
        <v>1940.85</v>
      </c>
      <c r="H42" s="86">
        <v>1940.85</v>
      </c>
      <c r="I42" s="94" t="s">
        <v>74</v>
      </c>
      <c r="J42" s="94">
        <v>3600</v>
      </c>
      <c r="K42" s="94" t="s">
        <v>73</v>
      </c>
    </row>
    <row r="43" spans="1:11">
      <c r="A43" s="84">
        <v>44256</v>
      </c>
      <c r="B43" s="94" t="s">
        <v>69</v>
      </c>
      <c r="E43" s="94">
        <v>1</v>
      </c>
      <c r="F43" s="85">
        <v>44284</v>
      </c>
      <c r="G43" s="86">
        <v>-14784.48</v>
      </c>
      <c r="H43" s="86">
        <v>-14784.48</v>
      </c>
      <c r="I43" s="94" t="s">
        <v>72</v>
      </c>
      <c r="J43" s="94">
        <v>3603</v>
      </c>
      <c r="K43" s="94" t="s">
        <v>73</v>
      </c>
    </row>
    <row r="44" spans="1:11">
      <c r="A44" s="84">
        <v>44256</v>
      </c>
      <c r="B44" s="94" t="s">
        <v>69</v>
      </c>
      <c r="E44" s="94">
        <v>1</v>
      </c>
      <c r="F44" s="85">
        <v>44286</v>
      </c>
      <c r="G44" s="86">
        <v>10948.97</v>
      </c>
      <c r="H44" s="86">
        <v>10948.97</v>
      </c>
      <c r="I44" s="94" t="s">
        <v>72</v>
      </c>
      <c r="J44" s="94">
        <v>3622</v>
      </c>
      <c r="K44" s="94" t="s">
        <v>73</v>
      </c>
    </row>
    <row r="45" spans="1:11">
      <c r="A45" s="84">
        <v>44256</v>
      </c>
      <c r="B45" s="94" t="s">
        <v>69</v>
      </c>
      <c r="E45" s="94">
        <v>1</v>
      </c>
      <c r="F45" s="85">
        <v>44286</v>
      </c>
      <c r="G45" s="86">
        <v>1364.44</v>
      </c>
      <c r="H45" s="86">
        <v>1364.44</v>
      </c>
      <c r="I45" s="94" t="s">
        <v>75</v>
      </c>
      <c r="J45" s="94">
        <v>46054</v>
      </c>
      <c r="K45" s="94" t="s">
        <v>76</v>
      </c>
    </row>
    <row r="46" spans="1:11">
      <c r="A46" s="83"/>
      <c r="F46" s="94" t="s">
        <v>99</v>
      </c>
      <c r="G46" s="94" t="s">
        <v>183</v>
      </c>
      <c r="H46" s="94" t="s">
        <v>100</v>
      </c>
    </row>
    <row r="47" spans="1:11">
      <c r="A47" s="83"/>
      <c r="H47" s="86">
        <v>366061.06</v>
      </c>
    </row>
    <row r="48" spans="1:11">
      <c r="A48" s="83"/>
      <c r="G48" s="94" t="s">
        <v>101</v>
      </c>
      <c r="H48" s="94">
        <v>0</v>
      </c>
    </row>
    <row r="49" spans="1:11">
      <c r="A49" s="83"/>
      <c r="G49" s="94" t="s">
        <v>102</v>
      </c>
      <c r="H49" s="86">
        <v>366061.06</v>
      </c>
    </row>
    <row r="50" spans="1:11">
      <c r="A50" s="83"/>
    </row>
    <row r="51" spans="1:11">
      <c r="A51" s="84">
        <v>44287</v>
      </c>
      <c r="B51" s="94" t="s">
        <v>69</v>
      </c>
      <c r="E51" s="94">
        <v>1</v>
      </c>
      <c r="F51" s="85">
        <v>44287</v>
      </c>
      <c r="G51" s="86">
        <v>59412</v>
      </c>
      <c r="H51" s="86">
        <v>59412</v>
      </c>
      <c r="I51" s="94" t="s">
        <v>72</v>
      </c>
      <c r="J51" s="94">
        <v>3655</v>
      </c>
      <c r="K51" s="94" t="s">
        <v>73</v>
      </c>
    </row>
    <row r="52" spans="1:11">
      <c r="A52" s="84">
        <v>44287</v>
      </c>
      <c r="B52" s="94" t="s">
        <v>69</v>
      </c>
      <c r="E52" s="94">
        <v>1</v>
      </c>
      <c r="F52" s="85">
        <v>44288</v>
      </c>
      <c r="G52" s="86">
        <v>21639.14</v>
      </c>
      <c r="H52" s="86">
        <v>21639.14</v>
      </c>
      <c r="I52" s="94" t="s">
        <v>72</v>
      </c>
      <c r="J52" s="94">
        <v>3644</v>
      </c>
      <c r="K52" s="94" t="s">
        <v>73</v>
      </c>
    </row>
    <row r="53" spans="1:11">
      <c r="A53" s="84">
        <v>44287</v>
      </c>
      <c r="B53" s="94" t="s">
        <v>69</v>
      </c>
      <c r="E53" s="94">
        <v>1</v>
      </c>
      <c r="F53" s="85">
        <v>44289</v>
      </c>
      <c r="G53" s="86">
        <v>20863.41</v>
      </c>
      <c r="H53" s="86">
        <v>20863.41</v>
      </c>
      <c r="I53" s="94" t="s">
        <v>72</v>
      </c>
      <c r="J53" s="94">
        <v>3636</v>
      </c>
      <c r="K53" s="94" t="s">
        <v>73</v>
      </c>
    </row>
    <row r="54" spans="1:11">
      <c r="A54" s="84">
        <v>44287</v>
      </c>
      <c r="B54" s="94" t="s">
        <v>69</v>
      </c>
      <c r="E54" s="94">
        <v>1</v>
      </c>
      <c r="F54" s="85">
        <v>44290</v>
      </c>
      <c r="G54" s="86">
        <v>19225.95</v>
      </c>
      <c r="H54" s="86">
        <v>19225.95</v>
      </c>
      <c r="I54" s="94" t="s">
        <v>72</v>
      </c>
      <c r="J54" s="94">
        <v>3628</v>
      </c>
      <c r="K54" s="94" t="s">
        <v>73</v>
      </c>
    </row>
    <row r="55" spans="1:11">
      <c r="A55" s="84">
        <v>44287</v>
      </c>
      <c r="B55" s="94" t="s">
        <v>69</v>
      </c>
      <c r="E55" s="94">
        <v>1</v>
      </c>
      <c r="F55" s="85">
        <v>44291</v>
      </c>
      <c r="G55" s="86">
        <v>43190.63</v>
      </c>
      <c r="H55" s="86">
        <v>43190.63</v>
      </c>
      <c r="I55" s="94" t="s">
        <v>72</v>
      </c>
      <c r="J55" s="94">
        <v>3656</v>
      </c>
      <c r="K55" s="94" t="s">
        <v>73</v>
      </c>
    </row>
    <row r="56" spans="1:11">
      <c r="A56" s="84">
        <v>44287</v>
      </c>
      <c r="B56" s="94" t="s">
        <v>69</v>
      </c>
      <c r="E56" s="94">
        <v>1</v>
      </c>
      <c r="F56" s="85">
        <v>44291</v>
      </c>
      <c r="G56" s="86">
        <v>9361.99</v>
      </c>
      <c r="H56" s="86">
        <v>9361.99</v>
      </c>
      <c r="I56" s="94" t="s">
        <v>77</v>
      </c>
      <c r="J56" s="94">
        <v>3711</v>
      </c>
      <c r="K56" s="94" t="s">
        <v>73</v>
      </c>
    </row>
    <row r="57" spans="1:11">
      <c r="A57" s="84">
        <v>44287</v>
      </c>
      <c r="B57" s="94" t="s">
        <v>69</v>
      </c>
      <c r="E57" s="94">
        <v>1</v>
      </c>
      <c r="F57" s="85">
        <v>44293</v>
      </c>
      <c r="G57" s="86">
        <v>93125.84</v>
      </c>
      <c r="H57" s="86">
        <v>93125.84</v>
      </c>
      <c r="I57" s="94" t="s">
        <v>72</v>
      </c>
      <c r="J57" s="94">
        <v>3673</v>
      </c>
      <c r="K57" s="94" t="s">
        <v>73</v>
      </c>
    </row>
    <row r="58" spans="1:11">
      <c r="A58" s="84">
        <v>44287</v>
      </c>
      <c r="B58" s="94" t="s">
        <v>69</v>
      </c>
      <c r="E58" s="94">
        <v>1</v>
      </c>
      <c r="F58" s="85">
        <v>44293</v>
      </c>
      <c r="G58" s="86">
        <v>2186.77</v>
      </c>
      <c r="H58" s="86">
        <v>2186.77</v>
      </c>
      <c r="I58" s="94" t="s">
        <v>77</v>
      </c>
      <c r="J58" s="94">
        <v>3707</v>
      </c>
      <c r="K58" s="94" t="s">
        <v>73</v>
      </c>
    </row>
    <row r="59" spans="1:11">
      <c r="A59" s="84">
        <v>44287</v>
      </c>
      <c r="B59" s="94" t="s">
        <v>69</v>
      </c>
      <c r="E59" s="94">
        <v>1</v>
      </c>
      <c r="F59" s="85">
        <v>44294</v>
      </c>
      <c r="G59" s="86">
        <v>1383.95</v>
      </c>
      <c r="H59" s="86">
        <v>1383.95</v>
      </c>
      <c r="I59" s="94" t="s">
        <v>77</v>
      </c>
      <c r="J59" s="94">
        <v>3722</v>
      </c>
      <c r="K59" s="94" t="s">
        <v>73</v>
      </c>
    </row>
    <row r="60" spans="1:11">
      <c r="A60" s="84">
        <v>44287</v>
      </c>
      <c r="B60" s="94" t="s">
        <v>69</v>
      </c>
      <c r="E60" s="94">
        <v>1</v>
      </c>
      <c r="F60" s="85">
        <v>44295</v>
      </c>
      <c r="G60" s="86">
        <v>207744.14</v>
      </c>
      <c r="H60" s="86">
        <v>207744.14</v>
      </c>
      <c r="I60" s="94" t="s">
        <v>72</v>
      </c>
      <c r="J60" s="94">
        <v>3697</v>
      </c>
      <c r="K60" s="94" t="s">
        <v>73</v>
      </c>
    </row>
    <row r="61" spans="1:11">
      <c r="A61" s="84">
        <v>44287</v>
      </c>
      <c r="B61" s="94" t="s">
        <v>69</v>
      </c>
      <c r="E61" s="94">
        <v>1</v>
      </c>
      <c r="F61" s="85">
        <v>44296</v>
      </c>
      <c r="G61" s="86">
        <v>109106.65</v>
      </c>
      <c r="H61" s="86">
        <v>109106.65</v>
      </c>
      <c r="I61" s="94" t="s">
        <v>72</v>
      </c>
      <c r="J61" s="94">
        <v>3684</v>
      </c>
      <c r="K61" s="94" t="s">
        <v>73</v>
      </c>
    </row>
    <row r="62" spans="1:11">
      <c r="A62" s="84">
        <v>44287</v>
      </c>
      <c r="B62" s="94" t="s">
        <v>69</v>
      </c>
      <c r="E62" s="94">
        <v>1</v>
      </c>
      <c r="F62" s="85">
        <v>44297</v>
      </c>
      <c r="G62" s="86">
        <v>74551.09</v>
      </c>
      <c r="H62" s="86">
        <v>74551.09</v>
      </c>
      <c r="I62" s="94" t="s">
        <v>72</v>
      </c>
      <c r="J62" s="94">
        <v>3663</v>
      </c>
      <c r="K62" s="94" t="s">
        <v>73</v>
      </c>
    </row>
    <row r="63" spans="1:11">
      <c r="A63" s="84">
        <v>44287</v>
      </c>
      <c r="B63" s="94" t="s">
        <v>69</v>
      </c>
      <c r="E63" s="94">
        <v>1</v>
      </c>
      <c r="F63" s="85">
        <v>44297</v>
      </c>
      <c r="G63" s="86">
        <v>3722.23</v>
      </c>
      <c r="H63" s="86">
        <v>3722.23</v>
      </c>
      <c r="I63" s="94" t="s">
        <v>77</v>
      </c>
      <c r="J63" s="94">
        <v>3709</v>
      </c>
      <c r="K63" s="94" t="s">
        <v>73</v>
      </c>
    </row>
    <row r="64" spans="1:11">
      <c r="A64" s="84">
        <v>44287</v>
      </c>
      <c r="B64" s="94" t="s">
        <v>69</v>
      </c>
      <c r="E64" s="94">
        <v>1</v>
      </c>
      <c r="F64" s="85">
        <v>44298</v>
      </c>
      <c r="G64" s="86">
        <v>293782.19</v>
      </c>
      <c r="H64" s="86">
        <v>293782.19</v>
      </c>
      <c r="I64" s="94" t="s">
        <v>72</v>
      </c>
      <c r="J64" s="94">
        <v>3704</v>
      </c>
      <c r="K64" s="94" t="s">
        <v>73</v>
      </c>
    </row>
    <row r="65" spans="1:11">
      <c r="A65" s="84">
        <v>44287</v>
      </c>
      <c r="B65" s="94" t="s">
        <v>69</v>
      </c>
      <c r="E65" s="94">
        <v>1</v>
      </c>
      <c r="F65" s="85">
        <v>44299</v>
      </c>
      <c r="G65" s="86">
        <v>182369.91</v>
      </c>
      <c r="H65" s="86">
        <v>182369.91</v>
      </c>
      <c r="I65" s="94" t="s">
        <v>72</v>
      </c>
      <c r="J65" s="94">
        <v>3720</v>
      </c>
      <c r="K65" s="94" t="s">
        <v>73</v>
      </c>
    </row>
    <row r="66" spans="1:11">
      <c r="A66" s="84">
        <v>44287</v>
      </c>
      <c r="B66" s="94" t="s">
        <v>69</v>
      </c>
      <c r="E66" s="94">
        <v>1</v>
      </c>
      <c r="F66" s="85">
        <v>44299</v>
      </c>
      <c r="G66" s="86">
        <v>6770.32</v>
      </c>
      <c r="H66" s="86">
        <v>6770.32</v>
      </c>
      <c r="I66" s="94" t="s">
        <v>77</v>
      </c>
      <c r="J66" s="94">
        <v>3734</v>
      </c>
      <c r="K66" s="94" t="s">
        <v>73</v>
      </c>
    </row>
    <row r="67" spans="1:11">
      <c r="A67" s="84">
        <v>44287</v>
      </c>
      <c r="B67" s="94" t="s">
        <v>69</v>
      </c>
      <c r="E67" s="94">
        <v>1</v>
      </c>
      <c r="F67" s="85">
        <v>44299</v>
      </c>
      <c r="G67" s="86">
        <v>1946.8</v>
      </c>
      <c r="H67" s="86">
        <v>1946.8</v>
      </c>
      <c r="I67" s="94" t="s">
        <v>78</v>
      </c>
      <c r="J67" s="94">
        <v>46149</v>
      </c>
      <c r="K67" s="94" t="s">
        <v>76</v>
      </c>
    </row>
    <row r="68" spans="1:11">
      <c r="A68" s="84">
        <v>44287</v>
      </c>
      <c r="B68" s="94" t="s">
        <v>69</v>
      </c>
      <c r="E68" s="94">
        <v>1</v>
      </c>
      <c r="F68" s="85">
        <v>44300</v>
      </c>
      <c r="G68" s="86">
        <v>202788.5</v>
      </c>
      <c r="H68" s="86">
        <v>202788.5</v>
      </c>
      <c r="I68" s="94" t="s">
        <v>72</v>
      </c>
      <c r="J68" s="94">
        <v>3726</v>
      </c>
      <c r="K68" s="94" t="s">
        <v>73</v>
      </c>
    </row>
    <row r="69" spans="1:11">
      <c r="A69" s="84">
        <v>44287</v>
      </c>
      <c r="B69" s="94" t="s">
        <v>69</v>
      </c>
      <c r="E69" s="94">
        <v>1</v>
      </c>
      <c r="F69" s="85">
        <v>44300</v>
      </c>
      <c r="G69" s="94">
        <v>11.97</v>
      </c>
      <c r="H69" s="94">
        <v>11.97</v>
      </c>
      <c r="I69" s="94" t="s">
        <v>77</v>
      </c>
      <c r="J69" s="94">
        <v>3723</v>
      </c>
      <c r="K69" s="94" t="s">
        <v>73</v>
      </c>
    </row>
    <row r="70" spans="1:11">
      <c r="A70" s="84">
        <v>44287</v>
      </c>
      <c r="B70" s="94" t="s">
        <v>69</v>
      </c>
      <c r="E70" s="94">
        <v>1</v>
      </c>
      <c r="F70" s="85">
        <v>44301</v>
      </c>
      <c r="G70" s="86">
        <v>253893.24</v>
      </c>
      <c r="H70" s="86">
        <v>253893.24</v>
      </c>
      <c r="I70" s="94" t="s">
        <v>72</v>
      </c>
      <c r="J70" s="94">
        <v>3745</v>
      </c>
      <c r="K70" s="94" t="s">
        <v>73</v>
      </c>
    </row>
    <row r="71" spans="1:11">
      <c r="A71" s="84">
        <v>44287</v>
      </c>
      <c r="B71" s="94" t="s">
        <v>69</v>
      </c>
      <c r="E71" s="94">
        <v>1</v>
      </c>
      <c r="F71" s="85">
        <v>44301</v>
      </c>
      <c r="G71" s="86">
        <v>7829.23</v>
      </c>
      <c r="H71" s="86">
        <v>7829.23</v>
      </c>
      <c r="I71" s="94" t="s">
        <v>77</v>
      </c>
      <c r="J71" s="94">
        <v>3770</v>
      </c>
      <c r="K71" s="94" t="s">
        <v>73</v>
      </c>
    </row>
    <row r="72" spans="1:11">
      <c r="A72" s="84">
        <v>44287</v>
      </c>
      <c r="B72" s="94" t="s">
        <v>69</v>
      </c>
      <c r="E72" s="94">
        <v>1</v>
      </c>
      <c r="F72" s="85">
        <v>44302</v>
      </c>
      <c r="G72" s="86">
        <v>299151.12</v>
      </c>
      <c r="H72" s="86">
        <v>299151.12</v>
      </c>
      <c r="I72" s="94" t="s">
        <v>72</v>
      </c>
      <c r="J72" s="94">
        <v>3763</v>
      </c>
      <c r="K72" s="94" t="s">
        <v>73</v>
      </c>
    </row>
    <row r="73" spans="1:11">
      <c r="A73" s="84">
        <v>44287</v>
      </c>
      <c r="B73" s="94" t="s">
        <v>69</v>
      </c>
      <c r="E73" s="94">
        <v>1</v>
      </c>
      <c r="F73" s="85">
        <v>44303</v>
      </c>
      <c r="G73" s="86">
        <v>354002.5</v>
      </c>
      <c r="H73" s="86">
        <v>354002.5</v>
      </c>
      <c r="I73" s="94" t="s">
        <v>72</v>
      </c>
      <c r="J73" s="94">
        <v>3748</v>
      </c>
      <c r="K73" s="94" t="s">
        <v>73</v>
      </c>
    </row>
    <row r="74" spans="1:11">
      <c r="A74" s="84">
        <v>44287</v>
      </c>
      <c r="B74" s="94" t="s">
        <v>69</v>
      </c>
      <c r="E74" s="94">
        <v>1</v>
      </c>
      <c r="F74" s="85">
        <v>44303</v>
      </c>
      <c r="G74" s="86">
        <v>10436.86</v>
      </c>
      <c r="H74" s="86">
        <v>10436.86</v>
      </c>
      <c r="I74" s="94" t="s">
        <v>77</v>
      </c>
      <c r="J74" s="94">
        <v>3746</v>
      </c>
      <c r="K74" s="94" t="s">
        <v>73</v>
      </c>
    </row>
    <row r="75" spans="1:11">
      <c r="A75" s="84">
        <v>44287</v>
      </c>
      <c r="B75" s="94" t="s">
        <v>69</v>
      </c>
      <c r="E75" s="94">
        <v>1</v>
      </c>
      <c r="F75" s="85">
        <v>44304</v>
      </c>
      <c r="G75" s="86">
        <v>226670.65</v>
      </c>
      <c r="H75" s="86">
        <v>226670.65</v>
      </c>
      <c r="I75" s="94" t="s">
        <v>72</v>
      </c>
      <c r="J75" s="94">
        <v>3755</v>
      </c>
      <c r="K75" s="94" t="s">
        <v>73</v>
      </c>
    </row>
    <row r="76" spans="1:11">
      <c r="A76" s="84">
        <v>44287</v>
      </c>
      <c r="B76" s="94" t="s">
        <v>69</v>
      </c>
      <c r="E76" s="94">
        <v>1</v>
      </c>
      <c r="F76" s="85">
        <v>44305</v>
      </c>
      <c r="G76" s="86">
        <v>321524.36</v>
      </c>
      <c r="H76" s="86">
        <v>321524.36</v>
      </c>
      <c r="I76" s="94" t="s">
        <v>72</v>
      </c>
      <c r="J76" s="94">
        <v>3777</v>
      </c>
      <c r="K76" s="94" t="s">
        <v>73</v>
      </c>
    </row>
    <row r="77" spans="1:11">
      <c r="A77" s="84">
        <v>44287</v>
      </c>
      <c r="B77" s="94" t="s">
        <v>69</v>
      </c>
      <c r="E77" s="94">
        <v>1</v>
      </c>
      <c r="F77" s="85">
        <v>44305</v>
      </c>
      <c r="G77" s="86">
        <v>19886.29</v>
      </c>
      <c r="H77" s="86">
        <v>19886.29</v>
      </c>
      <c r="I77" s="94" t="s">
        <v>77</v>
      </c>
      <c r="J77" s="94">
        <v>3782</v>
      </c>
      <c r="K77" s="94" t="s">
        <v>73</v>
      </c>
    </row>
    <row r="78" spans="1:11">
      <c r="A78" s="84">
        <v>44287</v>
      </c>
      <c r="B78" s="94" t="s">
        <v>69</v>
      </c>
      <c r="E78" s="94">
        <v>1</v>
      </c>
      <c r="F78" s="85">
        <v>44306</v>
      </c>
      <c r="G78" s="86">
        <v>240236.51</v>
      </c>
      <c r="H78" s="86">
        <v>240236.51</v>
      </c>
      <c r="I78" s="94" t="s">
        <v>72</v>
      </c>
      <c r="J78" s="94">
        <v>3789</v>
      </c>
      <c r="K78" s="94" t="s">
        <v>73</v>
      </c>
    </row>
    <row r="79" spans="1:11">
      <c r="A79" s="84">
        <v>44287</v>
      </c>
      <c r="B79" s="94" t="s">
        <v>69</v>
      </c>
      <c r="E79" s="94">
        <v>1</v>
      </c>
      <c r="F79" s="85">
        <v>44307</v>
      </c>
      <c r="G79" s="86">
        <v>383126.3</v>
      </c>
      <c r="H79" s="86">
        <v>383126.3</v>
      </c>
      <c r="I79" s="94" t="s">
        <v>72</v>
      </c>
      <c r="J79" s="94">
        <v>3797</v>
      </c>
      <c r="K79" s="94" t="s">
        <v>73</v>
      </c>
    </row>
    <row r="80" spans="1:11">
      <c r="A80" s="84">
        <v>44287</v>
      </c>
      <c r="B80" s="94" t="s">
        <v>69</v>
      </c>
      <c r="E80" s="94">
        <v>1</v>
      </c>
      <c r="F80" s="85">
        <v>44307</v>
      </c>
      <c r="G80" s="86">
        <v>7117.16</v>
      </c>
      <c r="H80" s="86">
        <v>7117.16</v>
      </c>
      <c r="I80" s="94" t="s">
        <v>77</v>
      </c>
      <c r="J80" s="94">
        <v>3790</v>
      </c>
      <c r="K80" s="94" t="s">
        <v>73</v>
      </c>
    </row>
    <row r="81" spans="1:11">
      <c r="A81" s="84">
        <v>44287</v>
      </c>
      <c r="B81" s="94" t="s">
        <v>69</v>
      </c>
      <c r="E81" s="94">
        <v>1</v>
      </c>
      <c r="F81" s="85">
        <v>44308</v>
      </c>
      <c r="G81" s="86">
        <v>489879.28</v>
      </c>
      <c r="H81" s="86">
        <v>489879.28</v>
      </c>
      <c r="I81" s="94" t="s">
        <v>72</v>
      </c>
      <c r="J81" s="94">
        <v>3833</v>
      </c>
      <c r="K81" s="94" t="s">
        <v>73</v>
      </c>
    </row>
    <row r="82" spans="1:11">
      <c r="A82" s="84">
        <v>44287</v>
      </c>
      <c r="B82" s="94" t="s">
        <v>69</v>
      </c>
      <c r="E82" s="94">
        <v>1</v>
      </c>
      <c r="F82" s="85">
        <v>44308</v>
      </c>
      <c r="G82" s="94">
        <v>385.03</v>
      </c>
      <c r="H82" s="94">
        <v>385.03</v>
      </c>
      <c r="I82" s="94" t="s">
        <v>77</v>
      </c>
      <c r="J82" s="94">
        <v>3826</v>
      </c>
      <c r="K82" s="94" t="s">
        <v>73</v>
      </c>
    </row>
    <row r="83" spans="1:11">
      <c r="A83" s="84">
        <v>44287</v>
      </c>
      <c r="B83" s="94" t="s">
        <v>69</v>
      </c>
      <c r="E83" s="94">
        <v>1</v>
      </c>
      <c r="F83" s="85">
        <v>44309</v>
      </c>
      <c r="G83" s="86">
        <v>618084.55000000005</v>
      </c>
      <c r="H83" s="86">
        <v>618084.55000000005</v>
      </c>
      <c r="I83" s="94" t="s">
        <v>72</v>
      </c>
      <c r="J83" s="94">
        <v>3847</v>
      </c>
      <c r="K83" s="94" t="s">
        <v>73</v>
      </c>
    </row>
    <row r="84" spans="1:11">
      <c r="A84" s="84">
        <v>44287</v>
      </c>
      <c r="B84" s="94" t="s">
        <v>69</v>
      </c>
      <c r="E84" s="94">
        <v>1</v>
      </c>
      <c r="F84" s="85">
        <v>44309</v>
      </c>
      <c r="G84" s="86">
        <v>13978.11</v>
      </c>
      <c r="H84" s="86">
        <v>13978.11</v>
      </c>
      <c r="I84" s="94" t="s">
        <v>77</v>
      </c>
      <c r="J84" s="94">
        <v>3844</v>
      </c>
      <c r="K84" s="94" t="s">
        <v>73</v>
      </c>
    </row>
    <row r="85" spans="1:11">
      <c r="A85" s="84">
        <v>44287</v>
      </c>
      <c r="B85" s="94" t="s">
        <v>69</v>
      </c>
      <c r="E85" s="94">
        <v>1</v>
      </c>
      <c r="F85" s="85">
        <v>44310</v>
      </c>
      <c r="G85" s="86">
        <v>705487.29</v>
      </c>
      <c r="H85" s="86">
        <v>705487.29</v>
      </c>
      <c r="I85" s="94" t="s">
        <v>72</v>
      </c>
      <c r="J85" s="94">
        <v>3856</v>
      </c>
      <c r="K85" s="94" t="s">
        <v>73</v>
      </c>
    </row>
    <row r="86" spans="1:11">
      <c r="A86" s="84">
        <v>44287</v>
      </c>
      <c r="B86" s="94" t="s">
        <v>69</v>
      </c>
      <c r="E86" s="94">
        <v>1</v>
      </c>
      <c r="F86" s="85">
        <v>44310</v>
      </c>
      <c r="G86" s="86">
        <v>17252.05</v>
      </c>
      <c r="H86" s="86">
        <v>17252.05</v>
      </c>
      <c r="I86" s="94" t="s">
        <v>77</v>
      </c>
      <c r="J86" s="94">
        <v>3853</v>
      </c>
      <c r="K86" s="94" t="s">
        <v>73</v>
      </c>
    </row>
    <row r="87" spans="1:11">
      <c r="A87" s="84">
        <v>44287</v>
      </c>
      <c r="B87" s="94" t="s">
        <v>69</v>
      </c>
      <c r="E87" s="94">
        <v>1</v>
      </c>
      <c r="F87" s="85">
        <v>44311</v>
      </c>
      <c r="G87" s="86">
        <v>573092.65</v>
      </c>
      <c r="H87" s="86">
        <v>573092.65</v>
      </c>
      <c r="I87" s="94" t="s">
        <v>72</v>
      </c>
      <c r="J87" s="94">
        <v>3839</v>
      </c>
      <c r="K87" s="94" t="s">
        <v>73</v>
      </c>
    </row>
    <row r="88" spans="1:11">
      <c r="A88" s="84">
        <v>44287</v>
      </c>
      <c r="B88" s="94" t="s">
        <v>69</v>
      </c>
      <c r="E88" s="94">
        <v>1</v>
      </c>
      <c r="F88" s="85">
        <v>44312</v>
      </c>
      <c r="G88" s="86">
        <v>16046.78</v>
      </c>
      <c r="H88" s="86">
        <v>16046.78</v>
      </c>
      <c r="I88" s="94" t="s">
        <v>77</v>
      </c>
      <c r="J88" s="94">
        <v>3866</v>
      </c>
      <c r="K88" s="94" t="s">
        <v>73</v>
      </c>
    </row>
    <row r="89" spans="1:11">
      <c r="A89" s="84">
        <v>44287</v>
      </c>
      <c r="B89" s="94" t="s">
        <v>69</v>
      </c>
      <c r="E89" s="94">
        <v>1</v>
      </c>
      <c r="F89" s="85">
        <v>44313</v>
      </c>
      <c r="G89" s="86">
        <v>1414396.4</v>
      </c>
      <c r="H89" s="86">
        <v>1414396.4</v>
      </c>
      <c r="I89" s="94" t="s">
        <v>72</v>
      </c>
      <c r="J89" s="94">
        <v>3883</v>
      </c>
      <c r="K89" s="94" t="s">
        <v>73</v>
      </c>
    </row>
    <row r="90" spans="1:11">
      <c r="A90" s="84">
        <v>44287</v>
      </c>
      <c r="B90" s="94" t="s">
        <v>69</v>
      </c>
      <c r="E90" s="94">
        <v>1</v>
      </c>
      <c r="F90" s="85">
        <v>44313</v>
      </c>
      <c r="G90" s="86">
        <v>23814.39</v>
      </c>
      <c r="H90" s="86">
        <v>23814.39</v>
      </c>
      <c r="I90" s="94" t="s">
        <v>77</v>
      </c>
      <c r="J90" s="94">
        <v>3875</v>
      </c>
      <c r="K90" s="94" t="s">
        <v>73</v>
      </c>
    </row>
    <row r="91" spans="1:11">
      <c r="A91" s="84">
        <v>44287</v>
      </c>
      <c r="B91" s="94" t="s">
        <v>69</v>
      </c>
      <c r="E91" s="94">
        <v>1</v>
      </c>
      <c r="F91" s="85">
        <v>44314</v>
      </c>
      <c r="G91" s="86">
        <v>798752.98</v>
      </c>
      <c r="H91" s="86">
        <v>798752.98</v>
      </c>
      <c r="I91" s="94" t="s">
        <v>72</v>
      </c>
      <c r="J91" s="94">
        <v>3891</v>
      </c>
      <c r="K91" s="94" t="s">
        <v>73</v>
      </c>
    </row>
    <row r="92" spans="1:11">
      <c r="A92" s="84">
        <v>44287</v>
      </c>
      <c r="B92" s="94" t="s">
        <v>69</v>
      </c>
      <c r="E92" s="94">
        <v>1</v>
      </c>
      <c r="F92" s="85">
        <v>44314</v>
      </c>
      <c r="G92" s="86">
        <v>17126.810000000001</v>
      </c>
      <c r="H92" s="86">
        <v>17126.810000000001</v>
      </c>
      <c r="I92" s="94" t="s">
        <v>77</v>
      </c>
      <c r="J92" s="94">
        <v>3893</v>
      </c>
      <c r="K92" s="94" t="s">
        <v>73</v>
      </c>
    </row>
    <row r="93" spans="1:11">
      <c r="A93" s="84">
        <v>44287</v>
      </c>
      <c r="B93" s="94" t="s">
        <v>69</v>
      </c>
      <c r="E93" s="94">
        <v>1</v>
      </c>
      <c r="F93" s="85">
        <v>44315</v>
      </c>
      <c r="G93" s="86">
        <v>864411.13</v>
      </c>
      <c r="H93" s="86">
        <v>864411.13</v>
      </c>
      <c r="I93" s="94" t="s">
        <v>72</v>
      </c>
      <c r="J93" s="94">
        <v>3900</v>
      </c>
      <c r="K93" s="94" t="s">
        <v>73</v>
      </c>
    </row>
    <row r="94" spans="1:11">
      <c r="A94" s="84">
        <v>44287</v>
      </c>
      <c r="B94" s="94" t="s">
        <v>69</v>
      </c>
      <c r="E94" s="94">
        <v>1</v>
      </c>
      <c r="F94" s="85">
        <v>44315</v>
      </c>
      <c r="G94" s="86">
        <v>14211.96</v>
      </c>
      <c r="H94" s="86">
        <v>14211.96</v>
      </c>
      <c r="I94" s="94" t="s">
        <v>77</v>
      </c>
      <c r="J94" s="94">
        <v>3894</v>
      </c>
      <c r="K94" s="94" t="s">
        <v>73</v>
      </c>
    </row>
    <row r="95" spans="1:11">
      <c r="A95" s="84">
        <v>44287</v>
      </c>
      <c r="B95" s="94" t="s">
        <v>69</v>
      </c>
      <c r="E95" s="94">
        <v>1</v>
      </c>
      <c r="F95" s="85">
        <v>44316</v>
      </c>
      <c r="G95" s="86">
        <v>-6692222.9900000002</v>
      </c>
      <c r="H95" s="86">
        <v>-6692222.9900000002</v>
      </c>
      <c r="I95" s="94" t="s">
        <v>79</v>
      </c>
      <c r="J95" s="94">
        <v>4021</v>
      </c>
      <c r="K95" s="94" t="s">
        <v>80</v>
      </c>
    </row>
    <row r="96" spans="1:11">
      <c r="A96" s="84">
        <v>44287</v>
      </c>
      <c r="B96" s="94" t="s">
        <v>69</v>
      </c>
      <c r="E96" s="94">
        <v>1</v>
      </c>
      <c r="F96" s="85">
        <v>44316</v>
      </c>
      <c r="G96" s="86">
        <v>-1139633.82</v>
      </c>
      <c r="H96" s="86">
        <v>-1139633.82</v>
      </c>
      <c r="I96" s="94" t="s">
        <v>79</v>
      </c>
      <c r="J96" s="94">
        <v>4031</v>
      </c>
      <c r="K96" s="94" t="s">
        <v>80</v>
      </c>
    </row>
    <row r="97" spans="1:11">
      <c r="A97" s="83"/>
      <c r="F97" s="94" t="s">
        <v>99</v>
      </c>
      <c r="G97" s="94" t="s">
        <v>184</v>
      </c>
      <c r="H97" s="94" t="s">
        <v>100</v>
      </c>
    </row>
    <row r="98" spans="1:11">
      <c r="A98" s="83"/>
      <c r="H98" s="86">
        <v>1212120.3</v>
      </c>
    </row>
    <row r="99" spans="1:11">
      <c r="A99" s="83"/>
      <c r="G99" s="94" t="s">
        <v>101</v>
      </c>
      <c r="H99" s="86">
        <v>366061.06</v>
      </c>
    </row>
    <row r="100" spans="1:11">
      <c r="A100" s="83"/>
      <c r="G100" s="94" t="s">
        <v>102</v>
      </c>
      <c r="H100" s="86">
        <v>1578181.36</v>
      </c>
    </row>
    <row r="101" spans="1:11">
      <c r="A101" s="83"/>
    </row>
    <row r="102" spans="1:11">
      <c r="A102" s="84">
        <v>44317</v>
      </c>
      <c r="B102" s="94" t="s">
        <v>69</v>
      </c>
      <c r="E102" s="94">
        <v>1</v>
      </c>
      <c r="F102" s="85">
        <v>44317</v>
      </c>
      <c r="G102" s="86">
        <v>2065788.56</v>
      </c>
      <c r="H102" s="86">
        <v>2065788.56</v>
      </c>
      <c r="I102" s="94" t="s">
        <v>72</v>
      </c>
      <c r="J102" s="94">
        <v>4001</v>
      </c>
      <c r="K102" s="94" t="s">
        <v>73</v>
      </c>
    </row>
    <row r="103" spans="1:11">
      <c r="A103" s="84">
        <v>44317</v>
      </c>
      <c r="B103" s="94" t="s">
        <v>69</v>
      </c>
      <c r="E103" s="94">
        <v>1</v>
      </c>
      <c r="F103" s="85">
        <v>44317</v>
      </c>
      <c r="G103" s="86">
        <v>-2065788.56</v>
      </c>
      <c r="H103" s="86">
        <v>-2065788.56</v>
      </c>
      <c r="I103" s="94" t="s">
        <v>72</v>
      </c>
      <c r="J103" s="94">
        <v>4004</v>
      </c>
      <c r="K103" s="94" t="s">
        <v>71</v>
      </c>
    </row>
    <row r="104" spans="1:11">
      <c r="A104" s="84">
        <v>44317</v>
      </c>
      <c r="B104" s="94" t="s">
        <v>69</v>
      </c>
      <c r="E104" s="94">
        <v>1</v>
      </c>
      <c r="F104" s="85">
        <v>44318</v>
      </c>
      <c r="G104" s="86">
        <v>2651715.0699999998</v>
      </c>
      <c r="H104" s="86">
        <v>2651715.0699999998</v>
      </c>
      <c r="I104" s="94" t="s">
        <v>72</v>
      </c>
      <c r="J104" s="94">
        <v>3945</v>
      </c>
      <c r="K104" s="94" t="s">
        <v>73</v>
      </c>
    </row>
    <row r="105" spans="1:11">
      <c r="A105" s="84">
        <v>44317</v>
      </c>
      <c r="B105" s="94" t="s">
        <v>69</v>
      </c>
      <c r="E105" s="94">
        <v>1</v>
      </c>
      <c r="F105" s="85">
        <v>44318</v>
      </c>
      <c r="G105" s="86">
        <v>47782.37</v>
      </c>
      <c r="H105" s="86">
        <v>47782.37</v>
      </c>
      <c r="I105" s="94" t="s">
        <v>77</v>
      </c>
      <c r="J105" s="94">
        <v>3941</v>
      </c>
      <c r="K105" s="94" t="s">
        <v>73</v>
      </c>
    </row>
    <row r="106" spans="1:11">
      <c r="A106" s="84">
        <v>44317</v>
      </c>
      <c r="B106" s="94" t="s">
        <v>69</v>
      </c>
      <c r="E106" s="94">
        <v>1</v>
      </c>
      <c r="F106" s="85">
        <v>44318</v>
      </c>
      <c r="G106" s="86">
        <v>-2651715.0699999998</v>
      </c>
      <c r="H106" s="86">
        <v>-2651715.0699999998</v>
      </c>
      <c r="I106" s="94" t="s">
        <v>72</v>
      </c>
      <c r="J106" s="94">
        <v>4005</v>
      </c>
      <c r="K106" s="94" t="s">
        <v>71</v>
      </c>
    </row>
    <row r="107" spans="1:11">
      <c r="A107" s="84">
        <v>44317</v>
      </c>
      <c r="B107" s="94" t="s">
        <v>69</v>
      </c>
      <c r="E107" s="94">
        <v>1</v>
      </c>
      <c r="F107" s="85">
        <v>44319</v>
      </c>
      <c r="G107" s="86">
        <v>3732766.51</v>
      </c>
      <c r="H107" s="86">
        <v>3732766.51</v>
      </c>
      <c r="I107" s="94" t="s">
        <v>72</v>
      </c>
      <c r="J107" s="94">
        <v>3931</v>
      </c>
      <c r="K107" s="94" t="s">
        <v>73</v>
      </c>
    </row>
    <row r="108" spans="1:11">
      <c r="A108" s="84">
        <v>44317</v>
      </c>
      <c r="B108" s="94" t="s">
        <v>69</v>
      </c>
      <c r="E108" s="94">
        <v>1</v>
      </c>
      <c r="F108" s="85">
        <v>44319</v>
      </c>
      <c r="G108" s="94">
        <v>107.76</v>
      </c>
      <c r="H108" s="94">
        <v>107.76</v>
      </c>
      <c r="I108" s="94" t="s">
        <v>77</v>
      </c>
      <c r="J108" s="94">
        <v>3924</v>
      </c>
      <c r="K108" s="94" t="s">
        <v>73</v>
      </c>
    </row>
    <row r="109" spans="1:11">
      <c r="A109" s="84">
        <v>44317</v>
      </c>
      <c r="B109" s="94" t="s">
        <v>69</v>
      </c>
      <c r="E109" s="94">
        <v>1</v>
      </c>
      <c r="F109" s="85">
        <v>44319</v>
      </c>
      <c r="G109" s="86">
        <v>5991.66</v>
      </c>
      <c r="H109" s="86">
        <v>5991.66</v>
      </c>
      <c r="I109" s="94" t="s">
        <v>81</v>
      </c>
      <c r="J109" s="94">
        <v>3924</v>
      </c>
      <c r="K109" s="94" t="s">
        <v>73</v>
      </c>
    </row>
    <row r="110" spans="1:11">
      <c r="A110" s="84">
        <v>44317</v>
      </c>
      <c r="B110" s="94" t="s">
        <v>69</v>
      </c>
      <c r="E110" s="94">
        <v>1</v>
      </c>
      <c r="F110" s="85">
        <v>44319</v>
      </c>
      <c r="G110" s="86">
        <v>-3732766.51</v>
      </c>
      <c r="H110" s="86">
        <v>-3732766.51</v>
      </c>
      <c r="I110" s="94" t="s">
        <v>72</v>
      </c>
      <c r="J110" s="94">
        <v>4006</v>
      </c>
      <c r="K110" s="94" t="s">
        <v>71</v>
      </c>
    </row>
    <row r="111" spans="1:11">
      <c r="A111" s="84">
        <v>44317</v>
      </c>
      <c r="B111" s="94" t="s">
        <v>69</v>
      </c>
      <c r="E111" s="94">
        <v>1</v>
      </c>
      <c r="F111" s="85">
        <v>44320</v>
      </c>
      <c r="G111" s="86">
        <v>4419840.53</v>
      </c>
      <c r="H111" s="86">
        <v>4419840.53</v>
      </c>
      <c r="I111" s="94" t="s">
        <v>72</v>
      </c>
      <c r="J111" s="94">
        <v>3997</v>
      </c>
      <c r="K111" s="94" t="s">
        <v>73</v>
      </c>
    </row>
    <row r="112" spans="1:11">
      <c r="A112" s="84">
        <v>44317</v>
      </c>
      <c r="B112" s="94" t="s">
        <v>69</v>
      </c>
      <c r="E112" s="94">
        <v>1</v>
      </c>
      <c r="F112" s="85">
        <v>44320</v>
      </c>
      <c r="G112" s="86">
        <v>-4419840.53</v>
      </c>
      <c r="H112" s="86">
        <v>-4419840.53</v>
      </c>
      <c r="I112" s="94" t="s">
        <v>72</v>
      </c>
      <c r="J112" s="94">
        <v>4007</v>
      </c>
      <c r="K112" s="94" t="s">
        <v>71</v>
      </c>
    </row>
    <row r="113" spans="1:11">
      <c r="A113" s="84">
        <v>44317</v>
      </c>
      <c r="B113" s="94" t="s">
        <v>69</v>
      </c>
      <c r="E113" s="94">
        <v>1</v>
      </c>
      <c r="F113" s="85">
        <v>44321</v>
      </c>
      <c r="G113" s="86">
        <v>5360377.22</v>
      </c>
      <c r="H113" s="86">
        <v>5360377.22</v>
      </c>
      <c r="I113" s="94" t="s">
        <v>72</v>
      </c>
      <c r="J113" s="94">
        <v>3963</v>
      </c>
      <c r="K113" s="94" t="s">
        <v>73</v>
      </c>
    </row>
    <row r="114" spans="1:11">
      <c r="A114" s="84">
        <v>44317</v>
      </c>
      <c r="B114" s="94" t="s">
        <v>69</v>
      </c>
      <c r="E114" s="94">
        <v>1</v>
      </c>
      <c r="F114" s="85">
        <v>44321</v>
      </c>
      <c r="G114" s="86">
        <v>81469.899999999994</v>
      </c>
      <c r="H114" s="86">
        <v>81469.899999999994</v>
      </c>
      <c r="I114" s="94" t="s">
        <v>81</v>
      </c>
      <c r="J114" s="94">
        <v>3956</v>
      </c>
      <c r="K114" s="94" t="s">
        <v>73</v>
      </c>
    </row>
    <row r="115" spans="1:11">
      <c r="A115" s="84">
        <v>44317</v>
      </c>
      <c r="B115" s="94" t="s">
        <v>69</v>
      </c>
      <c r="E115" s="94">
        <v>1</v>
      </c>
      <c r="F115" s="85">
        <v>44321</v>
      </c>
      <c r="G115" s="86">
        <v>-5360377.22</v>
      </c>
      <c r="H115" s="86">
        <v>-5360377.22</v>
      </c>
      <c r="I115" s="94" t="s">
        <v>72</v>
      </c>
      <c r="J115" s="94">
        <v>4008</v>
      </c>
      <c r="K115" s="94" t="s">
        <v>71</v>
      </c>
    </row>
    <row r="116" spans="1:11">
      <c r="A116" s="84">
        <v>44317</v>
      </c>
      <c r="B116" s="94" t="s">
        <v>69</v>
      </c>
      <c r="E116" s="94">
        <v>1</v>
      </c>
      <c r="F116" s="85">
        <v>44322</v>
      </c>
      <c r="G116" s="86">
        <v>6233367.1500000004</v>
      </c>
      <c r="H116" s="86">
        <v>6233367.1500000004</v>
      </c>
      <c r="I116" s="94" t="s">
        <v>72</v>
      </c>
      <c r="J116" s="94">
        <v>3979</v>
      </c>
      <c r="K116" s="94" t="s">
        <v>73</v>
      </c>
    </row>
    <row r="117" spans="1:11">
      <c r="A117" s="84">
        <v>44317</v>
      </c>
      <c r="B117" s="94" t="s">
        <v>69</v>
      </c>
      <c r="E117" s="94">
        <v>1</v>
      </c>
      <c r="F117" s="85">
        <v>44322</v>
      </c>
      <c r="G117" s="86">
        <v>176023</v>
      </c>
      <c r="H117" s="86">
        <v>176023</v>
      </c>
      <c r="I117" s="94" t="s">
        <v>81</v>
      </c>
      <c r="J117" s="94">
        <v>3972</v>
      </c>
      <c r="K117" s="94" t="s">
        <v>73</v>
      </c>
    </row>
    <row r="118" spans="1:11">
      <c r="A118" s="84">
        <v>44317</v>
      </c>
      <c r="B118" s="94" t="s">
        <v>69</v>
      </c>
      <c r="E118" s="94">
        <v>1</v>
      </c>
      <c r="F118" s="85">
        <v>44322</v>
      </c>
      <c r="G118" s="86">
        <v>-6233367.1500000004</v>
      </c>
      <c r="H118" s="86">
        <v>-6233367.1500000004</v>
      </c>
      <c r="I118" s="94" t="s">
        <v>72</v>
      </c>
      <c r="J118" s="94">
        <v>4009</v>
      </c>
      <c r="K118" s="94" t="s">
        <v>71</v>
      </c>
    </row>
    <row r="119" spans="1:11">
      <c r="A119" s="84">
        <v>44317</v>
      </c>
      <c r="B119" s="94" t="s">
        <v>69</v>
      </c>
      <c r="E119" s="94">
        <v>1</v>
      </c>
      <c r="F119" s="85">
        <v>44323</v>
      </c>
      <c r="G119" s="86">
        <v>7390863.7999999998</v>
      </c>
      <c r="H119" s="86">
        <v>7390863.7999999998</v>
      </c>
      <c r="I119" s="94" t="s">
        <v>72</v>
      </c>
      <c r="J119" s="94">
        <v>3923</v>
      </c>
      <c r="K119" s="94" t="s">
        <v>73</v>
      </c>
    </row>
    <row r="120" spans="1:11">
      <c r="A120" s="84">
        <v>44317</v>
      </c>
      <c r="B120" s="94" t="s">
        <v>69</v>
      </c>
      <c r="E120" s="94">
        <v>1</v>
      </c>
      <c r="F120" s="85">
        <v>44323</v>
      </c>
      <c r="G120" s="94">
        <v>98.17</v>
      </c>
      <c r="H120" s="94">
        <v>98.17</v>
      </c>
      <c r="I120" s="94" t="s">
        <v>81</v>
      </c>
      <c r="J120" s="94">
        <v>3916</v>
      </c>
      <c r="K120" s="94" t="s">
        <v>73</v>
      </c>
    </row>
    <row r="121" spans="1:11">
      <c r="A121" s="84">
        <v>44317</v>
      </c>
      <c r="B121" s="94" t="s">
        <v>69</v>
      </c>
      <c r="E121" s="94">
        <v>1</v>
      </c>
      <c r="F121" s="85">
        <v>44323</v>
      </c>
      <c r="G121" s="86">
        <v>-7390863.7999999998</v>
      </c>
      <c r="H121" s="86">
        <v>-7390863.7999999998</v>
      </c>
      <c r="I121" s="94" t="s">
        <v>72</v>
      </c>
      <c r="J121" s="94">
        <v>4010</v>
      </c>
      <c r="K121" s="94" t="s">
        <v>71</v>
      </c>
    </row>
    <row r="122" spans="1:11">
      <c r="A122" s="84">
        <v>44317</v>
      </c>
      <c r="B122" s="94" t="s">
        <v>69</v>
      </c>
      <c r="E122" s="94">
        <v>1</v>
      </c>
      <c r="F122" s="85">
        <v>44324</v>
      </c>
      <c r="G122" s="86">
        <v>8261530.5499999998</v>
      </c>
      <c r="H122" s="86">
        <v>8261530.5499999998</v>
      </c>
      <c r="I122" s="94" t="s">
        <v>72</v>
      </c>
      <c r="J122" s="94">
        <v>3968</v>
      </c>
      <c r="K122" s="94" t="s">
        <v>73</v>
      </c>
    </row>
    <row r="123" spans="1:11">
      <c r="A123" s="84">
        <v>44317</v>
      </c>
      <c r="B123" s="94" t="s">
        <v>69</v>
      </c>
      <c r="E123" s="94">
        <v>1</v>
      </c>
      <c r="F123" s="85">
        <v>44324</v>
      </c>
      <c r="G123" s="86">
        <v>101754.32</v>
      </c>
      <c r="H123" s="86">
        <v>101754.32</v>
      </c>
      <c r="I123" s="94" t="s">
        <v>81</v>
      </c>
      <c r="J123" s="94">
        <v>3964</v>
      </c>
      <c r="K123" s="94" t="s">
        <v>73</v>
      </c>
    </row>
    <row r="124" spans="1:11">
      <c r="A124" s="84">
        <v>44317</v>
      </c>
      <c r="B124" s="94" t="s">
        <v>69</v>
      </c>
      <c r="E124" s="94">
        <v>1</v>
      </c>
      <c r="F124" s="85">
        <v>44324</v>
      </c>
      <c r="G124" s="86">
        <v>-8261530.5499999998</v>
      </c>
      <c r="H124" s="86">
        <v>-8261530.5499999998</v>
      </c>
      <c r="I124" s="94" t="s">
        <v>72</v>
      </c>
      <c r="J124" s="94">
        <v>4011</v>
      </c>
      <c r="K124" s="94" t="s">
        <v>71</v>
      </c>
    </row>
    <row r="125" spans="1:11">
      <c r="A125" s="84">
        <v>44317</v>
      </c>
      <c r="B125" s="94" t="s">
        <v>69</v>
      </c>
      <c r="E125" s="94">
        <v>1</v>
      </c>
      <c r="F125" s="85">
        <v>44325</v>
      </c>
      <c r="G125" s="86">
        <v>5639711.1799999997</v>
      </c>
      <c r="H125" s="86">
        <v>5639711.1799999997</v>
      </c>
      <c r="I125" s="94" t="s">
        <v>72</v>
      </c>
      <c r="J125" s="94">
        <v>3955</v>
      </c>
      <c r="K125" s="94" t="s">
        <v>73</v>
      </c>
    </row>
    <row r="126" spans="1:11">
      <c r="A126" s="84">
        <v>44317</v>
      </c>
      <c r="B126" s="94" t="s">
        <v>69</v>
      </c>
      <c r="E126" s="94">
        <v>1</v>
      </c>
      <c r="F126" s="85">
        <v>44325</v>
      </c>
      <c r="G126" s="86">
        <v>119387.89</v>
      </c>
      <c r="H126" s="86">
        <v>119387.89</v>
      </c>
      <c r="I126" s="94" t="s">
        <v>81</v>
      </c>
      <c r="J126" s="94">
        <v>3949</v>
      </c>
      <c r="K126" s="94" t="s">
        <v>73</v>
      </c>
    </row>
    <row r="127" spans="1:11">
      <c r="A127" s="84">
        <v>44317</v>
      </c>
      <c r="B127" s="94" t="s">
        <v>69</v>
      </c>
      <c r="E127" s="94">
        <v>1</v>
      </c>
      <c r="F127" s="85">
        <v>44325</v>
      </c>
      <c r="G127" s="86">
        <v>-5639711.1799999997</v>
      </c>
      <c r="H127" s="86">
        <v>-5639711.1799999997</v>
      </c>
      <c r="I127" s="94" t="s">
        <v>72</v>
      </c>
      <c r="J127" s="94">
        <v>4012</v>
      </c>
      <c r="K127" s="94" t="s">
        <v>71</v>
      </c>
    </row>
    <row r="128" spans="1:11">
      <c r="A128" s="84">
        <v>44317</v>
      </c>
      <c r="B128" s="94" t="s">
        <v>69</v>
      </c>
      <c r="E128" s="94">
        <v>1</v>
      </c>
      <c r="F128" s="85">
        <v>44326</v>
      </c>
      <c r="G128" s="86">
        <v>7551680.21</v>
      </c>
      <c r="H128" s="86">
        <v>7551680.21</v>
      </c>
      <c r="I128" s="94" t="s">
        <v>72</v>
      </c>
      <c r="J128" s="94">
        <v>3911</v>
      </c>
      <c r="K128" s="94" t="s">
        <v>73</v>
      </c>
    </row>
    <row r="129" spans="1:11">
      <c r="A129" s="84">
        <v>44317</v>
      </c>
      <c r="B129" s="94" t="s">
        <v>69</v>
      </c>
      <c r="E129" s="94">
        <v>1</v>
      </c>
      <c r="F129" s="85">
        <v>44326</v>
      </c>
      <c r="G129" s="94">
        <v>11.97</v>
      </c>
      <c r="H129" s="94">
        <v>11.97</v>
      </c>
      <c r="I129" s="94" t="s">
        <v>81</v>
      </c>
      <c r="J129" s="94">
        <v>3908</v>
      </c>
      <c r="K129" s="94" t="s">
        <v>73</v>
      </c>
    </row>
    <row r="130" spans="1:11">
      <c r="A130" s="84">
        <v>44317</v>
      </c>
      <c r="B130" s="94" t="s">
        <v>69</v>
      </c>
      <c r="E130" s="94">
        <v>1</v>
      </c>
      <c r="F130" s="85">
        <v>44326</v>
      </c>
      <c r="G130" s="86">
        <v>-7551680.21</v>
      </c>
      <c r="H130" s="86">
        <v>-7551680.21</v>
      </c>
      <c r="I130" s="94" t="s">
        <v>72</v>
      </c>
      <c r="J130" s="94">
        <v>4013</v>
      </c>
      <c r="K130" s="94" t="s">
        <v>71</v>
      </c>
    </row>
    <row r="131" spans="1:11">
      <c r="A131" s="84">
        <v>44317</v>
      </c>
      <c r="B131" s="94" t="s">
        <v>69</v>
      </c>
      <c r="E131" s="94">
        <v>1</v>
      </c>
      <c r="F131" s="85">
        <v>44327</v>
      </c>
      <c r="G131" s="86">
        <v>6765216.8799999999</v>
      </c>
      <c r="H131" s="86">
        <v>6765216.8799999999</v>
      </c>
      <c r="I131" s="94" t="s">
        <v>72</v>
      </c>
      <c r="J131" s="94">
        <v>3987</v>
      </c>
      <c r="K131" s="94" t="s">
        <v>73</v>
      </c>
    </row>
    <row r="132" spans="1:11">
      <c r="A132" s="84">
        <v>44317</v>
      </c>
      <c r="B132" s="94" t="s">
        <v>69</v>
      </c>
      <c r="E132" s="94">
        <v>1</v>
      </c>
      <c r="F132" s="85">
        <v>44327</v>
      </c>
      <c r="G132" s="86">
        <v>289678.90000000002</v>
      </c>
      <c r="H132" s="86">
        <v>289678.90000000002</v>
      </c>
      <c r="I132" s="94" t="s">
        <v>81</v>
      </c>
      <c r="J132" s="94">
        <v>3981</v>
      </c>
      <c r="K132" s="94" t="s">
        <v>73</v>
      </c>
    </row>
    <row r="133" spans="1:11">
      <c r="A133" s="84">
        <v>44317</v>
      </c>
      <c r="B133" s="94" t="s">
        <v>69</v>
      </c>
      <c r="E133" s="94">
        <v>1</v>
      </c>
      <c r="F133" s="85">
        <v>44327</v>
      </c>
      <c r="G133" s="86">
        <v>-6765216.8799999999</v>
      </c>
      <c r="H133" s="86">
        <v>-6765216.8799999999</v>
      </c>
      <c r="I133" s="94" t="s">
        <v>72</v>
      </c>
      <c r="J133" s="94">
        <v>4014</v>
      </c>
      <c r="K133" s="94" t="s">
        <v>71</v>
      </c>
    </row>
    <row r="134" spans="1:11">
      <c r="A134" s="84">
        <v>44317</v>
      </c>
      <c r="B134" s="94" t="s">
        <v>69</v>
      </c>
      <c r="E134" s="94">
        <v>1</v>
      </c>
      <c r="F134" s="85">
        <v>44328</v>
      </c>
      <c r="G134" s="86">
        <v>6736322.96</v>
      </c>
      <c r="H134" s="86">
        <v>6736322.96</v>
      </c>
      <c r="I134" s="94" t="s">
        <v>72</v>
      </c>
      <c r="J134" s="94">
        <v>3937</v>
      </c>
      <c r="K134" s="94" t="s">
        <v>73</v>
      </c>
    </row>
    <row r="135" spans="1:11">
      <c r="A135" s="84">
        <v>44317</v>
      </c>
      <c r="B135" s="94" t="s">
        <v>69</v>
      </c>
      <c r="E135" s="94">
        <v>1</v>
      </c>
      <c r="F135" s="85">
        <v>44328</v>
      </c>
      <c r="G135" s="86">
        <v>227410.46</v>
      </c>
      <c r="H135" s="86">
        <v>227410.46</v>
      </c>
      <c r="I135" s="94" t="s">
        <v>81</v>
      </c>
      <c r="J135" s="94">
        <v>3934</v>
      </c>
      <c r="K135" s="94" t="s">
        <v>73</v>
      </c>
    </row>
    <row r="136" spans="1:11">
      <c r="A136" s="84">
        <v>44317</v>
      </c>
      <c r="B136" s="94" t="s">
        <v>69</v>
      </c>
      <c r="E136" s="94">
        <v>1</v>
      </c>
      <c r="F136" s="85">
        <v>44328</v>
      </c>
      <c r="G136" s="86">
        <v>-6736322.96</v>
      </c>
      <c r="H136" s="86">
        <v>-6736322.96</v>
      </c>
      <c r="I136" s="94" t="s">
        <v>72</v>
      </c>
      <c r="J136" s="94">
        <v>4015</v>
      </c>
      <c r="K136" s="94" t="s">
        <v>71</v>
      </c>
    </row>
    <row r="137" spans="1:11">
      <c r="A137" s="84">
        <v>44317</v>
      </c>
      <c r="B137" s="94" t="s">
        <v>69</v>
      </c>
      <c r="E137" s="94">
        <v>1</v>
      </c>
      <c r="F137" s="85">
        <v>44329</v>
      </c>
      <c r="G137" s="86">
        <v>170011.11</v>
      </c>
      <c r="H137" s="86">
        <v>170011.11</v>
      </c>
      <c r="I137" s="94" t="s">
        <v>81</v>
      </c>
      <c r="J137" s="94">
        <v>4019</v>
      </c>
      <c r="K137" s="94" t="s">
        <v>73</v>
      </c>
    </row>
    <row r="138" spans="1:11">
      <c r="A138" s="84">
        <v>44317</v>
      </c>
      <c r="B138" s="94" t="s">
        <v>69</v>
      </c>
      <c r="E138" s="94">
        <v>1</v>
      </c>
      <c r="F138" s="85">
        <v>44329</v>
      </c>
      <c r="G138" s="86">
        <v>36414.35</v>
      </c>
      <c r="H138" s="86">
        <v>36414.35</v>
      </c>
      <c r="I138" s="94" t="s">
        <v>82</v>
      </c>
      <c r="J138" s="94">
        <v>4039</v>
      </c>
      <c r="K138" s="94" t="s">
        <v>80</v>
      </c>
    </row>
    <row r="139" spans="1:11">
      <c r="A139" s="84">
        <v>44317</v>
      </c>
      <c r="B139" s="94" t="s">
        <v>69</v>
      </c>
      <c r="E139" s="94">
        <v>1</v>
      </c>
      <c r="F139" s="85">
        <v>44330</v>
      </c>
      <c r="G139" s="86">
        <v>150296.79</v>
      </c>
      <c r="H139" s="86">
        <v>150296.79</v>
      </c>
      <c r="I139" s="94" t="s">
        <v>81</v>
      </c>
      <c r="J139" s="94">
        <v>4046</v>
      </c>
      <c r="K139" s="94" t="s">
        <v>73</v>
      </c>
    </row>
    <row r="140" spans="1:11">
      <c r="A140" s="84">
        <v>44317</v>
      </c>
      <c r="B140" s="94" t="s">
        <v>69</v>
      </c>
      <c r="E140" s="94">
        <v>1</v>
      </c>
      <c r="F140" s="85">
        <v>44331</v>
      </c>
      <c r="G140" s="94">
        <v>295</v>
      </c>
      <c r="H140" s="94">
        <v>295</v>
      </c>
      <c r="I140" s="94" t="s">
        <v>81</v>
      </c>
      <c r="J140" s="94">
        <v>4027</v>
      </c>
      <c r="K140" s="94" t="s">
        <v>73</v>
      </c>
    </row>
    <row r="141" spans="1:11">
      <c r="A141" s="84">
        <v>44317</v>
      </c>
      <c r="B141" s="94" t="s">
        <v>69</v>
      </c>
      <c r="E141" s="94">
        <v>1</v>
      </c>
      <c r="F141" s="85">
        <v>44333</v>
      </c>
      <c r="G141" s="86">
        <v>329514.39</v>
      </c>
      <c r="H141" s="86">
        <v>329514.39</v>
      </c>
      <c r="I141" s="94" t="s">
        <v>81</v>
      </c>
      <c r="J141" s="94">
        <v>4075</v>
      </c>
      <c r="K141" s="94" t="s">
        <v>73</v>
      </c>
    </row>
    <row r="142" spans="1:11">
      <c r="A142" s="84">
        <v>44317</v>
      </c>
      <c r="B142" s="94" t="s">
        <v>69</v>
      </c>
      <c r="E142" s="94">
        <v>1</v>
      </c>
      <c r="F142" s="85">
        <v>44333</v>
      </c>
      <c r="G142" s="94">
        <v>-40.700000000000003</v>
      </c>
      <c r="H142" s="94">
        <v>-40.700000000000003</v>
      </c>
      <c r="I142" s="94" t="s">
        <v>81</v>
      </c>
      <c r="J142" s="94">
        <v>4140</v>
      </c>
      <c r="K142" s="94" t="s">
        <v>73</v>
      </c>
    </row>
    <row r="143" spans="1:11">
      <c r="A143" s="84">
        <v>44317</v>
      </c>
      <c r="B143" s="94" t="s">
        <v>69</v>
      </c>
      <c r="E143" s="94">
        <v>1</v>
      </c>
      <c r="F143" s="85">
        <v>44334</v>
      </c>
      <c r="G143" s="94">
        <v>466.9</v>
      </c>
      <c r="H143" s="94">
        <v>466.9</v>
      </c>
      <c r="I143" s="94" t="s">
        <v>81</v>
      </c>
      <c r="J143" s="94">
        <v>4034</v>
      </c>
      <c r="K143" s="94" t="s">
        <v>73</v>
      </c>
    </row>
    <row r="144" spans="1:11">
      <c r="A144" s="84">
        <v>44317</v>
      </c>
      <c r="B144" s="94" t="s">
        <v>69</v>
      </c>
      <c r="E144" s="94">
        <v>1</v>
      </c>
      <c r="F144" s="85">
        <v>44335</v>
      </c>
      <c r="G144" s="86">
        <v>532708.02</v>
      </c>
      <c r="H144" s="86">
        <v>532708.02</v>
      </c>
      <c r="I144" s="94" t="s">
        <v>81</v>
      </c>
      <c r="J144" s="94">
        <v>4065</v>
      </c>
      <c r="K144" s="94" t="s">
        <v>73</v>
      </c>
    </row>
    <row r="145" spans="1:11">
      <c r="A145" s="84">
        <v>44317</v>
      </c>
      <c r="B145" s="94" t="s">
        <v>69</v>
      </c>
      <c r="E145" s="94">
        <v>1</v>
      </c>
      <c r="F145" s="85">
        <v>44335</v>
      </c>
      <c r="G145" s="86">
        <v>532708.02</v>
      </c>
      <c r="H145" s="86">
        <v>532708.02</v>
      </c>
      <c r="I145" s="94" t="s">
        <v>81</v>
      </c>
      <c r="J145" s="94">
        <v>4065</v>
      </c>
      <c r="K145" s="94" t="s">
        <v>73</v>
      </c>
    </row>
    <row r="146" spans="1:11">
      <c r="A146" s="84">
        <v>44317</v>
      </c>
      <c r="B146" s="94" t="s">
        <v>69</v>
      </c>
      <c r="E146" s="94">
        <v>1</v>
      </c>
      <c r="F146" s="85">
        <v>44335</v>
      </c>
      <c r="G146" s="86">
        <v>532708.02</v>
      </c>
      <c r="H146" s="86">
        <v>532708.02</v>
      </c>
      <c r="I146" s="94" t="s">
        <v>81</v>
      </c>
      <c r="J146" s="94">
        <v>4077</v>
      </c>
      <c r="K146" s="94" t="s">
        <v>73</v>
      </c>
    </row>
    <row r="147" spans="1:11">
      <c r="A147" s="84">
        <v>44317</v>
      </c>
      <c r="B147" s="94" t="s">
        <v>69</v>
      </c>
      <c r="E147" s="94">
        <v>1</v>
      </c>
      <c r="F147" s="85">
        <v>44335</v>
      </c>
      <c r="G147" s="86">
        <v>-532708.02</v>
      </c>
      <c r="H147" s="86">
        <v>-532708.02</v>
      </c>
      <c r="I147" s="94" t="s">
        <v>81</v>
      </c>
      <c r="J147" s="94">
        <v>4073</v>
      </c>
      <c r="K147" s="94" t="s">
        <v>71</v>
      </c>
    </row>
    <row r="148" spans="1:11">
      <c r="A148" s="84">
        <v>44317</v>
      </c>
      <c r="B148" s="94" t="s">
        <v>69</v>
      </c>
      <c r="E148" s="94">
        <v>1</v>
      </c>
      <c r="F148" s="85">
        <v>44335</v>
      </c>
      <c r="G148" s="86">
        <v>-532708.02</v>
      </c>
      <c r="H148" s="86">
        <v>-532708.02</v>
      </c>
      <c r="I148" s="94" t="s">
        <v>81</v>
      </c>
      <c r="J148" s="94">
        <v>4073</v>
      </c>
      <c r="K148" s="94" t="s">
        <v>71</v>
      </c>
    </row>
    <row r="149" spans="1:11">
      <c r="A149" s="84">
        <v>44317</v>
      </c>
      <c r="B149" s="94" t="s">
        <v>69</v>
      </c>
      <c r="E149" s="94">
        <v>1</v>
      </c>
      <c r="F149" s="85">
        <v>44336</v>
      </c>
      <c r="G149" s="94">
        <v>126.92</v>
      </c>
      <c r="H149" s="94">
        <v>126.92</v>
      </c>
      <c r="I149" s="94" t="s">
        <v>81</v>
      </c>
      <c r="J149" s="94">
        <v>4103</v>
      </c>
      <c r="K149" s="94" t="s">
        <v>73</v>
      </c>
    </row>
    <row r="150" spans="1:11">
      <c r="A150" s="84">
        <v>44317</v>
      </c>
      <c r="B150" s="94" t="s">
        <v>69</v>
      </c>
      <c r="E150" s="94">
        <v>1</v>
      </c>
      <c r="F150" s="85">
        <v>44336</v>
      </c>
      <c r="G150" s="86">
        <v>83206.039999999994</v>
      </c>
      <c r="H150" s="86">
        <v>83206.039999999994</v>
      </c>
      <c r="I150" s="94" t="s">
        <v>83</v>
      </c>
      <c r="J150" s="94">
        <v>46669</v>
      </c>
      <c r="K150" s="94" t="s">
        <v>76</v>
      </c>
    </row>
    <row r="151" spans="1:11">
      <c r="A151" s="84">
        <v>44317</v>
      </c>
      <c r="B151" s="94" t="s">
        <v>69</v>
      </c>
      <c r="E151" s="94">
        <v>1</v>
      </c>
      <c r="F151" s="85">
        <v>44337</v>
      </c>
      <c r="G151" s="86">
        <v>195458.4</v>
      </c>
      <c r="H151" s="86">
        <v>195458.4</v>
      </c>
      <c r="I151" s="94" t="s">
        <v>81</v>
      </c>
      <c r="J151" s="94">
        <v>4123</v>
      </c>
      <c r="K151" s="94" t="s">
        <v>73</v>
      </c>
    </row>
    <row r="152" spans="1:11">
      <c r="A152" s="84">
        <v>44317</v>
      </c>
      <c r="B152" s="94" t="s">
        <v>69</v>
      </c>
      <c r="E152" s="94">
        <v>1</v>
      </c>
      <c r="F152" s="85">
        <v>44339</v>
      </c>
      <c r="G152" s="86">
        <v>348483.08</v>
      </c>
      <c r="H152" s="86">
        <v>348483.08</v>
      </c>
      <c r="I152" s="94" t="s">
        <v>81</v>
      </c>
      <c r="J152" s="94">
        <v>4158</v>
      </c>
      <c r="K152" s="94" t="s">
        <v>73</v>
      </c>
    </row>
    <row r="153" spans="1:11">
      <c r="A153" s="84">
        <v>44317</v>
      </c>
      <c r="B153" s="94" t="s">
        <v>69</v>
      </c>
      <c r="E153" s="94">
        <v>1</v>
      </c>
      <c r="F153" s="85">
        <v>44340</v>
      </c>
      <c r="G153" s="86">
        <v>1014.5</v>
      </c>
      <c r="H153" s="86">
        <v>1014.5</v>
      </c>
      <c r="I153" s="94" t="s">
        <v>81</v>
      </c>
      <c r="J153" s="94">
        <v>4110</v>
      </c>
      <c r="K153" s="94" t="s">
        <v>73</v>
      </c>
    </row>
    <row r="154" spans="1:11">
      <c r="A154" s="84">
        <v>44317</v>
      </c>
      <c r="B154" s="94" t="s">
        <v>69</v>
      </c>
      <c r="E154" s="94">
        <v>1</v>
      </c>
      <c r="F154" s="85">
        <v>44341</v>
      </c>
      <c r="G154" s="86">
        <v>539105.35</v>
      </c>
      <c r="H154" s="86">
        <v>539105.35</v>
      </c>
      <c r="I154" s="94" t="s">
        <v>81</v>
      </c>
      <c r="J154" s="94">
        <v>4150</v>
      </c>
      <c r="K154" s="94" t="s">
        <v>73</v>
      </c>
    </row>
    <row r="155" spans="1:11">
      <c r="A155" s="84">
        <v>44317</v>
      </c>
      <c r="B155" s="94" t="s">
        <v>69</v>
      </c>
      <c r="E155" s="94">
        <v>1</v>
      </c>
      <c r="F155" s="85">
        <v>44342</v>
      </c>
      <c r="G155" s="86">
        <v>210956.02</v>
      </c>
      <c r="H155" s="86">
        <v>210956.02</v>
      </c>
      <c r="I155" s="94" t="s">
        <v>81</v>
      </c>
      <c r="J155" s="94">
        <v>4160</v>
      </c>
      <c r="K155" s="94" t="s">
        <v>73</v>
      </c>
    </row>
    <row r="156" spans="1:11">
      <c r="A156" s="84">
        <v>44317</v>
      </c>
      <c r="B156" s="94" t="s">
        <v>69</v>
      </c>
      <c r="E156" s="94">
        <v>1</v>
      </c>
      <c r="F156" s="85">
        <v>44343</v>
      </c>
      <c r="G156" s="86">
        <v>191468.22</v>
      </c>
      <c r="H156" s="86">
        <v>191468.22</v>
      </c>
      <c r="I156" s="94" t="s">
        <v>81</v>
      </c>
      <c r="J156" s="94">
        <v>4168</v>
      </c>
      <c r="K156" s="94" t="s">
        <v>73</v>
      </c>
    </row>
    <row r="157" spans="1:11">
      <c r="A157" s="84">
        <v>44317</v>
      </c>
      <c r="B157" s="94" t="s">
        <v>69</v>
      </c>
      <c r="E157" s="94">
        <v>1</v>
      </c>
      <c r="F157" s="85">
        <v>44287</v>
      </c>
      <c r="G157" s="86">
        <v>-59412</v>
      </c>
      <c r="H157" s="86">
        <v>-59412</v>
      </c>
      <c r="I157" s="94" t="s">
        <v>72</v>
      </c>
      <c r="J157" s="94">
        <v>4194</v>
      </c>
      <c r="K157" s="94" t="s">
        <v>76</v>
      </c>
    </row>
    <row r="158" spans="1:11">
      <c r="A158" s="84">
        <v>44317</v>
      </c>
      <c r="B158" s="94" t="s">
        <v>69</v>
      </c>
      <c r="E158" s="94">
        <v>1</v>
      </c>
      <c r="F158" s="85">
        <v>44288</v>
      </c>
      <c r="G158" s="86">
        <v>-21639.14</v>
      </c>
      <c r="H158" s="86">
        <v>-21639.14</v>
      </c>
      <c r="I158" s="94" t="s">
        <v>72</v>
      </c>
      <c r="J158" s="94">
        <v>4193</v>
      </c>
      <c r="K158" s="94" t="s">
        <v>76</v>
      </c>
    </row>
    <row r="159" spans="1:11">
      <c r="A159" s="84">
        <v>44317</v>
      </c>
      <c r="B159" s="94" t="s">
        <v>69</v>
      </c>
      <c r="E159" s="94">
        <v>1</v>
      </c>
      <c r="F159" s="85">
        <v>44289</v>
      </c>
      <c r="G159" s="86">
        <v>-20863.41</v>
      </c>
      <c r="H159" s="86">
        <v>-20863.41</v>
      </c>
      <c r="I159" s="94" t="s">
        <v>72</v>
      </c>
      <c r="J159" s="94">
        <v>4192</v>
      </c>
      <c r="K159" s="94" t="s">
        <v>76</v>
      </c>
    </row>
    <row r="160" spans="1:11">
      <c r="A160" s="84">
        <v>44317</v>
      </c>
      <c r="B160" s="94" t="s">
        <v>69</v>
      </c>
      <c r="E160" s="94">
        <v>1</v>
      </c>
      <c r="F160" s="85">
        <v>44290</v>
      </c>
      <c r="G160" s="86">
        <v>-19225.95</v>
      </c>
      <c r="H160" s="86">
        <v>-19225.95</v>
      </c>
      <c r="I160" s="94" t="s">
        <v>72</v>
      </c>
      <c r="J160" s="94">
        <v>4191</v>
      </c>
      <c r="K160" s="94" t="s">
        <v>76</v>
      </c>
    </row>
    <row r="161" spans="1:11">
      <c r="A161" s="84">
        <v>44317</v>
      </c>
      <c r="B161" s="94" t="s">
        <v>69</v>
      </c>
      <c r="E161" s="94">
        <v>1</v>
      </c>
      <c r="F161" s="85">
        <v>44291</v>
      </c>
      <c r="G161" s="86">
        <v>-43190.63</v>
      </c>
      <c r="H161" s="86">
        <v>-43190.63</v>
      </c>
      <c r="I161" s="94" t="s">
        <v>72</v>
      </c>
      <c r="J161" s="94">
        <v>4195</v>
      </c>
      <c r="K161" s="94" t="s">
        <v>76</v>
      </c>
    </row>
    <row r="162" spans="1:11">
      <c r="A162" s="84">
        <v>44317</v>
      </c>
      <c r="B162" s="94" t="s">
        <v>69</v>
      </c>
      <c r="E162" s="94">
        <v>1</v>
      </c>
      <c r="F162" s="85">
        <v>44293</v>
      </c>
      <c r="G162" s="86">
        <v>-93125.84</v>
      </c>
      <c r="H162" s="86">
        <v>-93125.84</v>
      </c>
      <c r="I162" s="94" t="s">
        <v>72</v>
      </c>
      <c r="J162" s="94">
        <v>4198</v>
      </c>
      <c r="K162" s="94" t="s">
        <v>76</v>
      </c>
    </row>
    <row r="163" spans="1:11">
      <c r="A163" s="84">
        <v>44317</v>
      </c>
      <c r="B163" s="94" t="s">
        <v>69</v>
      </c>
      <c r="E163" s="94">
        <v>1</v>
      </c>
      <c r="F163" s="85">
        <v>44295</v>
      </c>
      <c r="G163" s="86">
        <v>-207744.14</v>
      </c>
      <c r="H163" s="86">
        <v>-207744.14</v>
      </c>
      <c r="I163" s="94" t="s">
        <v>72</v>
      </c>
      <c r="J163" s="94">
        <v>4199</v>
      </c>
      <c r="K163" s="94" t="s">
        <v>76</v>
      </c>
    </row>
    <row r="164" spans="1:11">
      <c r="A164" s="84">
        <v>44317</v>
      </c>
      <c r="B164" s="94" t="s">
        <v>69</v>
      </c>
      <c r="E164" s="94">
        <v>1</v>
      </c>
      <c r="F164" s="85">
        <v>44296</v>
      </c>
      <c r="G164" s="86">
        <v>-109106.65</v>
      </c>
      <c r="H164" s="86">
        <v>-109106.65</v>
      </c>
      <c r="I164" s="94" t="s">
        <v>72</v>
      </c>
      <c r="J164" s="94">
        <v>4197</v>
      </c>
      <c r="K164" s="94" t="s">
        <v>76</v>
      </c>
    </row>
    <row r="165" spans="1:11">
      <c r="A165" s="84">
        <v>44317</v>
      </c>
      <c r="B165" s="94" t="s">
        <v>69</v>
      </c>
      <c r="E165" s="94">
        <v>1</v>
      </c>
      <c r="F165" s="85">
        <v>44297</v>
      </c>
      <c r="G165" s="86">
        <v>-74551.09</v>
      </c>
      <c r="H165" s="86">
        <v>-74551.09</v>
      </c>
      <c r="I165" s="94" t="s">
        <v>72</v>
      </c>
      <c r="J165" s="94">
        <v>4196</v>
      </c>
      <c r="K165" s="94" t="s">
        <v>76</v>
      </c>
    </row>
    <row r="166" spans="1:11">
      <c r="A166" s="84">
        <v>44317</v>
      </c>
      <c r="B166" s="94" t="s">
        <v>69</v>
      </c>
      <c r="E166" s="94">
        <v>1</v>
      </c>
      <c r="F166" s="85">
        <v>44298</v>
      </c>
      <c r="G166" s="86">
        <v>-293782.19</v>
      </c>
      <c r="H166" s="86">
        <v>-293782.19</v>
      </c>
      <c r="I166" s="94" t="s">
        <v>72</v>
      </c>
      <c r="J166" s="94">
        <v>4201</v>
      </c>
      <c r="K166" s="94" t="s">
        <v>76</v>
      </c>
    </row>
    <row r="167" spans="1:11">
      <c r="A167" s="84">
        <v>44317</v>
      </c>
      <c r="B167" s="94" t="s">
        <v>69</v>
      </c>
      <c r="E167" s="94">
        <v>1</v>
      </c>
      <c r="F167" s="85">
        <v>44299</v>
      </c>
      <c r="G167" s="86">
        <v>-182369.91</v>
      </c>
      <c r="H167" s="86">
        <v>-182369.91</v>
      </c>
      <c r="I167" s="94" t="s">
        <v>72</v>
      </c>
      <c r="J167" s="94">
        <v>4200</v>
      </c>
      <c r="K167" s="94" t="s">
        <v>76</v>
      </c>
    </row>
    <row r="168" spans="1:11">
      <c r="A168" s="84">
        <v>44317</v>
      </c>
      <c r="B168" s="94" t="s">
        <v>69</v>
      </c>
      <c r="E168" s="94">
        <v>1</v>
      </c>
      <c r="F168" s="85">
        <v>44300</v>
      </c>
      <c r="G168" s="86">
        <v>-202788.5</v>
      </c>
      <c r="H168" s="86">
        <v>-202788.5</v>
      </c>
      <c r="I168" s="94" t="s">
        <v>72</v>
      </c>
      <c r="J168" s="94">
        <v>4202</v>
      </c>
      <c r="K168" s="94" t="s">
        <v>76</v>
      </c>
    </row>
    <row r="169" spans="1:11">
      <c r="A169" s="84">
        <v>44317</v>
      </c>
      <c r="B169" s="94" t="s">
        <v>69</v>
      </c>
      <c r="E169" s="94">
        <v>1</v>
      </c>
      <c r="F169" s="85">
        <v>44301</v>
      </c>
      <c r="G169" s="86">
        <v>-253893.24</v>
      </c>
      <c r="H169" s="86">
        <v>-253893.24</v>
      </c>
      <c r="I169" s="94" t="s">
        <v>72</v>
      </c>
      <c r="J169" s="94">
        <v>4203</v>
      </c>
      <c r="K169" s="94" t="s">
        <v>76</v>
      </c>
    </row>
    <row r="170" spans="1:11">
      <c r="A170" s="84">
        <v>44317</v>
      </c>
      <c r="B170" s="94" t="s">
        <v>69</v>
      </c>
      <c r="E170" s="94">
        <v>1</v>
      </c>
      <c r="F170" s="85">
        <v>44302</v>
      </c>
      <c r="G170" s="86">
        <v>-299151.12</v>
      </c>
      <c r="H170" s="86">
        <v>-299151.12</v>
      </c>
      <c r="I170" s="94" t="s">
        <v>72</v>
      </c>
      <c r="J170" s="94">
        <v>4206</v>
      </c>
      <c r="K170" s="94" t="s">
        <v>76</v>
      </c>
    </row>
    <row r="171" spans="1:11">
      <c r="A171" s="84">
        <v>44317</v>
      </c>
      <c r="B171" s="94" t="s">
        <v>69</v>
      </c>
      <c r="E171" s="94">
        <v>1</v>
      </c>
      <c r="F171" s="85">
        <v>44303</v>
      </c>
      <c r="G171" s="86">
        <v>-354002.5</v>
      </c>
      <c r="H171" s="86">
        <v>-354002.5</v>
      </c>
      <c r="I171" s="94" t="s">
        <v>72</v>
      </c>
      <c r="J171" s="94">
        <v>4204</v>
      </c>
      <c r="K171" s="94" t="s">
        <v>76</v>
      </c>
    </row>
    <row r="172" spans="1:11">
      <c r="A172" s="84">
        <v>44317</v>
      </c>
      <c r="B172" s="94" t="s">
        <v>69</v>
      </c>
      <c r="E172" s="94">
        <v>1</v>
      </c>
      <c r="F172" s="85">
        <v>44304</v>
      </c>
      <c r="G172" s="86">
        <v>-226670.65</v>
      </c>
      <c r="H172" s="86">
        <v>-226670.65</v>
      </c>
      <c r="I172" s="94" t="s">
        <v>72</v>
      </c>
      <c r="J172" s="94">
        <v>4205</v>
      </c>
      <c r="K172" s="94" t="s">
        <v>76</v>
      </c>
    </row>
    <row r="173" spans="1:11">
      <c r="A173" s="84">
        <v>44317</v>
      </c>
      <c r="B173" s="94" t="s">
        <v>69</v>
      </c>
      <c r="E173" s="94">
        <v>1</v>
      </c>
      <c r="F173" s="85">
        <v>44305</v>
      </c>
      <c r="G173" s="86">
        <v>-321524.36</v>
      </c>
      <c r="H173" s="86">
        <v>-321524.36</v>
      </c>
      <c r="I173" s="94" t="s">
        <v>72</v>
      </c>
      <c r="J173" s="94">
        <v>4208</v>
      </c>
      <c r="K173" s="94" t="s">
        <v>76</v>
      </c>
    </row>
    <row r="174" spans="1:11">
      <c r="A174" s="84">
        <v>44317</v>
      </c>
      <c r="B174" s="94" t="s">
        <v>69</v>
      </c>
      <c r="E174" s="94">
        <v>1</v>
      </c>
      <c r="F174" s="85">
        <v>44306</v>
      </c>
      <c r="G174" s="86">
        <v>-240236.51</v>
      </c>
      <c r="H174" s="86">
        <v>-240236.51</v>
      </c>
      <c r="I174" s="94" t="s">
        <v>72</v>
      </c>
      <c r="J174" s="94">
        <v>4207</v>
      </c>
      <c r="K174" s="94" t="s">
        <v>76</v>
      </c>
    </row>
    <row r="175" spans="1:11">
      <c r="A175" s="84">
        <v>44317</v>
      </c>
      <c r="B175" s="94" t="s">
        <v>69</v>
      </c>
      <c r="E175" s="94">
        <v>1</v>
      </c>
      <c r="F175" s="85">
        <v>44307</v>
      </c>
      <c r="G175" s="86">
        <v>-383126.3</v>
      </c>
      <c r="H175" s="86">
        <v>-383126.3</v>
      </c>
      <c r="I175" s="94" t="s">
        <v>72</v>
      </c>
      <c r="J175" s="94">
        <v>4209</v>
      </c>
      <c r="K175" s="94" t="s">
        <v>76</v>
      </c>
    </row>
    <row r="176" spans="1:11">
      <c r="A176" s="84">
        <v>44317</v>
      </c>
      <c r="B176" s="94" t="s">
        <v>69</v>
      </c>
      <c r="E176" s="94">
        <v>1</v>
      </c>
      <c r="F176" s="85">
        <v>44308</v>
      </c>
      <c r="G176" s="86">
        <v>-489879.28</v>
      </c>
      <c r="H176" s="86">
        <v>-489879.28</v>
      </c>
      <c r="I176" s="94" t="s">
        <v>72</v>
      </c>
      <c r="J176" s="94">
        <v>4210</v>
      </c>
      <c r="K176" s="94" t="s">
        <v>76</v>
      </c>
    </row>
    <row r="177" spans="1:11">
      <c r="A177" s="84">
        <v>44317</v>
      </c>
      <c r="B177" s="94" t="s">
        <v>69</v>
      </c>
      <c r="E177" s="94">
        <v>1</v>
      </c>
      <c r="F177" s="85">
        <v>44309</v>
      </c>
      <c r="G177" s="86">
        <v>-618084.55000000005</v>
      </c>
      <c r="H177" s="86">
        <v>-618084.55000000005</v>
      </c>
      <c r="I177" s="94" t="s">
        <v>72</v>
      </c>
      <c r="J177" s="94">
        <v>4212</v>
      </c>
      <c r="K177" s="94" t="s">
        <v>76</v>
      </c>
    </row>
    <row r="178" spans="1:11">
      <c r="A178" s="84">
        <v>44317</v>
      </c>
      <c r="B178" s="94" t="s">
        <v>69</v>
      </c>
      <c r="E178" s="94">
        <v>1</v>
      </c>
      <c r="F178" s="85">
        <v>44310</v>
      </c>
      <c r="G178" s="86">
        <v>-705487.29</v>
      </c>
      <c r="H178" s="86">
        <v>-705487.29</v>
      </c>
      <c r="I178" s="94" t="s">
        <v>72</v>
      </c>
      <c r="J178" s="94">
        <v>4213</v>
      </c>
      <c r="K178" s="94" t="s">
        <v>76</v>
      </c>
    </row>
    <row r="179" spans="1:11">
      <c r="A179" s="84">
        <v>44317</v>
      </c>
      <c r="B179" s="94" t="s">
        <v>69</v>
      </c>
      <c r="E179" s="94">
        <v>1</v>
      </c>
      <c r="F179" s="85">
        <v>44311</v>
      </c>
      <c r="G179" s="86">
        <v>-573092.65</v>
      </c>
      <c r="H179" s="86">
        <v>-573092.65</v>
      </c>
      <c r="I179" s="94" t="s">
        <v>72</v>
      </c>
      <c r="J179" s="94">
        <v>4211</v>
      </c>
      <c r="K179" s="94" t="s">
        <v>76</v>
      </c>
    </row>
    <row r="180" spans="1:11">
      <c r="A180" s="84">
        <v>44317</v>
      </c>
      <c r="B180" s="94" t="s">
        <v>69</v>
      </c>
      <c r="E180" s="94">
        <v>1</v>
      </c>
      <c r="F180" s="85">
        <v>44313</v>
      </c>
      <c r="G180" s="86">
        <v>-1414396.4</v>
      </c>
      <c r="H180" s="86">
        <v>-1414396.4</v>
      </c>
      <c r="I180" s="94" t="s">
        <v>72</v>
      </c>
      <c r="J180" s="94">
        <v>4214</v>
      </c>
      <c r="K180" s="94" t="s">
        <v>76</v>
      </c>
    </row>
    <row r="181" spans="1:11">
      <c r="A181" s="84">
        <v>44317</v>
      </c>
      <c r="B181" s="94" t="s">
        <v>69</v>
      </c>
      <c r="E181" s="94">
        <v>1</v>
      </c>
      <c r="F181" s="85">
        <v>44314</v>
      </c>
      <c r="G181" s="86">
        <v>-798752.98</v>
      </c>
      <c r="H181" s="86">
        <v>-798752.98</v>
      </c>
      <c r="I181" s="94" t="s">
        <v>72</v>
      </c>
      <c r="J181" s="94">
        <v>4215</v>
      </c>
      <c r="K181" s="94" t="s">
        <v>76</v>
      </c>
    </row>
    <row r="182" spans="1:11">
      <c r="A182" s="84">
        <v>44317</v>
      </c>
      <c r="B182" s="94" t="s">
        <v>69</v>
      </c>
      <c r="E182" s="94">
        <v>1</v>
      </c>
      <c r="F182" s="85">
        <v>44315</v>
      </c>
      <c r="G182" s="86">
        <v>-864411.13</v>
      </c>
      <c r="H182" s="86">
        <v>-864411.13</v>
      </c>
      <c r="I182" s="94" t="s">
        <v>72</v>
      </c>
      <c r="J182" s="94">
        <v>4216</v>
      </c>
      <c r="K182" s="94" t="s">
        <v>76</v>
      </c>
    </row>
    <row r="183" spans="1:11">
      <c r="A183" s="84">
        <v>44317</v>
      </c>
      <c r="B183" s="94" t="s">
        <v>69</v>
      </c>
      <c r="E183" s="94">
        <v>1</v>
      </c>
      <c r="F183" s="85">
        <v>44273</v>
      </c>
      <c r="G183" s="86">
        <v>-82567.210000000006</v>
      </c>
      <c r="H183" s="86">
        <v>-82567.210000000006</v>
      </c>
      <c r="I183" s="94" t="s">
        <v>72</v>
      </c>
      <c r="J183" s="94">
        <v>4184</v>
      </c>
      <c r="K183" s="94" t="s">
        <v>76</v>
      </c>
    </row>
    <row r="184" spans="1:11">
      <c r="A184" s="84">
        <v>44317</v>
      </c>
      <c r="B184" s="94" t="s">
        <v>69</v>
      </c>
      <c r="E184" s="94">
        <v>1</v>
      </c>
      <c r="F184" s="85">
        <v>44274</v>
      </c>
      <c r="G184" s="86">
        <v>-10860.25</v>
      </c>
      <c r="H184" s="86">
        <v>-10860.25</v>
      </c>
      <c r="I184" s="94" t="s">
        <v>72</v>
      </c>
      <c r="J184" s="94">
        <v>4182</v>
      </c>
      <c r="K184" s="94" t="s">
        <v>76</v>
      </c>
    </row>
    <row r="185" spans="1:11">
      <c r="A185" s="84">
        <v>44317</v>
      </c>
      <c r="B185" s="94" t="s">
        <v>69</v>
      </c>
      <c r="E185" s="94">
        <v>1</v>
      </c>
      <c r="F185" s="85">
        <v>44276</v>
      </c>
      <c r="G185" s="86">
        <v>-93896.71</v>
      </c>
      <c r="H185" s="86">
        <v>-93896.71</v>
      </c>
      <c r="I185" s="94" t="s">
        <v>72</v>
      </c>
      <c r="J185" s="94">
        <v>4185</v>
      </c>
      <c r="K185" s="94" t="s">
        <v>76</v>
      </c>
    </row>
    <row r="186" spans="1:11">
      <c r="A186" s="84">
        <v>44317</v>
      </c>
      <c r="B186" s="94" t="s">
        <v>69</v>
      </c>
      <c r="E186" s="94">
        <v>1</v>
      </c>
      <c r="F186" s="85">
        <v>44277</v>
      </c>
      <c r="G186" s="86">
        <v>-43431.39</v>
      </c>
      <c r="H186" s="86">
        <v>-43431.39</v>
      </c>
      <c r="I186" s="94" t="s">
        <v>72</v>
      </c>
      <c r="J186" s="94">
        <v>4183</v>
      </c>
      <c r="K186" s="94" t="s">
        <v>76</v>
      </c>
    </row>
    <row r="187" spans="1:11">
      <c r="A187" s="84">
        <v>44317</v>
      </c>
      <c r="B187" s="94" t="s">
        <v>69</v>
      </c>
      <c r="E187" s="94">
        <v>1</v>
      </c>
      <c r="F187" s="85">
        <v>44278</v>
      </c>
      <c r="G187" s="86">
        <v>-4577.46</v>
      </c>
      <c r="H187" s="86">
        <v>-4577.46</v>
      </c>
      <c r="I187" s="94" t="s">
        <v>72</v>
      </c>
      <c r="J187" s="94">
        <v>4186</v>
      </c>
      <c r="K187" s="94" t="s">
        <v>76</v>
      </c>
    </row>
    <row r="188" spans="1:11">
      <c r="A188" s="84">
        <v>44317</v>
      </c>
      <c r="B188" s="94" t="s">
        <v>69</v>
      </c>
      <c r="E188" s="94">
        <v>1</v>
      </c>
      <c r="F188" s="85">
        <v>44279</v>
      </c>
      <c r="G188" s="86">
        <v>-73708.52</v>
      </c>
      <c r="H188" s="86">
        <v>-73708.52</v>
      </c>
      <c r="I188" s="94" t="s">
        <v>72</v>
      </c>
      <c r="J188" s="94">
        <v>4187</v>
      </c>
      <c r="K188" s="94" t="s">
        <v>76</v>
      </c>
    </row>
    <row r="189" spans="1:11">
      <c r="A189" s="84">
        <v>44317</v>
      </c>
      <c r="B189" s="94" t="s">
        <v>69</v>
      </c>
      <c r="E189" s="94">
        <v>1</v>
      </c>
      <c r="F189" s="85">
        <v>44281</v>
      </c>
      <c r="G189" s="86">
        <v>-21897.94</v>
      </c>
      <c r="H189" s="86">
        <v>-21897.94</v>
      </c>
      <c r="I189" s="94" t="s">
        <v>72</v>
      </c>
      <c r="J189" s="94">
        <v>4188</v>
      </c>
      <c r="K189" s="94" t="s">
        <v>76</v>
      </c>
    </row>
    <row r="190" spans="1:11">
      <c r="A190" s="84">
        <v>44317</v>
      </c>
      <c r="B190" s="94" t="s">
        <v>69</v>
      </c>
      <c r="E190" s="94">
        <v>1</v>
      </c>
      <c r="F190" s="85">
        <v>44284</v>
      </c>
      <c r="G190" s="86">
        <v>14784.48</v>
      </c>
      <c r="H190" s="86">
        <v>14784.48</v>
      </c>
      <c r="I190" s="94" t="s">
        <v>72</v>
      </c>
      <c r="J190" s="94">
        <v>4190</v>
      </c>
      <c r="K190" s="94" t="s">
        <v>76</v>
      </c>
    </row>
    <row r="191" spans="1:11">
      <c r="A191" s="84">
        <v>44317</v>
      </c>
      <c r="B191" s="94" t="s">
        <v>69</v>
      </c>
      <c r="E191" s="94">
        <v>1</v>
      </c>
      <c r="F191" s="85">
        <v>44286</v>
      </c>
      <c r="G191" s="86">
        <v>-10948.97</v>
      </c>
      <c r="H191" s="86">
        <v>-10948.97</v>
      </c>
      <c r="I191" s="94" t="s">
        <v>72</v>
      </c>
      <c r="J191" s="94">
        <v>4189</v>
      </c>
      <c r="K191" s="94" t="s">
        <v>76</v>
      </c>
    </row>
    <row r="192" spans="1:11">
      <c r="A192" s="84">
        <v>44317</v>
      </c>
      <c r="B192" s="94" t="s">
        <v>69</v>
      </c>
      <c r="E192" s="94">
        <v>1</v>
      </c>
      <c r="F192" s="85">
        <v>44347</v>
      </c>
      <c r="G192" s="86">
        <v>-47890.13</v>
      </c>
      <c r="H192" s="86">
        <v>-47890.13</v>
      </c>
      <c r="I192" s="94" t="s">
        <v>84</v>
      </c>
      <c r="J192" s="94">
        <v>46919</v>
      </c>
      <c r="K192" s="94" t="s">
        <v>76</v>
      </c>
    </row>
    <row r="193" spans="1:11">
      <c r="A193" s="84">
        <v>44317</v>
      </c>
      <c r="B193" s="94" t="s">
        <v>69</v>
      </c>
      <c r="E193" s="94">
        <v>1</v>
      </c>
      <c r="F193" s="85">
        <v>44347</v>
      </c>
      <c r="G193" s="86">
        <v>3014708.54</v>
      </c>
      <c r="H193" s="86">
        <v>3014708.54</v>
      </c>
      <c r="I193" s="94" t="s">
        <v>86</v>
      </c>
      <c r="J193" s="94">
        <v>4053</v>
      </c>
      <c r="K193" s="94" t="s">
        <v>80</v>
      </c>
    </row>
    <row r="194" spans="1:11">
      <c r="A194" s="84">
        <v>44317</v>
      </c>
      <c r="B194" s="94" t="s">
        <v>69</v>
      </c>
      <c r="E194" s="94">
        <v>1</v>
      </c>
      <c r="F194" s="85">
        <v>44347</v>
      </c>
      <c r="G194" s="86">
        <v>2931502.5</v>
      </c>
      <c r="H194" s="86">
        <v>2931502.5</v>
      </c>
      <c r="I194" s="94" t="s">
        <v>89</v>
      </c>
      <c r="J194" s="94">
        <v>4053</v>
      </c>
      <c r="K194" s="94" t="s">
        <v>80</v>
      </c>
    </row>
    <row r="195" spans="1:11">
      <c r="A195" s="84">
        <v>44317</v>
      </c>
      <c r="B195" s="94" t="s">
        <v>69</v>
      </c>
      <c r="E195" s="94">
        <v>1</v>
      </c>
      <c r="F195" s="85">
        <v>44347</v>
      </c>
      <c r="G195" s="86">
        <v>-864336.72</v>
      </c>
      <c r="H195" s="86">
        <v>-864336.72</v>
      </c>
      <c r="I195" s="94" t="s">
        <v>85</v>
      </c>
      <c r="J195" s="94">
        <v>4053</v>
      </c>
      <c r="K195" s="94" t="s">
        <v>80</v>
      </c>
    </row>
    <row r="196" spans="1:11">
      <c r="A196" s="84">
        <v>44317</v>
      </c>
      <c r="B196" s="94" t="s">
        <v>69</v>
      </c>
      <c r="E196" s="94">
        <v>1</v>
      </c>
      <c r="F196" s="85">
        <v>44347</v>
      </c>
      <c r="G196" s="86">
        <v>-76273153.879999995</v>
      </c>
      <c r="H196" s="86">
        <v>-76273153.879999995</v>
      </c>
      <c r="I196" s="94" t="s">
        <v>90</v>
      </c>
      <c r="J196" s="94">
        <v>4053</v>
      </c>
      <c r="K196" s="94" t="s">
        <v>80</v>
      </c>
    </row>
    <row r="197" spans="1:11">
      <c r="A197" s="84">
        <v>44317</v>
      </c>
      <c r="B197" s="94" t="s">
        <v>69</v>
      </c>
      <c r="E197" s="94">
        <v>1</v>
      </c>
      <c r="F197" s="85">
        <v>44347</v>
      </c>
      <c r="G197" s="86">
        <v>7200.22</v>
      </c>
      <c r="H197" s="86">
        <v>7200.22</v>
      </c>
      <c r="I197" s="94" t="s">
        <v>87</v>
      </c>
      <c r="J197" s="94">
        <v>4053</v>
      </c>
      <c r="K197" s="94" t="s">
        <v>80</v>
      </c>
    </row>
    <row r="198" spans="1:11">
      <c r="A198" s="84">
        <v>44317</v>
      </c>
      <c r="B198" s="94" t="s">
        <v>69</v>
      </c>
      <c r="E198" s="94">
        <v>1</v>
      </c>
      <c r="F198" s="85">
        <v>44347</v>
      </c>
      <c r="G198" s="86">
        <v>15078.78</v>
      </c>
      <c r="H198" s="86">
        <v>15078.78</v>
      </c>
      <c r="I198" s="94" t="s">
        <v>88</v>
      </c>
      <c r="J198" s="94">
        <v>4053</v>
      </c>
      <c r="K198" s="94" t="s">
        <v>80</v>
      </c>
    </row>
    <row r="199" spans="1:11">
      <c r="A199" s="84">
        <v>44317</v>
      </c>
      <c r="B199" s="94" t="s">
        <v>69</v>
      </c>
      <c r="E199" s="94">
        <v>1</v>
      </c>
      <c r="F199" s="85">
        <v>44347</v>
      </c>
      <c r="G199" s="86">
        <v>-2272661.66</v>
      </c>
      <c r="H199" s="86">
        <v>-2272661.66</v>
      </c>
      <c r="I199" s="94" t="s">
        <v>92</v>
      </c>
      <c r="J199" s="94">
        <v>4053</v>
      </c>
      <c r="K199" s="94" t="s">
        <v>80</v>
      </c>
    </row>
    <row r="200" spans="1:11">
      <c r="A200" s="84">
        <v>44317</v>
      </c>
      <c r="B200" s="94" t="s">
        <v>69</v>
      </c>
      <c r="E200" s="94">
        <v>1</v>
      </c>
      <c r="F200" s="85">
        <v>44347</v>
      </c>
      <c r="G200" s="86">
        <v>-35500.65</v>
      </c>
      <c r="H200" s="86">
        <v>-35500.65</v>
      </c>
      <c r="I200" s="94" t="s">
        <v>91</v>
      </c>
      <c r="J200" s="94">
        <v>4053</v>
      </c>
      <c r="K200" s="94" t="s">
        <v>80</v>
      </c>
    </row>
    <row r="201" spans="1:11">
      <c r="A201" s="84">
        <v>44317</v>
      </c>
      <c r="B201" s="94" t="s">
        <v>69</v>
      </c>
      <c r="E201" s="94">
        <v>1</v>
      </c>
      <c r="F201" s="85">
        <v>44347</v>
      </c>
      <c r="G201" s="86">
        <v>-2931502.5</v>
      </c>
      <c r="H201" s="86">
        <v>-2931502.5</v>
      </c>
      <c r="I201" s="94" t="s">
        <v>93</v>
      </c>
      <c r="J201" s="94">
        <v>4058</v>
      </c>
      <c r="K201" s="94" t="s">
        <v>80</v>
      </c>
    </row>
    <row r="202" spans="1:11">
      <c r="A202" s="84">
        <v>44317</v>
      </c>
      <c r="B202" s="94" t="s">
        <v>69</v>
      </c>
      <c r="E202" s="94">
        <v>1</v>
      </c>
      <c r="F202" s="85">
        <v>44347</v>
      </c>
      <c r="G202" s="86">
        <v>82240148.040000007</v>
      </c>
      <c r="H202" s="86">
        <v>82240148.040000007</v>
      </c>
      <c r="I202" s="94" t="s">
        <v>89</v>
      </c>
      <c r="J202" s="94">
        <v>4059</v>
      </c>
      <c r="K202" s="94" t="s">
        <v>80</v>
      </c>
    </row>
    <row r="203" spans="1:11">
      <c r="A203" s="84">
        <v>44317</v>
      </c>
      <c r="B203" s="94" t="s">
        <v>69</v>
      </c>
      <c r="E203" s="94">
        <v>1</v>
      </c>
      <c r="F203" s="85">
        <v>44347</v>
      </c>
      <c r="G203" s="86">
        <v>166946.85999999999</v>
      </c>
      <c r="H203" s="86">
        <v>166946.85999999999</v>
      </c>
      <c r="I203" s="94" t="s">
        <v>94</v>
      </c>
      <c r="J203" s="94">
        <v>4064</v>
      </c>
      <c r="K203" s="94" t="s">
        <v>80</v>
      </c>
    </row>
    <row r="204" spans="1:11">
      <c r="A204" s="84">
        <v>44317</v>
      </c>
      <c r="B204" s="94" t="s">
        <v>69</v>
      </c>
      <c r="E204" s="94">
        <v>1</v>
      </c>
      <c r="F204" s="85">
        <v>44347</v>
      </c>
      <c r="G204" s="86">
        <v>-166946.85999999999</v>
      </c>
      <c r="H204" s="86">
        <v>-166946.85999999999</v>
      </c>
      <c r="I204" s="94" t="s">
        <v>95</v>
      </c>
      <c r="J204" s="94">
        <v>4060</v>
      </c>
      <c r="K204" s="94" t="s">
        <v>80</v>
      </c>
    </row>
    <row r="205" spans="1:11">
      <c r="A205" s="84">
        <v>44317</v>
      </c>
      <c r="B205" s="94" t="s">
        <v>69</v>
      </c>
      <c r="E205" s="94">
        <v>1</v>
      </c>
      <c r="F205" s="85">
        <v>44347</v>
      </c>
      <c r="G205" s="86">
        <v>-2170309.15</v>
      </c>
      <c r="H205" s="86">
        <v>-2170309.15</v>
      </c>
      <c r="I205" s="94" t="s">
        <v>90</v>
      </c>
      <c r="J205" s="94">
        <v>4060</v>
      </c>
      <c r="K205" s="94" t="s">
        <v>80</v>
      </c>
    </row>
    <row r="206" spans="1:11">
      <c r="A206" s="84">
        <v>44317</v>
      </c>
      <c r="B206" s="94" t="s">
        <v>69</v>
      </c>
      <c r="E206" s="94">
        <v>1</v>
      </c>
      <c r="F206" s="85">
        <v>44347</v>
      </c>
      <c r="G206" s="86">
        <v>166946.85</v>
      </c>
      <c r="H206" s="86">
        <v>166946.85</v>
      </c>
      <c r="I206" s="94" t="s">
        <v>91</v>
      </c>
      <c r="J206" s="94">
        <v>4060</v>
      </c>
      <c r="K206" s="94" t="s">
        <v>80</v>
      </c>
    </row>
    <row r="207" spans="1:11">
      <c r="A207" s="83"/>
      <c r="F207" s="94" t="s">
        <v>99</v>
      </c>
      <c r="G207" s="94" t="s">
        <v>185</v>
      </c>
      <c r="H207" s="94" t="s">
        <v>100</v>
      </c>
    </row>
    <row r="208" spans="1:11">
      <c r="A208" s="83"/>
      <c r="H208" s="86">
        <v>-1578181.35</v>
      </c>
    </row>
    <row r="209" spans="1:11">
      <c r="A209" s="83"/>
      <c r="G209" s="94" t="s">
        <v>101</v>
      </c>
      <c r="H209" s="86">
        <v>1578181.36</v>
      </c>
    </row>
    <row r="210" spans="1:11">
      <c r="A210" s="83"/>
      <c r="G210" s="94" t="s">
        <v>102</v>
      </c>
      <c r="H210" s="94">
        <v>0.01</v>
      </c>
    </row>
    <row r="211" spans="1:11">
      <c r="A211" s="83"/>
    </row>
    <row r="212" spans="1:11">
      <c r="A212" s="84">
        <v>44348</v>
      </c>
      <c r="B212" s="94" t="s">
        <v>69</v>
      </c>
      <c r="E212" s="94">
        <v>1</v>
      </c>
      <c r="F212" s="85">
        <v>44348</v>
      </c>
      <c r="G212" s="86">
        <v>48470.91</v>
      </c>
      <c r="H212" s="86">
        <v>48470.91</v>
      </c>
      <c r="I212" s="94" t="s">
        <v>81</v>
      </c>
      <c r="J212" s="94">
        <v>4292</v>
      </c>
      <c r="K212" s="94" t="s">
        <v>73</v>
      </c>
    </row>
    <row r="213" spans="1:11">
      <c r="A213" s="84">
        <v>44348</v>
      </c>
      <c r="B213" s="94" t="s">
        <v>69</v>
      </c>
      <c r="E213" s="94">
        <v>1</v>
      </c>
      <c r="F213" s="85">
        <v>44349</v>
      </c>
      <c r="G213" s="86">
        <v>590028.97</v>
      </c>
      <c r="H213" s="86">
        <v>590028.97</v>
      </c>
      <c r="I213" s="94" t="s">
        <v>81</v>
      </c>
      <c r="J213" s="94">
        <v>4285</v>
      </c>
      <c r="K213" s="94" t="s">
        <v>73</v>
      </c>
    </row>
    <row r="214" spans="1:11">
      <c r="A214" s="84">
        <v>44348</v>
      </c>
      <c r="B214" s="94" t="s">
        <v>69</v>
      </c>
      <c r="E214" s="94">
        <v>1</v>
      </c>
      <c r="F214" s="85">
        <v>44349</v>
      </c>
      <c r="G214" s="86">
        <v>275483.81</v>
      </c>
      <c r="H214" s="86">
        <v>275483.81</v>
      </c>
      <c r="I214" s="94" t="s">
        <v>96</v>
      </c>
      <c r="J214" s="94">
        <v>4285</v>
      </c>
      <c r="K214" s="94" t="s">
        <v>73</v>
      </c>
    </row>
    <row r="215" spans="1:11">
      <c r="A215" s="84">
        <v>44348</v>
      </c>
      <c r="B215" s="94" t="s">
        <v>69</v>
      </c>
      <c r="E215" s="94">
        <v>1</v>
      </c>
      <c r="F215" s="85">
        <v>44349</v>
      </c>
      <c r="G215" s="94">
        <v>-320.38</v>
      </c>
      <c r="H215" s="94">
        <v>-320.38</v>
      </c>
      <c r="I215" s="94" t="s">
        <v>96</v>
      </c>
      <c r="J215" s="94">
        <v>4373</v>
      </c>
      <c r="K215" s="94" t="s">
        <v>73</v>
      </c>
    </row>
    <row r="216" spans="1:11">
      <c r="A216" s="84">
        <v>44348</v>
      </c>
      <c r="B216" s="94" t="s">
        <v>69</v>
      </c>
      <c r="E216" s="94">
        <v>1</v>
      </c>
      <c r="F216" s="85">
        <v>44350</v>
      </c>
      <c r="G216" s="94">
        <v>621.37</v>
      </c>
      <c r="H216" s="94">
        <v>621.37</v>
      </c>
      <c r="I216" s="94" t="s">
        <v>96</v>
      </c>
      <c r="J216" s="94">
        <v>4244</v>
      </c>
      <c r="K216" s="94" t="s">
        <v>73</v>
      </c>
    </row>
    <row r="217" spans="1:11">
      <c r="A217" s="84">
        <v>44348</v>
      </c>
      <c r="B217" s="94" t="s">
        <v>69</v>
      </c>
      <c r="E217" s="94">
        <v>1</v>
      </c>
      <c r="F217" s="85">
        <v>44351</v>
      </c>
      <c r="G217" s="86">
        <v>481589.4</v>
      </c>
      <c r="H217" s="86">
        <v>481589.4</v>
      </c>
      <c r="I217" s="94" t="s">
        <v>96</v>
      </c>
      <c r="J217" s="94">
        <v>4253</v>
      </c>
      <c r="K217" s="94" t="s">
        <v>73</v>
      </c>
    </row>
    <row r="218" spans="1:11">
      <c r="A218" s="84">
        <v>44348</v>
      </c>
      <c r="B218" s="94" t="s">
        <v>69</v>
      </c>
      <c r="E218" s="94">
        <v>1</v>
      </c>
      <c r="F218" s="85">
        <v>44352</v>
      </c>
      <c r="G218" s="94">
        <v>617.71</v>
      </c>
      <c r="H218" s="94">
        <v>617.71</v>
      </c>
      <c r="I218" s="94" t="s">
        <v>96</v>
      </c>
      <c r="J218" s="94">
        <v>4237</v>
      </c>
      <c r="K218" s="94" t="s">
        <v>73</v>
      </c>
    </row>
    <row r="219" spans="1:11">
      <c r="A219" s="84">
        <v>44348</v>
      </c>
      <c r="B219" s="94" t="s">
        <v>69</v>
      </c>
      <c r="E219" s="94">
        <v>1</v>
      </c>
      <c r="F219" s="85">
        <v>44353</v>
      </c>
      <c r="G219" s="86">
        <v>609954.59</v>
      </c>
      <c r="H219" s="86">
        <v>609954.59</v>
      </c>
      <c r="I219" s="94" t="s">
        <v>96</v>
      </c>
      <c r="J219" s="94">
        <v>4260</v>
      </c>
      <c r="K219" s="94" t="s">
        <v>73</v>
      </c>
    </row>
    <row r="220" spans="1:11">
      <c r="A220" s="84">
        <v>44348</v>
      </c>
      <c r="B220" s="94" t="s">
        <v>69</v>
      </c>
      <c r="E220" s="94">
        <v>1</v>
      </c>
      <c r="F220" s="85">
        <v>44354</v>
      </c>
      <c r="G220" s="86">
        <v>310361.76</v>
      </c>
      <c r="H220" s="86">
        <v>310361.76</v>
      </c>
      <c r="I220" s="94" t="s">
        <v>96</v>
      </c>
      <c r="J220" s="94">
        <v>4268</v>
      </c>
      <c r="K220" s="94" t="s">
        <v>73</v>
      </c>
    </row>
    <row r="221" spans="1:11">
      <c r="A221" s="84">
        <v>44348</v>
      </c>
      <c r="B221" s="94" t="s">
        <v>69</v>
      </c>
      <c r="E221" s="94">
        <v>1</v>
      </c>
      <c r="F221" s="85">
        <v>44354</v>
      </c>
      <c r="G221" s="94">
        <v>-57.46</v>
      </c>
      <c r="H221" s="94">
        <v>-57.46</v>
      </c>
      <c r="I221" s="94" t="s">
        <v>96</v>
      </c>
      <c r="J221" s="94">
        <v>4371</v>
      </c>
      <c r="K221" s="94" t="s">
        <v>73</v>
      </c>
    </row>
    <row r="222" spans="1:11">
      <c r="A222" s="84">
        <v>44348</v>
      </c>
      <c r="B222" s="94" t="s">
        <v>69</v>
      </c>
      <c r="E222" s="94">
        <v>1</v>
      </c>
      <c r="F222" s="85">
        <v>44355</v>
      </c>
      <c r="G222" s="86">
        <v>364442.29</v>
      </c>
      <c r="H222" s="86">
        <v>364442.29</v>
      </c>
      <c r="I222" s="94" t="s">
        <v>96</v>
      </c>
      <c r="J222" s="94">
        <v>4279</v>
      </c>
      <c r="K222" s="94" t="s">
        <v>73</v>
      </c>
    </row>
    <row r="223" spans="1:11">
      <c r="A223" s="84">
        <v>44348</v>
      </c>
      <c r="B223" s="94" t="s">
        <v>69</v>
      </c>
      <c r="E223" s="94">
        <v>1</v>
      </c>
      <c r="F223" s="85">
        <v>44356</v>
      </c>
      <c r="G223" s="94">
        <v>486.54</v>
      </c>
      <c r="H223" s="94">
        <v>486.54</v>
      </c>
      <c r="I223" s="94" t="s">
        <v>96</v>
      </c>
      <c r="J223" s="94">
        <v>4230</v>
      </c>
      <c r="K223" s="94" t="s">
        <v>73</v>
      </c>
    </row>
    <row r="224" spans="1:11">
      <c r="A224" s="84">
        <v>44348</v>
      </c>
      <c r="B224" s="94" t="s">
        <v>69</v>
      </c>
      <c r="E224" s="94">
        <v>1</v>
      </c>
      <c r="F224" s="85">
        <v>44357</v>
      </c>
      <c r="G224" s="86">
        <v>729522.86</v>
      </c>
      <c r="H224" s="86">
        <v>729522.86</v>
      </c>
      <c r="I224" s="94" t="s">
        <v>96</v>
      </c>
      <c r="J224" s="94">
        <v>4301</v>
      </c>
      <c r="K224" s="94" t="s">
        <v>73</v>
      </c>
    </row>
    <row r="225" spans="1:11">
      <c r="A225" s="84">
        <v>44348</v>
      </c>
      <c r="B225" s="94" t="s">
        <v>69</v>
      </c>
      <c r="E225" s="94">
        <v>1</v>
      </c>
      <c r="F225" s="85">
        <v>44357</v>
      </c>
      <c r="G225" s="94">
        <v>-150.85</v>
      </c>
      <c r="H225" s="94">
        <v>-150.85</v>
      </c>
      <c r="I225" s="94" t="s">
        <v>96</v>
      </c>
      <c r="J225" s="94">
        <v>4375</v>
      </c>
      <c r="K225" s="94" t="s">
        <v>73</v>
      </c>
    </row>
    <row r="226" spans="1:11">
      <c r="A226" s="84">
        <v>44348</v>
      </c>
      <c r="B226" s="94" t="s">
        <v>69</v>
      </c>
      <c r="E226" s="94">
        <v>1</v>
      </c>
      <c r="F226" s="85">
        <v>44358</v>
      </c>
      <c r="G226" s="86">
        <v>1509.43</v>
      </c>
      <c r="H226" s="86">
        <v>1509.43</v>
      </c>
      <c r="I226" s="94" t="s">
        <v>96</v>
      </c>
      <c r="J226" s="94">
        <v>4308</v>
      </c>
      <c r="K226" s="94" t="s">
        <v>73</v>
      </c>
    </row>
    <row r="227" spans="1:11">
      <c r="A227" s="84">
        <v>44348</v>
      </c>
      <c r="B227" s="94" t="s">
        <v>69</v>
      </c>
      <c r="E227" s="94">
        <v>1</v>
      </c>
      <c r="F227" s="85">
        <v>44359</v>
      </c>
      <c r="G227" s="86">
        <v>677790.45</v>
      </c>
      <c r="H227" s="86">
        <v>677790.45</v>
      </c>
      <c r="I227" s="94" t="s">
        <v>96</v>
      </c>
      <c r="J227" s="94">
        <v>4323</v>
      </c>
      <c r="K227" s="94" t="s">
        <v>73</v>
      </c>
    </row>
    <row r="228" spans="1:11">
      <c r="A228" s="84">
        <v>44348</v>
      </c>
      <c r="B228" s="94" t="s">
        <v>69</v>
      </c>
      <c r="E228" s="94">
        <v>1</v>
      </c>
      <c r="F228" s="85">
        <v>44360</v>
      </c>
      <c r="G228" s="86">
        <v>344256.03</v>
      </c>
      <c r="H228" s="86">
        <v>344256.03</v>
      </c>
      <c r="I228" s="94" t="s">
        <v>96</v>
      </c>
      <c r="J228" s="94">
        <v>4316</v>
      </c>
      <c r="K228" s="94" t="s">
        <v>73</v>
      </c>
    </row>
    <row r="229" spans="1:11">
      <c r="A229" s="84">
        <v>44348</v>
      </c>
      <c r="B229" s="94" t="s">
        <v>69</v>
      </c>
      <c r="E229" s="94">
        <v>1</v>
      </c>
      <c r="F229" s="85">
        <v>44361</v>
      </c>
      <c r="G229" s="94">
        <v>192.75</v>
      </c>
      <c r="H229" s="94">
        <v>192.75</v>
      </c>
      <c r="I229" s="94" t="s">
        <v>96</v>
      </c>
      <c r="J229" s="94">
        <v>4353</v>
      </c>
      <c r="K229" s="94" t="s">
        <v>73</v>
      </c>
    </row>
    <row r="230" spans="1:11">
      <c r="A230" s="84">
        <v>44348</v>
      </c>
      <c r="B230" s="94" t="s">
        <v>69</v>
      </c>
      <c r="E230" s="94">
        <v>1</v>
      </c>
      <c r="F230" s="85">
        <v>44362</v>
      </c>
      <c r="G230" s="86">
        <v>383540.68</v>
      </c>
      <c r="H230" s="86">
        <v>383540.68</v>
      </c>
      <c r="I230" s="94" t="s">
        <v>96</v>
      </c>
      <c r="J230" s="94">
        <v>4364</v>
      </c>
      <c r="K230" s="94" t="s">
        <v>73</v>
      </c>
    </row>
    <row r="231" spans="1:11">
      <c r="A231" s="84">
        <v>44348</v>
      </c>
      <c r="B231" s="94" t="s">
        <v>69</v>
      </c>
      <c r="E231" s="94">
        <v>1</v>
      </c>
      <c r="F231" s="85">
        <v>44363</v>
      </c>
      <c r="G231" s="86">
        <v>735028.9</v>
      </c>
      <c r="H231" s="86">
        <v>735028.9</v>
      </c>
      <c r="I231" s="94" t="s">
        <v>96</v>
      </c>
      <c r="J231" s="94">
        <v>4380</v>
      </c>
      <c r="K231" s="94" t="s">
        <v>73</v>
      </c>
    </row>
    <row r="232" spans="1:11">
      <c r="A232" s="84">
        <v>44348</v>
      </c>
      <c r="B232" s="94" t="s">
        <v>69</v>
      </c>
      <c r="E232" s="94">
        <v>1</v>
      </c>
      <c r="F232" s="85">
        <v>44365</v>
      </c>
      <c r="G232" s="86">
        <v>34334.17</v>
      </c>
      <c r="H232" s="86">
        <v>34334.17</v>
      </c>
      <c r="I232" s="94" t="s">
        <v>96</v>
      </c>
      <c r="J232" s="94">
        <v>4401</v>
      </c>
      <c r="K232" s="94" t="s">
        <v>73</v>
      </c>
    </row>
    <row r="233" spans="1:11">
      <c r="A233" s="84">
        <v>44348</v>
      </c>
      <c r="B233" s="94" t="s">
        <v>69</v>
      </c>
      <c r="E233" s="94">
        <v>1</v>
      </c>
      <c r="F233" s="85">
        <v>44365</v>
      </c>
      <c r="G233" s="94">
        <v>-40.700000000000003</v>
      </c>
      <c r="H233" s="94">
        <v>-40.700000000000003</v>
      </c>
      <c r="I233" s="94" t="s">
        <v>96</v>
      </c>
      <c r="J233" s="94">
        <v>4476</v>
      </c>
      <c r="K233" s="94" t="s">
        <v>73</v>
      </c>
    </row>
    <row r="234" spans="1:11">
      <c r="A234" s="84">
        <v>44348</v>
      </c>
      <c r="B234" s="94" t="s">
        <v>69</v>
      </c>
      <c r="E234" s="94">
        <v>1</v>
      </c>
      <c r="F234" s="85">
        <v>44366</v>
      </c>
      <c r="G234" s="86">
        <v>1252986.74</v>
      </c>
      <c r="H234" s="86">
        <v>1252986.74</v>
      </c>
      <c r="I234" s="94" t="s">
        <v>96</v>
      </c>
      <c r="J234" s="94">
        <v>4412</v>
      </c>
      <c r="K234" s="94" t="s">
        <v>73</v>
      </c>
    </row>
    <row r="235" spans="1:11">
      <c r="A235" s="84">
        <v>44348</v>
      </c>
      <c r="B235" s="94" t="s">
        <v>69</v>
      </c>
      <c r="E235" s="94">
        <v>1</v>
      </c>
      <c r="F235" s="85">
        <v>44366</v>
      </c>
      <c r="G235" s="94">
        <v>-290.17</v>
      </c>
      <c r="H235" s="94">
        <v>-290.17</v>
      </c>
      <c r="I235" s="94" t="s">
        <v>96</v>
      </c>
      <c r="J235" s="94">
        <v>4479</v>
      </c>
      <c r="K235" s="94" t="s">
        <v>73</v>
      </c>
    </row>
    <row r="236" spans="1:11">
      <c r="A236" s="84">
        <v>44348</v>
      </c>
      <c r="B236" s="94" t="s">
        <v>69</v>
      </c>
      <c r="E236" s="94">
        <v>1</v>
      </c>
      <c r="F236" s="85">
        <v>44367</v>
      </c>
      <c r="G236" s="86">
        <v>496194</v>
      </c>
      <c r="H236" s="86">
        <v>496194</v>
      </c>
      <c r="I236" s="94" t="s">
        <v>96</v>
      </c>
      <c r="J236" s="94">
        <v>4395</v>
      </c>
      <c r="K236" s="94" t="s">
        <v>73</v>
      </c>
    </row>
    <row r="237" spans="1:11">
      <c r="A237" s="84">
        <v>44348</v>
      </c>
      <c r="B237" s="94" t="s">
        <v>69</v>
      </c>
      <c r="E237" s="94">
        <v>1</v>
      </c>
      <c r="F237" s="85">
        <v>44367</v>
      </c>
      <c r="G237" s="94">
        <v>-132.18</v>
      </c>
      <c r="H237" s="94">
        <v>-132.18</v>
      </c>
      <c r="I237" s="94" t="s">
        <v>96</v>
      </c>
      <c r="J237" s="94">
        <v>4477</v>
      </c>
      <c r="K237" s="94" t="s">
        <v>73</v>
      </c>
    </row>
    <row r="238" spans="1:11">
      <c r="A238" s="84">
        <v>44348</v>
      </c>
      <c r="B238" s="94" t="s">
        <v>69</v>
      </c>
      <c r="E238" s="94">
        <v>1</v>
      </c>
      <c r="F238" s="85">
        <v>44368</v>
      </c>
      <c r="G238" s="86">
        <v>5895.63</v>
      </c>
      <c r="H238" s="86">
        <v>5895.63</v>
      </c>
      <c r="I238" s="94" t="s">
        <v>96</v>
      </c>
      <c r="J238" s="94">
        <v>4418</v>
      </c>
      <c r="K238" s="94" t="s">
        <v>73</v>
      </c>
    </row>
    <row r="239" spans="1:11">
      <c r="A239" s="84">
        <v>44348</v>
      </c>
      <c r="B239" s="94" t="s">
        <v>69</v>
      </c>
      <c r="E239" s="94">
        <v>1</v>
      </c>
      <c r="F239" s="85">
        <v>44369</v>
      </c>
      <c r="G239" s="94">
        <v>502.88</v>
      </c>
      <c r="H239" s="94">
        <v>502.88</v>
      </c>
      <c r="I239" s="94" t="s">
        <v>96</v>
      </c>
      <c r="J239" s="94">
        <v>4426</v>
      </c>
      <c r="K239" s="94" t="s">
        <v>73</v>
      </c>
    </row>
    <row r="240" spans="1:11">
      <c r="A240" s="84">
        <v>44348</v>
      </c>
      <c r="B240" s="94" t="s">
        <v>69</v>
      </c>
      <c r="E240" s="94">
        <v>1</v>
      </c>
      <c r="F240" s="85">
        <v>44369</v>
      </c>
      <c r="G240" s="86">
        <v>-638499.88</v>
      </c>
      <c r="H240" s="86">
        <v>-638499.88</v>
      </c>
      <c r="I240" s="94" t="s">
        <v>97</v>
      </c>
      <c r="J240" s="94">
        <v>47149</v>
      </c>
      <c r="K240" s="94" t="s">
        <v>76</v>
      </c>
    </row>
    <row r="241" spans="1:11">
      <c r="A241" s="84">
        <v>44348</v>
      </c>
      <c r="B241" s="94" t="s">
        <v>69</v>
      </c>
      <c r="E241" s="94">
        <v>1</v>
      </c>
      <c r="F241" s="85">
        <v>44369</v>
      </c>
      <c r="G241" s="86">
        <v>1816321.41</v>
      </c>
      <c r="H241" s="86">
        <v>1816321.41</v>
      </c>
      <c r="I241" s="94" t="s">
        <v>98</v>
      </c>
      <c r="J241" s="94">
        <v>47143</v>
      </c>
      <c r="K241" s="94" t="s">
        <v>76</v>
      </c>
    </row>
    <row r="242" spans="1:11">
      <c r="A242" s="84">
        <v>44348</v>
      </c>
      <c r="B242" s="94" t="s">
        <v>69</v>
      </c>
      <c r="E242" s="94">
        <v>1</v>
      </c>
      <c r="F242" s="85">
        <v>44370</v>
      </c>
      <c r="G242" s="86">
        <v>829201.63</v>
      </c>
      <c r="H242" s="86">
        <v>829201.63</v>
      </c>
      <c r="I242" s="94" t="s">
        <v>96</v>
      </c>
      <c r="J242" s="94">
        <v>4437</v>
      </c>
      <c r="K242" s="94" t="s">
        <v>73</v>
      </c>
    </row>
    <row r="243" spans="1:11">
      <c r="A243" s="84">
        <v>44348</v>
      </c>
      <c r="B243" s="94" t="s">
        <v>69</v>
      </c>
      <c r="E243" s="94">
        <v>1</v>
      </c>
      <c r="F243" s="85">
        <v>44370</v>
      </c>
      <c r="G243" s="94">
        <v>-167.14</v>
      </c>
      <c r="H243" s="94">
        <v>-167.14</v>
      </c>
      <c r="I243" s="94" t="s">
        <v>96</v>
      </c>
      <c r="J243" s="94">
        <v>4478</v>
      </c>
      <c r="K243" s="94" t="s">
        <v>73</v>
      </c>
    </row>
    <row r="244" spans="1:11">
      <c r="A244" s="84">
        <v>44348</v>
      </c>
      <c r="B244" s="94" t="s">
        <v>69</v>
      </c>
      <c r="E244" s="94">
        <v>1</v>
      </c>
      <c r="F244" s="85">
        <v>44371</v>
      </c>
      <c r="G244" s="94">
        <v>534.34</v>
      </c>
      <c r="H244" s="94">
        <v>534.34</v>
      </c>
      <c r="I244" s="94" t="s">
        <v>96</v>
      </c>
      <c r="J244" s="94">
        <v>4451</v>
      </c>
      <c r="K244" s="94" t="s">
        <v>73</v>
      </c>
    </row>
    <row r="245" spans="1:11">
      <c r="A245" s="84">
        <v>44348</v>
      </c>
      <c r="B245" s="94" t="s">
        <v>69</v>
      </c>
      <c r="E245" s="94">
        <v>1</v>
      </c>
      <c r="F245" s="85">
        <v>44372</v>
      </c>
      <c r="G245" s="86">
        <v>1244391.22</v>
      </c>
      <c r="H245" s="86">
        <v>1244391.22</v>
      </c>
      <c r="I245" s="94" t="s">
        <v>96</v>
      </c>
      <c r="J245" s="94">
        <v>4467</v>
      </c>
      <c r="K245" s="94" t="s">
        <v>73</v>
      </c>
    </row>
    <row r="246" spans="1:11">
      <c r="A246" s="84">
        <v>44348</v>
      </c>
      <c r="B246" s="94" t="s">
        <v>69</v>
      </c>
      <c r="E246" s="94">
        <v>1</v>
      </c>
      <c r="F246" s="85">
        <v>44373</v>
      </c>
      <c r="G246" s="94">
        <v>286.20999999999998</v>
      </c>
      <c r="H246" s="94">
        <v>286.20999999999998</v>
      </c>
      <c r="I246" s="94" t="s">
        <v>96</v>
      </c>
      <c r="J246" s="94">
        <v>4444</v>
      </c>
      <c r="K246" s="94" t="s">
        <v>73</v>
      </c>
    </row>
    <row r="247" spans="1:11">
      <c r="A247" s="84">
        <v>44348</v>
      </c>
      <c r="B247" s="94" t="s">
        <v>69</v>
      </c>
      <c r="E247" s="94">
        <v>1</v>
      </c>
      <c r="F247" s="85">
        <v>44374</v>
      </c>
      <c r="G247" s="86">
        <v>896513.96</v>
      </c>
      <c r="H247" s="86">
        <v>896513.96</v>
      </c>
      <c r="I247" s="94" t="s">
        <v>96</v>
      </c>
      <c r="J247" s="94">
        <v>4459</v>
      </c>
      <c r="K247" s="94" t="s">
        <v>73</v>
      </c>
    </row>
    <row r="248" spans="1:11">
      <c r="A248" s="84">
        <v>44348</v>
      </c>
      <c r="B248" s="94" t="s">
        <v>69</v>
      </c>
      <c r="E248" s="94">
        <v>1</v>
      </c>
      <c r="F248" s="85">
        <v>44377</v>
      </c>
      <c r="G248" s="86">
        <v>-768335.67</v>
      </c>
      <c r="H248" s="86">
        <v>-768335.67</v>
      </c>
      <c r="I248" s="94" t="s">
        <v>118</v>
      </c>
      <c r="J248" s="94">
        <v>4087</v>
      </c>
      <c r="K248" s="94" t="s">
        <v>80</v>
      </c>
    </row>
    <row r="249" spans="1:11">
      <c r="A249" s="84">
        <v>44348</v>
      </c>
      <c r="B249" s="94" t="s">
        <v>69</v>
      </c>
      <c r="E249" s="94">
        <v>1</v>
      </c>
      <c r="F249" s="85">
        <v>44377</v>
      </c>
      <c r="G249" s="86">
        <v>2323686.44</v>
      </c>
      <c r="H249" s="86">
        <v>2323686.44</v>
      </c>
      <c r="I249" s="94" t="s">
        <v>119</v>
      </c>
      <c r="J249" s="94">
        <v>4087</v>
      </c>
      <c r="K249" s="94" t="s">
        <v>80</v>
      </c>
    </row>
    <row r="250" spans="1:11">
      <c r="A250" s="84">
        <v>44348</v>
      </c>
      <c r="B250" s="94" t="s">
        <v>69</v>
      </c>
      <c r="E250" s="94">
        <v>1</v>
      </c>
      <c r="F250" s="85">
        <v>44377</v>
      </c>
      <c r="G250" s="86">
        <v>165781059.94</v>
      </c>
      <c r="H250" s="86">
        <v>165781059.94</v>
      </c>
      <c r="I250" s="94" t="s">
        <v>117</v>
      </c>
      <c r="J250" s="94">
        <v>4087</v>
      </c>
      <c r="K250" s="94" t="s">
        <v>80</v>
      </c>
    </row>
    <row r="251" spans="1:11">
      <c r="A251" s="84">
        <v>44348</v>
      </c>
      <c r="B251" s="94" t="s">
        <v>69</v>
      </c>
      <c r="E251" s="94">
        <v>1</v>
      </c>
      <c r="F251" s="85">
        <v>44377</v>
      </c>
      <c r="G251" s="86">
        <v>594283.03</v>
      </c>
      <c r="H251" s="86">
        <v>594283.03</v>
      </c>
      <c r="I251" s="94" t="s">
        <v>121</v>
      </c>
      <c r="J251" s="94">
        <v>4087</v>
      </c>
      <c r="K251" s="94" t="s">
        <v>80</v>
      </c>
    </row>
    <row r="252" spans="1:11">
      <c r="A252" s="84">
        <v>44348</v>
      </c>
      <c r="B252" s="94" t="s">
        <v>69</v>
      </c>
      <c r="E252" s="94">
        <v>1</v>
      </c>
      <c r="F252" s="85">
        <v>44377</v>
      </c>
      <c r="G252" s="86">
        <v>-83645264.75</v>
      </c>
      <c r="H252" s="86">
        <v>-83645264.75</v>
      </c>
      <c r="I252" s="94" t="s">
        <v>123</v>
      </c>
      <c r="J252" s="94">
        <v>4087</v>
      </c>
      <c r="K252" s="94" t="s">
        <v>80</v>
      </c>
    </row>
    <row r="253" spans="1:11">
      <c r="A253" s="84">
        <v>44348</v>
      </c>
      <c r="B253" s="94" t="s">
        <v>69</v>
      </c>
      <c r="E253" s="94">
        <v>1</v>
      </c>
      <c r="F253" s="85">
        <v>44377</v>
      </c>
      <c r="G253" s="86">
        <v>278405.48</v>
      </c>
      <c r="H253" s="86">
        <v>278405.48</v>
      </c>
      <c r="I253" s="94" t="s">
        <v>122</v>
      </c>
      <c r="J253" s="94">
        <v>4087</v>
      </c>
      <c r="K253" s="94" t="s">
        <v>80</v>
      </c>
    </row>
    <row r="254" spans="1:11">
      <c r="A254" s="84">
        <v>44348</v>
      </c>
      <c r="B254" s="94" t="s">
        <v>69</v>
      </c>
      <c r="E254" s="94">
        <v>1</v>
      </c>
      <c r="F254" s="85">
        <v>44377</v>
      </c>
      <c r="G254" s="86">
        <v>-13815088.33</v>
      </c>
      <c r="H254" s="86">
        <v>-13815088.33</v>
      </c>
      <c r="I254" s="94" t="s">
        <v>120</v>
      </c>
      <c r="J254" s="94">
        <v>4087</v>
      </c>
      <c r="K254" s="94" t="s">
        <v>80</v>
      </c>
    </row>
    <row r="255" spans="1:11">
      <c r="A255" s="84">
        <v>44348</v>
      </c>
      <c r="B255" s="94" t="s">
        <v>69</v>
      </c>
      <c r="E255" s="94">
        <v>1</v>
      </c>
      <c r="F255" s="85">
        <v>44377</v>
      </c>
      <c r="G255" s="86">
        <v>-165781059.94</v>
      </c>
      <c r="H255" s="86">
        <v>-165781059.94</v>
      </c>
      <c r="I255" s="94" t="s">
        <v>124</v>
      </c>
      <c r="J255" s="94">
        <v>4092</v>
      </c>
      <c r="K255" s="94" t="s">
        <v>80</v>
      </c>
    </row>
    <row r="256" spans="1:11">
      <c r="A256" s="84">
        <v>44348</v>
      </c>
      <c r="B256" s="94" t="s">
        <v>69</v>
      </c>
      <c r="E256" s="94">
        <v>1</v>
      </c>
      <c r="F256" s="85">
        <v>44377</v>
      </c>
      <c r="G256" s="86">
        <v>83540911.909999996</v>
      </c>
      <c r="H256" s="86">
        <v>83540911.909999996</v>
      </c>
      <c r="I256" s="94" t="s">
        <v>117</v>
      </c>
      <c r="J256" s="94">
        <v>4093</v>
      </c>
      <c r="K256" s="94" t="s">
        <v>80</v>
      </c>
    </row>
    <row r="257" spans="1:11">
      <c r="A257" s="83"/>
      <c r="F257" s="94" t="s">
        <v>99</v>
      </c>
      <c r="G257" s="94" t="s">
        <v>186</v>
      </c>
      <c r="H257" s="94" t="s">
        <v>100</v>
      </c>
    </row>
    <row r="258" spans="1:11">
      <c r="A258" s="83"/>
      <c r="H258" s="94">
        <v>-0.01</v>
      </c>
    </row>
    <row r="259" spans="1:11">
      <c r="A259" s="83"/>
      <c r="G259" s="94" t="s">
        <v>101</v>
      </c>
      <c r="H259" s="94">
        <v>0.01</v>
      </c>
    </row>
    <row r="260" spans="1:11">
      <c r="A260" s="83"/>
      <c r="G260" s="94" t="s">
        <v>102</v>
      </c>
      <c r="H260" s="94">
        <v>0</v>
      </c>
    </row>
    <row r="261" spans="1:11">
      <c r="A261" s="83"/>
    </row>
    <row r="262" spans="1:11">
      <c r="A262" s="84">
        <v>44378</v>
      </c>
      <c r="B262" s="94" t="s">
        <v>69</v>
      </c>
      <c r="E262" s="94">
        <v>1</v>
      </c>
      <c r="F262" s="85">
        <v>44378</v>
      </c>
      <c r="G262" s="86">
        <v>1265399.6200000001</v>
      </c>
      <c r="H262" s="86">
        <v>1265399.6200000001</v>
      </c>
      <c r="I262" s="94" t="s">
        <v>96</v>
      </c>
      <c r="J262" s="94">
        <v>4588</v>
      </c>
      <c r="K262" s="94" t="s">
        <v>73</v>
      </c>
    </row>
    <row r="263" spans="1:11">
      <c r="A263" s="84">
        <v>44378</v>
      </c>
      <c r="B263" s="94" t="s">
        <v>69</v>
      </c>
      <c r="E263" s="94">
        <v>1</v>
      </c>
      <c r="F263" s="85">
        <v>44378</v>
      </c>
      <c r="G263" s="94">
        <v>-4.79</v>
      </c>
      <c r="H263" s="94">
        <v>-4.79</v>
      </c>
      <c r="I263" s="94" t="s">
        <v>96</v>
      </c>
      <c r="J263" s="94">
        <v>4662</v>
      </c>
      <c r="K263" s="94" t="s">
        <v>73</v>
      </c>
    </row>
    <row r="264" spans="1:11">
      <c r="A264" s="84">
        <v>44378</v>
      </c>
      <c r="B264" s="94" t="s">
        <v>69</v>
      </c>
      <c r="E264" s="94">
        <v>1</v>
      </c>
      <c r="F264" s="85">
        <v>44379</v>
      </c>
      <c r="G264" s="86">
        <v>1552.4</v>
      </c>
      <c r="H264" s="86">
        <v>1552.4</v>
      </c>
      <c r="I264" s="94" t="s">
        <v>96</v>
      </c>
      <c r="J264" s="94">
        <v>4515</v>
      </c>
      <c r="K264" s="94" t="s">
        <v>73</v>
      </c>
    </row>
    <row r="265" spans="1:11">
      <c r="A265" s="84">
        <v>44378</v>
      </c>
      <c r="B265" s="94" t="s">
        <v>69</v>
      </c>
      <c r="E265" s="94">
        <v>1</v>
      </c>
      <c r="F265" s="85">
        <v>44379</v>
      </c>
      <c r="G265" s="86">
        <v>434819.53</v>
      </c>
      <c r="H265" s="86">
        <v>434819.53</v>
      </c>
      <c r="I265" s="94" t="s">
        <v>125</v>
      </c>
      <c r="J265" s="94">
        <v>4515</v>
      </c>
      <c r="K265" s="94" t="s">
        <v>73</v>
      </c>
    </row>
    <row r="266" spans="1:11">
      <c r="A266" s="84">
        <v>44378</v>
      </c>
      <c r="B266" s="94" t="s">
        <v>69</v>
      </c>
      <c r="E266" s="94">
        <v>1</v>
      </c>
      <c r="F266" s="85">
        <v>44379</v>
      </c>
      <c r="G266" s="94">
        <v>-320.38</v>
      </c>
      <c r="H266" s="94">
        <v>-320.38</v>
      </c>
      <c r="I266" s="94" t="s">
        <v>125</v>
      </c>
      <c r="J266" s="94">
        <v>4668</v>
      </c>
      <c r="K266" s="94" t="s">
        <v>73</v>
      </c>
    </row>
    <row r="267" spans="1:11">
      <c r="A267" s="84">
        <v>44378</v>
      </c>
      <c r="B267" s="94" t="s">
        <v>69</v>
      </c>
      <c r="E267" s="94">
        <v>1</v>
      </c>
      <c r="F267" s="85">
        <v>44380</v>
      </c>
      <c r="G267" s="94">
        <v>463.26</v>
      </c>
      <c r="H267" s="94">
        <v>463.26</v>
      </c>
      <c r="I267" s="94" t="s">
        <v>125</v>
      </c>
      <c r="J267" s="94">
        <v>4507</v>
      </c>
      <c r="K267" s="94" t="s">
        <v>73</v>
      </c>
    </row>
    <row r="268" spans="1:11">
      <c r="A268" s="84">
        <v>44378</v>
      </c>
      <c r="B268" s="94" t="s">
        <v>69</v>
      </c>
      <c r="E268" s="94">
        <v>1</v>
      </c>
      <c r="F268" s="85">
        <v>44382</v>
      </c>
      <c r="G268" s="86">
        <v>1287418.74</v>
      </c>
      <c r="H268" s="86">
        <v>1287418.74</v>
      </c>
      <c r="I268" s="94" t="s">
        <v>125</v>
      </c>
      <c r="J268" s="94">
        <v>4530</v>
      </c>
      <c r="K268" s="94" t="s">
        <v>73</v>
      </c>
    </row>
    <row r="269" spans="1:11">
      <c r="A269" s="84">
        <v>44378</v>
      </c>
      <c r="B269" s="94" t="s">
        <v>69</v>
      </c>
      <c r="E269" s="94">
        <v>1</v>
      </c>
      <c r="F269" s="85">
        <v>44383</v>
      </c>
      <c r="G269" s="86">
        <v>451952.78</v>
      </c>
      <c r="H269" s="86">
        <v>451952.78</v>
      </c>
      <c r="I269" s="94" t="s">
        <v>125</v>
      </c>
      <c r="J269" s="94">
        <v>4537</v>
      </c>
      <c r="K269" s="94" t="s">
        <v>73</v>
      </c>
    </row>
    <row r="270" spans="1:11">
      <c r="A270" s="84">
        <v>44378</v>
      </c>
      <c r="B270" s="94" t="s">
        <v>69</v>
      </c>
      <c r="E270" s="94">
        <v>1</v>
      </c>
      <c r="F270" s="85">
        <v>44384</v>
      </c>
      <c r="G270" s="86">
        <v>408753.02</v>
      </c>
      <c r="H270" s="86">
        <v>408753.02</v>
      </c>
      <c r="I270" s="94" t="s">
        <v>125</v>
      </c>
      <c r="J270" s="94">
        <v>4550</v>
      </c>
      <c r="K270" s="94" t="s">
        <v>73</v>
      </c>
    </row>
    <row r="271" spans="1:11">
      <c r="A271" s="84">
        <v>44378</v>
      </c>
      <c r="B271" s="94" t="s">
        <v>69</v>
      </c>
      <c r="E271" s="94">
        <v>1</v>
      </c>
      <c r="F271" s="85">
        <v>44384</v>
      </c>
      <c r="G271" s="94">
        <v>-57.46</v>
      </c>
      <c r="H271" s="94">
        <v>-57.46</v>
      </c>
      <c r="I271" s="94" t="s">
        <v>125</v>
      </c>
      <c r="J271" s="94">
        <v>4664</v>
      </c>
      <c r="K271" s="94" t="s">
        <v>73</v>
      </c>
    </row>
    <row r="272" spans="1:11">
      <c r="A272" s="84">
        <v>44378</v>
      </c>
      <c r="B272" s="94" t="s">
        <v>69</v>
      </c>
      <c r="E272" s="94">
        <v>1</v>
      </c>
      <c r="F272" s="85">
        <v>44385</v>
      </c>
      <c r="G272" s="86">
        <v>517652.88</v>
      </c>
      <c r="H272" s="86">
        <v>517652.88</v>
      </c>
      <c r="I272" s="94" t="s">
        <v>125</v>
      </c>
      <c r="J272" s="94">
        <v>4557</v>
      </c>
      <c r="K272" s="94" t="s">
        <v>73</v>
      </c>
    </row>
    <row r="273" spans="1:11">
      <c r="A273" s="84">
        <v>44378</v>
      </c>
      <c r="B273" s="94" t="s">
        <v>69</v>
      </c>
      <c r="E273" s="94">
        <v>1</v>
      </c>
      <c r="F273" s="85">
        <v>44387</v>
      </c>
      <c r="G273" s="86">
        <v>942487.85</v>
      </c>
      <c r="H273" s="86">
        <v>942487.85</v>
      </c>
      <c r="I273" s="94" t="s">
        <v>125</v>
      </c>
      <c r="J273" s="94">
        <v>4581</v>
      </c>
      <c r="K273" s="94" t="s">
        <v>73</v>
      </c>
    </row>
    <row r="274" spans="1:11">
      <c r="A274" s="84">
        <v>44378</v>
      </c>
      <c r="B274" s="94" t="s">
        <v>69</v>
      </c>
      <c r="E274" s="94">
        <v>1</v>
      </c>
      <c r="F274" s="85">
        <v>44387</v>
      </c>
      <c r="G274" s="94">
        <v>-181.97</v>
      </c>
      <c r="H274" s="94">
        <v>-181.97</v>
      </c>
      <c r="I274" s="94" t="s">
        <v>125</v>
      </c>
      <c r="J274" s="94">
        <v>4667</v>
      </c>
      <c r="K274" s="94" t="s">
        <v>73</v>
      </c>
    </row>
    <row r="275" spans="1:11">
      <c r="A275" s="84">
        <v>44378</v>
      </c>
      <c r="B275" s="94" t="s">
        <v>69</v>
      </c>
      <c r="E275" s="94">
        <v>1</v>
      </c>
      <c r="F275" s="85">
        <v>44388</v>
      </c>
      <c r="G275" s="94">
        <v>307.11</v>
      </c>
      <c r="H275" s="94">
        <v>307.11</v>
      </c>
      <c r="I275" s="94" t="s">
        <v>125</v>
      </c>
      <c r="J275" s="94">
        <v>4500</v>
      </c>
      <c r="K275" s="94" t="s">
        <v>73</v>
      </c>
    </row>
    <row r="276" spans="1:11">
      <c r="A276" s="84">
        <v>44378</v>
      </c>
      <c r="B276" s="94" t="s">
        <v>69</v>
      </c>
      <c r="E276" s="94">
        <v>1</v>
      </c>
      <c r="F276" s="85">
        <v>44389</v>
      </c>
      <c r="G276" s="86">
        <v>1026320.01</v>
      </c>
      <c r="H276" s="86">
        <v>1026320.01</v>
      </c>
      <c r="I276" s="94" t="s">
        <v>125</v>
      </c>
      <c r="J276" s="94">
        <v>4564</v>
      </c>
      <c r="K276" s="94" t="s">
        <v>73</v>
      </c>
    </row>
    <row r="277" spans="1:11">
      <c r="A277" s="84">
        <v>44378</v>
      </c>
      <c r="B277" s="94" t="s">
        <v>69</v>
      </c>
      <c r="E277" s="94">
        <v>1</v>
      </c>
      <c r="F277" s="85">
        <v>44390</v>
      </c>
      <c r="G277" s="86">
        <v>539110.61</v>
      </c>
      <c r="H277" s="86">
        <v>539110.61</v>
      </c>
      <c r="I277" s="94" t="s">
        <v>125</v>
      </c>
      <c r="J277" s="94">
        <v>4574</v>
      </c>
      <c r="K277" s="94" t="s">
        <v>73</v>
      </c>
    </row>
    <row r="278" spans="1:11">
      <c r="A278" s="84">
        <v>44378</v>
      </c>
      <c r="B278" s="94" t="s">
        <v>69</v>
      </c>
      <c r="E278" s="94">
        <v>1</v>
      </c>
      <c r="F278" s="85">
        <v>44391</v>
      </c>
      <c r="G278" s="86">
        <v>639741.56999999995</v>
      </c>
      <c r="H278" s="86">
        <v>639741.56999999995</v>
      </c>
      <c r="I278" s="94" t="s">
        <v>125</v>
      </c>
      <c r="J278" s="94">
        <v>4655</v>
      </c>
      <c r="K278" s="94" t="s">
        <v>73</v>
      </c>
    </row>
    <row r="279" spans="1:11">
      <c r="A279" s="84">
        <v>44378</v>
      </c>
      <c r="B279" s="94" t="s">
        <v>69</v>
      </c>
      <c r="E279" s="94">
        <v>1</v>
      </c>
      <c r="F279" s="85">
        <v>44392</v>
      </c>
      <c r="G279" s="94">
        <v>611.28</v>
      </c>
      <c r="H279" s="94">
        <v>611.28</v>
      </c>
      <c r="I279" s="94" t="s">
        <v>125</v>
      </c>
      <c r="J279" s="94">
        <v>4618</v>
      </c>
      <c r="K279" s="94" t="s">
        <v>73</v>
      </c>
    </row>
    <row r="280" spans="1:11">
      <c r="A280" s="84">
        <v>44378</v>
      </c>
      <c r="B280" s="94" t="s">
        <v>69</v>
      </c>
      <c r="E280" s="94">
        <v>1</v>
      </c>
      <c r="F280" s="85">
        <v>44393</v>
      </c>
      <c r="G280" s="86">
        <v>1240630.07</v>
      </c>
      <c r="H280" s="86">
        <v>1240630.07</v>
      </c>
      <c r="I280" s="94" t="s">
        <v>125</v>
      </c>
      <c r="J280" s="94">
        <v>4648</v>
      </c>
      <c r="K280" s="94" t="s">
        <v>73</v>
      </c>
    </row>
    <row r="281" spans="1:11">
      <c r="A281" s="84">
        <v>44378</v>
      </c>
      <c r="B281" s="94" t="s">
        <v>69</v>
      </c>
      <c r="E281" s="94">
        <v>1</v>
      </c>
      <c r="F281" s="85">
        <v>44394</v>
      </c>
      <c r="G281" s="86">
        <v>2502.58</v>
      </c>
      <c r="H281" s="86">
        <v>2502.58</v>
      </c>
      <c r="I281" s="94" t="s">
        <v>125</v>
      </c>
      <c r="J281" s="94">
        <v>4625</v>
      </c>
      <c r="K281" s="94" t="s">
        <v>73</v>
      </c>
    </row>
    <row r="282" spans="1:11">
      <c r="A282" s="84">
        <v>44378</v>
      </c>
      <c r="B282" s="94" t="s">
        <v>69</v>
      </c>
      <c r="E282" s="94">
        <v>1</v>
      </c>
      <c r="F282" s="85">
        <v>44395</v>
      </c>
      <c r="G282" s="86">
        <v>442209.59</v>
      </c>
      <c r="H282" s="86">
        <v>442209.59</v>
      </c>
      <c r="I282" s="94" t="s">
        <v>125</v>
      </c>
      <c r="J282" s="94">
        <v>4634</v>
      </c>
      <c r="K282" s="94" t="s">
        <v>73</v>
      </c>
    </row>
    <row r="283" spans="1:11">
      <c r="A283" s="84">
        <v>44378</v>
      </c>
      <c r="B283" s="94" t="s">
        <v>69</v>
      </c>
      <c r="E283" s="94">
        <v>1</v>
      </c>
      <c r="F283" s="85">
        <v>44396</v>
      </c>
      <c r="G283" s="86">
        <v>903961.64</v>
      </c>
      <c r="H283" s="86">
        <v>903961.64</v>
      </c>
      <c r="I283" s="94" t="s">
        <v>125</v>
      </c>
      <c r="J283" s="94">
        <v>4641</v>
      </c>
      <c r="K283" s="94" t="s">
        <v>73</v>
      </c>
    </row>
    <row r="284" spans="1:11">
      <c r="A284" s="84">
        <v>44378</v>
      </c>
      <c r="B284" s="94" t="s">
        <v>69</v>
      </c>
      <c r="E284" s="94">
        <v>1</v>
      </c>
      <c r="F284" s="85">
        <v>44397</v>
      </c>
      <c r="G284" s="86">
        <v>600554.17000000004</v>
      </c>
      <c r="H284" s="86">
        <v>600554.17000000004</v>
      </c>
      <c r="I284" s="94" t="s">
        <v>125</v>
      </c>
      <c r="J284" s="94">
        <v>4685</v>
      </c>
      <c r="K284" s="94" t="s">
        <v>73</v>
      </c>
    </row>
    <row r="285" spans="1:11">
      <c r="A285" s="84">
        <v>44378</v>
      </c>
      <c r="B285" s="94" t="s">
        <v>69</v>
      </c>
      <c r="E285" s="94">
        <v>1</v>
      </c>
      <c r="F285" s="85">
        <v>44398</v>
      </c>
      <c r="G285" s="86">
        <v>15813.9</v>
      </c>
      <c r="H285" s="86">
        <v>15813.9</v>
      </c>
      <c r="I285" s="94" t="s">
        <v>125</v>
      </c>
      <c r="J285" s="94">
        <v>4670</v>
      </c>
      <c r="K285" s="94" t="s">
        <v>73</v>
      </c>
    </row>
    <row r="286" spans="1:11">
      <c r="A286" s="84">
        <v>44378</v>
      </c>
      <c r="B286" s="94" t="s">
        <v>69</v>
      </c>
      <c r="E286" s="94">
        <v>1</v>
      </c>
      <c r="F286" s="85">
        <v>44398</v>
      </c>
      <c r="G286" s="86">
        <v>734582.83</v>
      </c>
      <c r="H286" s="86">
        <v>734582.83</v>
      </c>
      <c r="I286" s="94" t="s">
        <v>125</v>
      </c>
      <c r="J286" s="94">
        <v>4670</v>
      </c>
      <c r="K286" s="94" t="s">
        <v>73</v>
      </c>
    </row>
    <row r="287" spans="1:11">
      <c r="A287" s="84">
        <v>44378</v>
      </c>
      <c r="B287" s="94" t="s">
        <v>69</v>
      </c>
      <c r="E287" s="94">
        <v>1</v>
      </c>
      <c r="F287" s="85">
        <v>44399</v>
      </c>
      <c r="G287" s="86">
        <v>1258801.9099999999</v>
      </c>
      <c r="H287" s="86">
        <v>1258801.9099999999</v>
      </c>
      <c r="I287" s="94" t="s">
        <v>125</v>
      </c>
      <c r="J287" s="94">
        <v>4724</v>
      </c>
      <c r="K287" s="94" t="s">
        <v>73</v>
      </c>
    </row>
    <row r="288" spans="1:11">
      <c r="A288" s="84">
        <v>44378</v>
      </c>
      <c r="B288" s="94" t="s">
        <v>69</v>
      </c>
      <c r="E288" s="94">
        <v>1</v>
      </c>
      <c r="F288" s="85">
        <v>44400</v>
      </c>
      <c r="G288" s="86">
        <v>1406.44</v>
      </c>
      <c r="H288" s="86">
        <v>1406.44</v>
      </c>
      <c r="I288" s="94" t="s">
        <v>125</v>
      </c>
      <c r="J288" s="94">
        <v>4692</v>
      </c>
      <c r="K288" s="94" t="s">
        <v>73</v>
      </c>
    </row>
    <row r="289" spans="1:11">
      <c r="A289" s="84">
        <v>44378</v>
      </c>
      <c r="B289" s="94" t="s">
        <v>69</v>
      </c>
      <c r="E289" s="94">
        <v>1</v>
      </c>
      <c r="F289" s="85">
        <v>44401</v>
      </c>
      <c r="G289" s="86">
        <v>1267757.07</v>
      </c>
      <c r="H289" s="86">
        <v>1267757.07</v>
      </c>
      <c r="I289" s="94" t="s">
        <v>125</v>
      </c>
      <c r="J289" s="94">
        <v>4726</v>
      </c>
      <c r="K289" s="94" t="s">
        <v>73</v>
      </c>
    </row>
    <row r="290" spans="1:11">
      <c r="A290" s="84">
        <v>44378</v>
      </c>
      <c r="B290" s="94" t="s">
        <v>69</v>
      </c>
      <c r="E290" s="94">
        <v>1</v>
      </c>
      <c r="F290" s="85">
        <v>44402</v>
      </c>
      <c r="G290" s="86">
        <v>550259.80000000005</v>
      </c>
      <c r="H290" s="86">
        <v>550259.80000000005</v>
      </c>
      <c r="I290" s="94" t="s">
        <v>125</v>
      </c>
      <c r="J290" s="94">
        <v>4720</v>
      </c>
      <c r="K290" s="94" t="s">
        <v>73</v>
      </c>
    </row>
    <row r="291" spans="1:11">
      <c r="A291" s="84">
        <v>44378</v>
      </c>
      <c r="B291" s="94" t="s">
        <v>69</v>
      </c>
      <c r="E291" s="94">
        <v>1</v>
      </c>
      <c r="F291" s="85">
        <v>44403</v>
      </c>
      <c r="G291" s="86">
        <v>708980.71</v>
      </c>
      <c r="H291" s="86">
        <v>708980.71</v>
      </c>
      <c r="I291" s="94" t="s">
        <v>125</v>
      </c>
      <c r="J291" s="94">
        <v>4722</v>
      </c>
      <c r="K291" s="94" t="s">
        <v>73</v>
      </c>
    </row>
    <row r="292" spans="1:11">
      <c r="A292" s="84">
        <v>44378</v>
      </c>
      <c r="B292" s="94" t="s">
        <v>69</v>
      </c>
      <c r="E292" s="94">
        <v>1</v>
      </c>
      <c r="F292" s="85">
        <v>44404</v>
      </c>
      <c r="G292" s="86">
        <v>570457.4</v>
      </c>
      <c r="H292" s="86">
        <v>570457.4</v>
      </c>
      <c r="I292" s="94" t="s">
        <v>125</v>
      </c>
      <c r="J292" s="94">
        <v>4729</v>
      </c>
      <c r="K292" s="94" t="s">
        <v>73</v>
      </c>
    </row>
    <row r="293" spans="1:11">
      <c r="A293" s="84">
        <v>44378</v>
      </c>
      <c r="B293" s="94" t="s">
        <v>69</v>
      </c>
      <c r="E293" s="94">
        <v>1</v>
      </c>
      <c r="F293" s="85">
        <v>44405</v>
      </c>
      <c r="G293" s="86">
        <v>746671.59</v>
      </c>
      <c r="H293" s="86">
        <v>746671.59</v>
      </c>
      <c r="I293" s="94" t="s">
        <v>125</v>
      </c>
      <c r="J293" s="94">
        <v>4744</v>
      </c>
      <c r="K293" s="94" t="s">
        <v>73</v>
      </c>
    </row>
    <row r="294" spans="1:11">
      <c r="A294" s="84">
        <v>44378</v>
      </c>
      <c r="B294" s="94" t="s">
        <v>69</v>
      </c>
      <c r="E294" s="94">
        <v>1</v>
      </c>
      <c r="F294" s="85">
        <v>44406</v>
      </c>
      <c r="G294" s="86">
        <v>4098945.76</v>
      </c>
      <c r="H294" s="86">
        <v>4098945.76</v>
      </c>
      <c r="I294" s="94" t="s">
        <v>126</v>
      </c>
      <c r="J294" s="94">
        <v>47773</v>
      </c>
      <c r="K294" s="94" t="s">
        <v>71</v>
      </c>
    </row>
    <row r="295" spans="1:11">
      <c r="A295" s="84">
        <v>44378</v>
      </c>
      <c r="B295" s="94" t="s">
        <v>69</v>
      </c>
      <c r="E295" s="94">
        <v>1</v>
      </c>
      <c r="F295" s="85">
        <v>44407</v>
      </c>
      <c r="G295" s="86">
        <v>-1266947.23</v>
      </c>
      <c r="H295" s="86">
        <v>-1266947.23</v>
      </c>
      <c r="I295" s="94" t="s">
        <v>127</v>
      </c>
      <c r="J295" s="94">
        <v>47821</v>
      </c>
      <c r="K295" s="94" t="s">
        <v>71</v>
      </c>
    </row>
    <row r="296" spans="1:11">
      <c r="A296" s="84">
        <v>44378</v>
      </c>
      <c r="B296" s="94" t="s">
        <v>69</v>
      </c>
      <c r="E296" s="94">
        <v>1</v>
      </c>
      <c r="F296" s="85">
        <v>44408</v>
      </c>
      <c r="G296" s="86">
        <v>2368914.58</v>
      </c>
      <c r="H296" s="86">
        <v>2368914.58</v>
      </c>
      <c r="I296" s="94" t="s">
        <v>117</v>
      </c>
      <c r="J296" s="94">
        <v>4126</v>
      </c>
      <c r="K296" s="94" t="s">
        <v>150</v>
      </c>
    </row>
    <row r="297" spans="1:11">
      <c r="A297" s="84">
        <v>44378</v>
      </c>
      <c r="B297" s="94" t="s">
        <v>69</v>
      </c>
      <c r="E297" s="94">
        <v>1</v>
      </c>
      <c r="F297" s="85">
        <v>44408</v>
      </c>
      <c r="G297" s="86">
        <v>-8039863.7699999996</v>
      </c>
      <c r="H297" s="86">
        <v>-8039863.7699999996</v>
      </c>
      <c r="I297" s="94" t="s">
        <v>151</v>
      </c>
      <c r="J297" s="94">
        <v>4126</v>
      </c>
      <c r="K297" s="94" t="s">
        <v>150</v>
      </c>
    </row>
    <row r="298" spans="1:11">
      <c r="A298" s="84">
        <v>44378</v>
      </c>
      <c r="B298" s="94" t="s">
        <v>69</v>
      </c>
      <c r="E298" s="94">
        <v>1</v>
      </c>
      <c r="F298" s="85">
        <v>44408</v>
      </c>
      <c r="G298" s="86">
        <v>197409.54</v>
      </c>
      <c r="H298" s="86">
        <v>197409.54</v>
      </c>
      <c r="I298" s="94" t="s">
        <v>152</v>
      </c>
      <c r="J298" s="94">
        <v>4126</v>
      </c>
      <c r="K298" s="94" t="s">
        <v>150</v>
      </c>
    </row>
    <row r="299" spans="1:11">
      <c r="A299" s="84">
        <v>44378</v>
      </c>
      <c r="B299" s="94" t="s">
        <v>69</v>
      </c>
      <c r="E299" s="94">
        <v>1</v>
      </c>
      <c r="F299" s="85">
        <v>44408</v>
      </c>
      <c r="G299" s="86">
        <v>-750245.22</v>
      </c>
      <c r="H299" s="86">
        <v>-750245.22</v>
      </c>
      <c r="I299" s="94" t="s">
        <v>153</v>
      </c>
      <c r="J299" s="94">
        <v>4123</v>
      </c>
      <c r="K299" s="94" t="s">
        <v>150</v>
      </c>
    </row>
    <row r="300" spans="1:11">
      <c r="A300" s="84">
        <v>44378</v>
      </c>
      <c r="B300" s="94" t="s">
        <v>69</v>
      </c>
      <c r="E300" s="94">
        <v>1</v>
      </c>
      <c r="F300" s="85">
        <v>44408</v>
      </c>
      <c r="G300" s="86">
        <v>-65682475.700000003</v>
      </c>
      <c r="H300" s="86">
        <v>-65682475.700000003</v>
      </c>
      <c r="I300" s="94" t="s">
        <v>154</v>
      </c>
      <c r="J300" s="94">
        <v>4123</v>
      </c>
      <c r="K300" s="94" t="s">
        <v>150</v>
      </c>
    </row>
    <row r="301" spans="1:11">
      <c r="A301" s="84">
        <v>44378</v>
      </c>
      <c r="B301" s="94" t="s">
        <v>69</v>
      </c>
      <c r="E301" s="94">
        <v>1</v>
      </c>
      <c r="F301" s="85">
        <v>44408</v>
      </c>
      <c r="G301" s="86">
        <v>457454</v>
      </c>
      <c r="H301" s="86">
        <v>457454</v>
      </c>
      <c r="I301" s="94" t="s">
        <v>155</v>
      </c>
      <c r="J301" s="94">
        <v>4123</v>
      </c>
      <c r="K301" s="94" t="s">
        <v>150</v>
      </c>
    </row>
    <row r="302" spans="1:11">
      <c r="A302" s="84">
        <v>44378</v>
      </c>
      <c r="B302" s="94" t="s">
        <v>69</v>
      </c>
      <c r="E302" s="94">
        <v>1</v>
      </c>
      <c r="F302" s="85">
        <v>44408</v>
      </c>
      <c r="G302" s="86">
        <v>-19281535.34</v>
      </c>
      <c r="H302" s="86">
        <v>-19281535.34</v>
      </c>
      <c r="I302" s="94" t="s">
        <v>156</v>
      </c>
      <c r="J302" s="94">
        <v>4123</v>
      </c>
      <c r="K302" s="94" t="s">
        <v>150</v>
      </c>
    </row>
    <row r="303" spans="1:11">
      <c r="A303" s="84">
        <v>44378</v>
      </c>
      <c r="B303" s="94" t="s">
        <v>69</v>
      </c>
      <c r="E303" s="94">
        <v>1</v>
      </c>
      <c r="F303" s="85">
        <v>44408</v>
      </c>
      <c r="G303" s="86">
        <v>-111078.95</v>
      </c>
      <c r="H303" s="86">
        <v>-111078.95</v>
      </c>
      <c r="I303" s="94" t="s">
        <v>157</v>
      </c>
      <c r="J303" s="94">
        <v>4123</v>
      </c>
      <c r="K303" s="94" t="s">
        <v>150</v>
      </c>
    </row>
    <row r="304" spans="1:11">
      <c r="A304" s="84">
        <v>44378</v>
      </c>
      <c r="B304" s="94" t="s">
        <v>69</v>
      </c>
      <c r="E304" s="94">
        <v>1</v>
      </c>
      <c r="F304" s="85">
        <v>44408</v>
      </c>
      <c r="G304" s="86">
        <v>65597364.079999998</v>
      </c>
      <c r="H304" s="86">
        <v>65597364.079999998</v>
      </c>
      <c r="I304" s="94" t="s">
        <v>117</v>
      </c>
      <c r="J304" s="94">
        <v>4123</v>
      </c>
      <c r="K304" s="94" t="s">
        <v>150</v>
      </c>
    </row>
    <row r="305" spans="1:11">
      <c r="A305" s="84">
        <v>44378</v>
      </c>
      <c r="B305" s="94" t="s">
        <v>69</v>
      </c>
      <c r="E305" s="94">
        <v>1</v>
      </c>
      <c r="F305" s="85">
        <v>44408</v>
      </c>
      <c r="G305" s="86">
        <v>377902.84</v>
      </c>
      <c r="H305" s="86">
        <v>377902.84</v>
      </c>
      <c r="I305" s="94" t="s">
        <v>158</v>
      </c>
      <c r="J305" s="94">
        <v>4123</v>
      </c>
      <c r="K305" s="94" t="s">
        <v>150</v>
      </c>
    </row>
    <row r="306" spans="1:11">
      <c r="A306" s="84">
        <v>44378</v>
      </c>
      <c r="B306" s="94" t="s">
        <v>69</v>
      </c>
      <c r="E306" s="94">
        <v>1</v>
      </c>
      <c r="F306" s="85">
        <v>44408</v>
      </c>
      <c r="G306" s="86">
        <v>5473539.6500000004</v>
      </c>
      <c r="H306" s="86">
        <v>5473539.6500000004</v>
      </c>
      <c r="I306" s="94" t="s">
        <v>156</v>
      </c>
      <c r="J306" s="94">
        <v>4131</v>
      </c>
      <c r="K306" s="94" t="s">
        <v>150</v>
      </c>
    </row>
    <row r="307" spans="1:11">
      <c r="A307" s="83"/>
      <c r="F307" s="94" t="s">
        <v>99</v>
      </c>
      <c r="G307" s="94" t="s">
        <v>187</v>
      </c>
      <c r="H307" s="94" t="s">
        <v>100</v>
      </c>
    </row>
    <row r="308" spans="1:11">
      <c r="A308" s="83"/>
      <c r="H308" s="94">
        <v>0</v>
      </c>
    </row>
    <row r="309" spans="1:11">
      <c r="A309" s="83"/>
      <c r="G309" s="94" t="s">
        <v>101</v>
      </c>
      <c r="H309" s="94">
        <v>0</v>
      </c>
    </row>
    <row r="310" spans="1:11">
      <c r="A310" s="83"/>
      <c r="G310" s="94" t="s">
        <v>102</v>
      </c>
      <c r="H310" s="94">
        <v>0</v>
      </c>
    </row>
    <row r="311" spans="1:11">
      <c r="A311" s="83"/>
    </row>
    <row r="312" spans="1:11">
      <c r="A312" s="84">
        <v>44409</v>
      </c>
      <c r="B312" s="94" t="s">
        <v>69</v>
      </c>
      <c r="E312" s="94">
        <v>1</v>
      </c>
      <c r="F312" s="85">
        <v>44409</v>
      </c>
      <c r="G312" s="86">
        <v>1830155.02</v>
      </c>
      <c r="H312" s="86">
        <v>1830155.02</v>
      </c>
      <c r="I312" s="94" t="s">
        <v>125</v>
      </c>
      <c r="J312" s="94">
        <v>4821</v>
      </c>
      <c r="K312" s="94" t="s">
        <v>73</v>
      </c>
    </row>
    <row r="313" spans="1:11">
      <c r="A313" s="84">
        <v>44409</v>
      </c>
      <c r="B313" s="94" t="s">
        <v>69</v>
      </c>
      <c r="E313" s="94">
        <v>1</v>
      </c>
      <c r="F313" s="85">
        <v>44410</v>
      </c>
      <c r="G313" s="86">
        <v>680577.02</v>
      </c>
      <c r="H313" s="86">
        <v>680577.02</v>
      </c>
      <c r="I313" s="94" t="s">
        <v>159</v>
      </c>
      <c r="J313" s="94">
        <v>4814</v>
      </c>
      <c r="K313" s="94" t="s">
        <v>73</v>
      </c>
    </row>
    <row r="314" spans="1:11">
      <c r="A314" s="84">
        <v>44409</v>
      </c>
      <c r="B314" s="94" t="s">
        <v>69</v>
      </c>
      <c r="E314" s="94">
        <v>1</v>
      </c>
      <c r="F314" s="85">
        <v>44411</v>
      </c>
      <c r="G314" s="94">
        <v>507.13</v>
      </c>
      <c r="H314" s="94">
        <v>507.13</v>
      </c>
      <c r="I314" s="94" t="s">
        <v>159</v>
      </c>
      <c r="J314" s="94">
        <v>4777</v>
      </c>
      <c r="K314" s="94" t="s">
        <v>73</v>
      </c>
    </row>
    <row r="315" spans="1:11">
      <c r="A315" s="84">
        <v>44409</v>
      </c>
      <c r="B315" s="94" t="s">
        <v>69</v>
      </c>
      <c r="E315" s="94">
        <v>1</v>
      </c>
      <c r="F315" s="85">
        <v>44411</v>
      </c>
      <c r="G315" s="86">
        <v>1354.47</v>
      </c>
      <c r="H315" s="86">
        <v>1354.47</v>
      </c>
      <c r="I315" s="94" t="s">
        <v>125</v>
      </c>
      <c r="J315" s="94">
        <v>4777</v>
      </c>
      <c r="K315" s="94" t="s">
        <v>73</v>
      </c>
    </row>
    <row r="316" spans="1:11">
      <c r="A316" s="84">
        <v>44409</v>
      </c>
      <c r="B316" s="94" t="s">
        <v>69</v>
      </c>
      <c r="E316" s="94">
        <v>1</v>
      </c>
      <c r="F316" s="85">
        <v>44412</v>
      </c>
      <c r="G316" s="86">
        <v>1195398.7</v>
      </c>
      <c r="H316" s="86">
        <v>1195398.7</v>
      </c>
      <c r="I316" s="94" t="s">
        <v>159</v>
      </c>
      <c r="J316" s="94">
        <v>4763</v>
      </c>
      <c r="K316" s="94" t="s">
        <v>73</v>
      </c>
    </row>
    <row r="317" spans="1:11">
      <c r="A317" s="84">
        <v>44409</v>
      </c>
      <c r="B317" s="94" t="s">
        <v>69</v>
      </c>
      <c r="E317" s="94">
        <v>1</v>
      </c>
      <c r="F317" s="85">
        <v>44412</v>
      </c>
      <c r="G317" s="94">
        <v>25.85</v>
      </c>
      <c r="H317" s="94">
        <v>25.85</v>
      </c>
      <c r="I317" s="94" t="s">
        <v>125</v>
      </c>
      <c r="J317" s="94">
        <v>4763</v>
      </c>
      <c r="K317" s="94" t="s">
        <v>73</v>
      </c>
    </row>
    <row r="318" spans="1:11">
      <c r="A318" s="84">
        <v>44409</v>
      </c>
      <c r="B318" s="94" t="s">
        <v>69</v>
      </c>
      <c r="E318" s="94">
        <v>1</v>
      </c>
      <c r="F318" s="85">
        <v>44413</v>
      </c>
      <c r="G318" s="86">
        <v>619164</v>
      </c>
      <c r="H318" s="86">
        <v>619164</v>
      </c>
      <c r="I318" s="94" t="s">
        <v>159</v>
      </c>
      <c r="J318" s="94">
        <v>4785</v>
      </c>
      <c r="K318" s="94" t="s">
        <v>73</v>
      </c>
    </row>
    <row r="319" spans="1:11">
      <c r="A319" s="84">
        <v>44409</v>
      </c>
      <c r="B319" s="94" t="s">
        <v>69</v>
      </c>
      <c r="E319" s="94">
        <v>1</v>
      </c>
      <c r="F319" s="85">
        <v>44414</v>
      </c>
      <c r="G319" s="86">
        <v>702537.44</v>
      </c>
      <c r="H319" s="86">
        <v>702537.44</v>
      </c>
      <c r="I319" s="94" t="s">
        <v>159</v>
      </c>
      <c r="J319" s="94">
        <v>4807</v>
      </c>
      <c r="K319" s="94" t="s">
        <v>73</v>
      </c>
    </row>
    <row r="320" spans="1:11">
      <c r="A320" s="84">
        <v>44409</v>
      </c>
      <c r="B320" s="94" t="s">
        <v>69</v>
      </c>
      <c r="E320" s="94">
        <v>1</v>
      </c>
      <c r="F320" s="85">
        <v>44415</v>
      </c>
      <c r="G320" s="86">
        <v>600488.82999999996</v>
      </c>
      <c r="H320" s="86">
        <v>600488.82999999996</v>
      </c>
      <c r="I320" s="94" t="s">
        <v>159</v>
      </c>
      <c r="J320" s="94">
        <v>4799</v>
      </c>
      <c r="K320" s="94" t="s">
        <v>73</v>
      </c>
    </row>
    <row r="321" spans="1:11">
      <c r="A321" s="84">
        <v>44409</v>
      </c>
      <c r="B321" s="94" t="s">
        <v>69</v>
      </c>
      <c r="E321" s="94">
        <v>1</v>
      </c>
      <c r="F321" s="85">
        <v>44416</v>
      </c>
      <c r="G321" s="86">
        <v>784454.55</v>
      </c>
      <c r="H321" s="86">
        <v>784454.55</v>
      </c>
      <c r="I321" s="94" t="s">
        <v>159</v>
      </c>
      <c r="J321" s="94">
        <v>4792</v>
      </c>
      <c r="K321" s="94" t="s">
        <v>73</v>
      </c>
    </row>
    <row r="322" spans="1:11">
      <c r="A322" s="84">
        <v>44409</v>
      </c>
      <c r="B322" s="94" t="s">
        <v>69</v>
      </c>
      <c r="E322" s="94">
        <v>1</v>
      </c>
      <c r="F322" s="85">
        <v>44417</v>
      </c>
      <c r="G322" s="94">
        <v>297.37</v>
      </c>
      <c r="H322" s="94">
        <v>297.37</v>
      </c>
      <c r="I322" s="94" t="s">
        <v>159</v>
      </c>
      <c r="J322" s="94">
        <v>4770</v>
      </c>
      <c r="K322" s="94" t="s">
        <v>73</v>
      </c>
    </row>
    <row r="323" spans="1:11">
      <c r="A323" s="84">
        <v>44409</v>
      </c>
      <c r="B323" s="94" t="s">
        <v>69</v>
      </c>
      <c r="E323" s="94">
        <v>1</v>
      </c>
      <c r="F323" s="85">
        <v>44419</v>
      </c>
      <c r="G323" s="86">
        <v>1366185.52</v>
      </c>
      <c r="H323" s="86">
        <v>1366185.52</v>
      </c>
      <c r="I323" s="94" t="s">
        <v>159</v>
      </c>
      <c r="J323" s="94">
        <v>4835</v>
      </c>
      <c r="K323" s="94" t="s">
        <v>73</v>
      </c>
    </row>
    <row r="324" spans="1:11">
      <c r="A324" s="84">
        <v>44409</v>
      </c>
      <c r="B324" s="94" t="s">
        <v>69</v>
      </c>
      <c r="E324" s="94">
        <v>1</v>
      </c>
      <c r="F324" s="85">
        <v>44420</v>
      </c>
      <c r="G324" s="86">
        <v>1488445.41</v>
      </c>
      <c r="H324" s="86">
        <v>1488445.41</v>
      </c>
      <c r="I324" s="94" t="s">
        <v>159</v>
      </c>
      <c r="J324" s="94">
        <v>4871</v>
      </c>
      <c r="K324" s="94" t="s">
        <v>73</v>
      </c>
    </row>
    <row r="325" spans="1:11">
      <c r="A325" s="84">
        <v>44409</v>
      </c>
      <c r="B325" s="94" t="s">
        <v>69</v>
      </c>
      <c r="E325" s="94">
        <v>1</v>
      </c>
      <c r="F325" s="85">
        <v>44421</v>
      </c>
      <c r="G325" s="86">
        <v>766109.06</v>
      </c>
      <c r="H325" s="86">
        <v>766109.06</v>
      </c>
      <c r="I325" s="94" t="s">
        <v>159</v>
      </c>
      <c r="J325" s="94">
        <v>4844</v>
      </c>
      <c r="K325" s="94" t="s">
        <v>73</v>
      </c>
    </row>
    <row r="326" spans="1:11">
      <c r="A326" s="84">
        <v>44409</v>
      </c>
      <c r="B326" s="94" t="s">
        <v>69</v>
      </c>
      <c r="E326" s="94">
        <v>1</v>
      </c>
      <c r="F326" s="85">
        <v>44422</v>
      </c>
      <c r="G326" s="86">
        <v>806924.80000000005</v>
      </c>
      <c r="H326" s="86">
        <v>806924.80000000005</v>
      </c>
      <c r="I326" s="94" t="s">
        <v>159</v>
      </c>
      <c r="J326" s="94">
        <v>4865</v>
      </c>
      <c r="K326" s="94" t="s">
        <v>73</v>
      </c>
    </row>
    <row r="327" spans="1:11">
      <c r="A327" s="84">
        <v>44409</v>
      </c>
      <c r="B327" s="94" t="s">
        <v>69</v>
      </c>
      <c r="E327" s="94">
        <v>1</v>
      </c>
      <c r="F327" s="85">
        <v>44423</v>
      </c>
      <c r="G327" s="86">
        <v>54046.05</v>
      </c>
      <c r="H327" s="86">
        <v>54046.05</v>
      </c>
      <c r="I327" s="94" t="s">
        <v>159</v>
      </c>
      <c r="J327" s="94">
        <v>4849</v>
      </c>
      <c r="K327" s="94" t="s">
        <v>73</v>
      </c>
    </row>
    <row r="328" spans="1:11">
      <c r="A328" s="84">
        <v>44409</v>
      </c>
      <c r="B328" s="94" t="s">
        <v>69</v>
      </c>
      <c r="E328" s="94">
        <v>1</v>
      </c>
      <c r="F328" s="85">
        <v>44425</v>
      </c>
      <c r="G328" s="86">
        <v>1717279.62</v>
      </c>
      <c r="H328" s="86">
        <v>1717279.62</v>
      </c>
      <c r="I328" s="94" t="s">
        <v>159</v>
      </c>
      <c r="J328" s="94">
        <v>4914</v>
      </c>
      <c r="K328" s="94" t="s">
        <v>73</v>
      </c>
    </row>
    <row r="329" spans="1:11">
      <c r="A329" s="84">
        <v>44409</v>
      </c>
      <c r="B329" s="94" t="s">
        <v>69</v>
      </c>
      <c r="E329" s="94">
        <v>1</v>
      </c>
      <c r="F329" s="85">
        <v>44426</v>
      </c>
      <c r="G329" s="86">
        <v>2773.61</v>
      </c>
      <c r="H329" s="86">
        <v>2773.61</v>
      </c>
      <c r="I329" s="94" t="s">
        <v>159</v>
      </c>
      <c r="J329" s="94">
        <v>4885</v>
      </c>
      <c r="K329" s="94" t="s">
        <v>73</v>
      </c>
    </row>
    <row r="330" spans="1:11">
      <c r="A330" s="84">
        <v>44409</v>
      </c>
      <c r="B330" s="94" t="s">
        <v>69</v>
      </c>
      <c r="E330" s="94">
        <v>1</v>
      </c>
      <c r="F330" s="85">
        <v>44427</v>
      </c>
      <c r="G330" s="86">
        <v>2598693.5499999998</v>
      </c>
      <c r="H330" s="86">
        <v>2598693.5499999998</v>
      </c>
      <c r="I330" s="94" t="s">
        <v>159</v>
      </c>
      <c r="J330" s="94">
        <v>4901</v>
      </c>
      <c r="K330" s="94" t="s">
        <v>73</v>
      </c>
    </row>
    <row r="331" spans="1:11">
      <c r="A331" s="84">
        <v>44409</v>
      </c>
      <c r="B331" s="94" t="s">
        <v>69</v>
      </c>
      <c r="E331" s="94">
        <v>1</v>
      </c>
      <c r="F331" s="85">
        <v>44428</v>
      </c>
      <c r="G331" s="86">
        <v>1011619.8</v>
      </c>
      <c r="H331" s="86">
        <v>1011619.8</v>
      </c>
      <c r="I331" s="94" t="s">
        <v>159</v>
      </c>
      <c r="J331" s="94">
        <v>4908</v>
      </c>
      <c r="K331" s="94" t="s">
        <v>73</v>
      </c>
    </row>
    <row r="332" spans="1:11">
      <c r="A332" s="84">
        <v>44409</v>
      </c>
      <c r="B332" s="94" t="s">
        <v>69</v>
      </c>
      <c r="E332" s="94">
        <v>1</v>
      </c>
      <c r="F332" s="85">
        <v>44429</v>
      </c>
      <c r="G332" s="86">
        <v>1199.08</v>
      </c>
      <c r="H332" s="86">
        <v>1199.08</v>
      </c>
      <c r="I332" s="94" t="s">
        <v>159</v>
      </c>
      <c r="J332" s="94">
        <v>4878</v>
      </c>
      <c r="K332" s="94" t="s">
        <v>73</v>
      </c>
    </row>
    <row r="333" spans="1:11">
      <c r="A333" s="84">
        <v>44409</v>
      </c>
      <c r="B333" s="94" t="s">
        <v>69</v>
      </c>
      <c r="E333" s="94">
        <v>1</v>
      </c>
      <c r="F333" s="85">
        <v>44430</v>
      </c>
      <c r="G333" s="86">
        <v>6621.31</v>
      </c>
      <c r="H333" s="86">
        <v>6621.31</v>
      </c>
      <c r="I333" s="94" t="s">
        <v>159</v>
      </c>
      <c r="J333" s="94">
        <v>4893</v>
      </c>
      <c r="K333" s="94" t="s">
        <v>73</v>
      </c>
    </row>
    <row r="334" spans="1:11">
      <c r="A334" s="84">
        <v>44409</v>
      </c>
      <c r="B334" s="94" t="s">
        <v>69</v>
      </c>
      <c r="E334" s="94">
        <v>1</v>
      </c>
      <c r="F334" s="85">
        <v>44431</v>
      </c>
      <c r="G334" s="86">
        <v>1713843.13</v>
      </c>
      <c r="H334" s="86">
        <v>1713843.13</v>
      </c>
      <c r="I334" s="94" t="s">
        <v>159</v>
      </c>
      <c r="J334" s="94">
        <v>4953</v>
      </c>
      <c r="K334" s="94" t="s">
        <v>73</v>
      </c>
    </row>
    <row r="335" spans="1:11">
      <c r="A335" s="84">
        <v>44409</v>
      </c>
      <c r="B335" s="94" t="s">
        <v>69</v>
      </c>
      <c r="E335" s="94">
        <v>1</v>
      </c>
      <c r="F335" s="85">
        <v>44432</v>
      </c>
      <c r="G335" s="94">
        <v>122.48</v>
      </c>
      <c r="H335" s="94">
        <v>122.48</v>
      </c>
      <c r="I335" s="94" t="s">
        <v>159</v>
      </c>
      <c r="J335" s="94">
        <v>4960</v>
      </c>
      <c r="K335" s="94" t="s">
        <v>73</v>
      </c>
    </row>
    <row r="336" spans="1:11">
      <c r="A336" s="84">
        <v>44409</v>
      </c>
      <c r="B336" s="94" t="s">
        <v>69</v>
      </c>
      <c r="E336" s="94">
        <v>1</v>
      </c>
      <c r="F336" s="85">
        <v>44433</v>
      </c>
      <c r="G336" s="86">
        <v>1696307.87</v>
      </c>
      <c r="H336" s="86">
        <v>1696307.87</v>
      </c>
      <c r="I336" s="94" t="s">
        <v>159</v>
      </c>
      <c r="J336" s="94">
        <v>4970</v>
      </c>
      <c r="K336" s="94" t="s">
        <v>73</v>
      </c>
    </row>
    <row r="337" spans="1:11">
      <c r="A337" s="84">
        <v>44409</v>
      </c>
      <c r="B337" s="94" t="s">
        <v>69</v>
      </c>
      <c r="E337" s="94">
        <v>1</v>
      </c>
      <c r="F337" s="85">
        <v>44434</v>
      </c>
      <c r="G337" s="86">
        <v>1693599.46</v>
      </c>
      <c r="H337" s="86">
        <v>1693599.46</v>
      </c>
      <c r="I337" s="94" t="s">
        <v>159</v>
      </c>
      <c r="J337" s="94">
        <v>4993</v>
      </c>
      <c r="K337" s="94" t="s">
        <v>73</v>
      </c>
    </row>
    <row r="338" spans="1:11">
      <c r="A338" s="84">
        <v>44409</v>
      </c>
      <c r="B338" s="94" t="s">
        <v>69</v>
      </c>
      <c r="E338" s="94">
        <v>1</v>
      </c>
      <c r="F338" s="85">
        <v>44435</v>
      </c>
      <c r="G338" s="86">
        <v>737314.42</v>
      </c>
      <c r="H338" s="86">
        <v>737314.42</v>
      </c>
      <c r="I338" s="94" t="s">
        <v>159</v>
      </c>
      <c r="J338" s="94">
        <v>4986</v>
      </c>
      <c r="K338" s="94" t="s">
        <v>73</v>
      </c>
    </row>
    <row r="339" spans="1:11">
      <c r="A339" s="84">
        <v>44409</v>
      </c>
      <c r="B339" s="94" t="s">
        <v>69</v>
      </c>
      <c r="E339" s="94">
        <v>1</v>
      </c>
      <c r="F339" s="85">
        <v>44435</v>
      </c>
      <c r="G339" s="86">
        <v>5283478.96</v>
      </c>
      <c r="H339" s="86">
        <v>5283478.96</v>
      </c>
      <c r="I339" s="94" t="s">
        <v>160</v>
      </c>
      <c r="J339" s="94">
        <v>48135</v>
      </c>
      <c r="K339" s="94" t="s">
        <v>161</v>
      </c>
    </row>
    <row r="340" spans="1:11">
      <c r="A340" s="84">
        <v>44409</v>
      </c>
      <c r="B340" s="94" t="s">
        <v>69</v>
      </c>
      <c r="E340" s="94">
        <v>1</v>
      </c>
      <c r="F340" s="85">
        <v>44436</v>
      </c>
      <c r="G340" s="86">
        <v>36729.360000000001</v>
      </c>
      <c r="H340" s="86">
        <v>36729.360000000001</v>
      </c>
      <c r="I340" s="94" t="s">
        <v>159</v>
      </c>
      <c r="J340" s="94">
        <v>4977</v>
      </c>
      <c r="K340" s="94" t="s">
        <v>73</v>
      </c>
    </row>
    <row r="341" spans="1:11">
      <c r="A341" s="84">
        <v>44409</v>
      </c>
      <c r="B341" s="94" t="s">
        <v>69</v>
      </c>
      <c r="E341" s="94">
        <v>1</v>
      </c>
      <c r="F341" s="85">
        <v>44438</v>
      </c>
      <c r="G341" s="86">
        <v>-1831535.34</v>
      </c>
      <c r="H341" s="86">
        <v>-1831535.34</v>
      </c>
      <c r="I341" s="94" t="s">
        <v>162</v>
      </c>
      <c r="J341" s="94">
        <v>48224</v>
      </c>
      <c r="K341" s="94" t="s">
        <v>161</v>
      </c>
    </row>
    <row r="342" spans="1:11">
      <c r="A342" s="84">
        <v>44409</v>
      </c>
      <c r="B342" s="94" t="s">
        <v>69</v>
      </c>
      <c r="E342" s="94">
        <v>1</v>
      </c>
      <c r="F342" s="85">
        <v>44439</v>
      </c>
      <c r="G342" s="86">
        <v>3652660.86</v>
      </c>
      <c r="H342" s="86">
        <v>3652660.86</v>
      </c>
      <c r="I342" s="94" t="s">
        <v>163</v>
      </c>
      <c r="J342" s="94">
        <v>48297</v>
      </c>
      <c r="K342" s="94" t="s">
        <v>161</v>
      </c>
    </row>
    <row r="343" spans="1:11">
      <c r="A343" s="84">
        <v>44409</v>
      </c>
      <c r="B343" s="94" t="s">
        <v>69</v>
      </c>
      <c r="E343" s="94">
        <v>1</v>
      </c>
      <c r="F343" s="85">
        <v>44439</v>
      </c>
      <c r="G343" s="86">
        <v>-19281535.34</v>
      </c>
      <c r="H343" s="86">
        <v>-19281535.34</v>
      </c>
      <c r="I343" s="94" t="s">
        <v>188</v>
      </c>
      <c r="J343" s="94">
        <v>4151</v>
      </c>
      <c r="K343" s="94" t="s">
        <v>150</v>
      </c>
    </row>
    <row r="344" spans="1:11">
      <c r="A344" s="84">
        <v>44409</v>
      </c>
      <c r="B344" s="94" t="s">
        <v>69</v>
      </c>
      <c r="E344" s="94">
        <v>1</v>
      </c>
      <c r="F344" s="85">
        <v>44439</v>
      </c>
      <c r="G344" s="86">
        <v>377902.84</v>
      </c>
      <c r="H344" s="86">
        <v>377902.84</v>
      </c>
      <c r="I344" s="94" t="s">
        <v>189</v>
      </c>
      <c r="J344" s="94">
        <v>4151</v>
      </c>
      <c r="K344" s="94" t="s">
        <v>150</v>
      </c>
    </row>
    <row r="345" spans="1:11">
      <c r="A345" s="84">
        <v>44409</v>
      </c>
      <c r="B345" s="94" t="s">
        <v>69</v>
      </c>
      <c r="E345" s="94">
        <v>1</v>
      </c>
      <c r="F345" s="85">
        <v>44439</v>
      </c>
      <c r="G345" s="86">
        <v>-750245.22</v>
      </c>
      <c r="H345" s="86">
        <v>-750245.22</v>
      </c>
      <c r="I345" s="94" t="s">
        <v>190</v>
      </c>
      <c r="J345" s="94">
        <v>4151</v>
      </c>
      <c r="K345" s="94" t="s">
        <v>150</v>
      </c>
    </row>
    <row r="346" spans="1:11">
      <c r="A346" s="84">
        <v>44409</v>
      </c>
      <c r="B346" s="94" t="s">
        <v>69</v>
      </c>
      <c r="E346" s="94">
        <v>1</v>
      </c>
      <c r="F346" s="85">
        <v>44439</v>
      </c>
      <c r="G346" s="86">
        <v>-111078.95</v>
      </c>
      <c r="H346" s="86">
        <v>-111078.95</v>
      </c>
      <c r="I346" s="94" t="s">
        <v>191</v>
      </c>
      <c r="J346" s="94">
        <v>4151</v>
      </c>
      <c r="K346" s="94" t="s">
        <v>150</v>
      </c>
    </row>
    <row r="347" spans="1:11">
      <c r="A347" s="84">
        <v>44409</v>
      </c>
      <c r="B347" s="94" t="s">
        <v>69</v>
      </c>
      <c r="E347" s="94">
        <v>1</v>
      </c>
      <c r="F347" s="85">
        <v>44439</v>
      </c>
      <c r="G347" s="86">
        <v>65597364.079999998</v>
      </c>
      <c r="H347" s="86">
        <v>65597364.079999998</v>
      </c>
      <c r="I347" s="94" t="s">
        <v>117</v>
      </c>
      <c r="J347" s="94">
        <v>4151</v>
      </c>
      <c r="K347" s="94" t="s">
        <v>150</v>
      </c>
    </row>
    <row r="348" spans="1:11">
      <c r="A348" s="84">
        <v>44409</v>
      </c>
      <c r="B348" s="94" t="s">
        <v>69</v>
      </c>
      <c r="E348" s="94">
        <v>1</v>
      </c>
      <c r="F348" s="85">
        <v>44439</v>
      </c>
      <c r="G348" s="86">
        <v>457454.01</v>
      </c>
      <c r="H348" s="86">
        <v>457454.01</v>
      </c>
      <c r="I348" s="94" t="s">
        <v>192</v>
      </c>
      <c r="J348" s="94">
        <v>4151</v>
      </c>
      <c r="K348" s="94" t="s">
        <v>150</v>
      </c>
    </row>
    <row r="349" spans="1:11">
      <c r="A349" s="84">
        <v>44409</v>
      </c>
      <c r="B349" s="94" t="s">
        <v>69</v>
      </c>
      <c r="E349" s="94">
        <v>1</v>
      </c>
      <c r="F349" s="85">
        <v>44439</v>
      </c>
      <c r="G349" s="86">
        <v>-65682475.710000001</v>
      </c>
      <c r="H349" s="86">
        <v>-65682475.710000001</v>
      </c>
      <c r="I349" s="94" t="s">
        <v>193</v>
      </c>
      <c r="J349" s="94">
        <v>4151</v>
      </c>
      <c r="K349" s="94" t="s">
        <v>150</v>
      </c>
    </row>
    <row r="350" spans="1:11">
      <c r="A350" s="84">
        <v>44409</v>
      </c>
      <c r="B350" s="94" t="s">
        <v>69</v>
      </c>
      <c r="E350" s="94">
        <v>1</v>
      </c>
      <c r="F350" s="85">
        <v>44439</v>
      </c>
      <c r="G350" s="86">
        <v>-80080137.150000006</v>
      </c>
      <c r="H350" s="86">
        <v>-80080137.150000006</v>
      </c>
      <c r="I350" s="94" t="s">
        <v>193</v>
      </c>
      <c r="J350" s="94">
        <v>4153</v>
      </c>
      <c r="K350" s="94" t="s">
        <v>150</v>
      </c>
    </row>
    <row r="351" spans="1:11">
      <c r="A351" s="84">
        <v>44409</v>
      </c>
      <c r="B351" s="94" t="s">
        <v>69</v>
      </c>
      <c r="E351" s="94">
        <v>1</v>
      </c>
      <c r="F351" s="85">
        <v>44439</v>
      </c>
      <c r="G351" s="86">
        <v>-26087214.77</v>
      </c>
      <c r="H351" s="86">
        <v>-26087214.77</v>
      </c>
      <c r="I351" s="94" t="s">
        <v>188</v>
      </c>
      <c r="J351" s="94">
        <v>4153</v>
      </c>
      <c r="K351" s="94" t="s">
        <v>150</v>
      </c>
    </row>
    <row r="352" spans="1:11">
      <c r="A352" s="84">
        <v>44409</v>
      </c>
      <c r="B352" s="94" t="s">
        <v>69</v>
      </c>
      <c r="E352" s="94">
        <v>1</v>
      </c>
      <c r="F352" s="85">
        <v>44439</v>
      </c>
      <c r="G352" s="86">
        <v>79299238.659999996</v>
      </c>
      <c r="H352" s="86">
        <v>79299238.659999996</v>
      </c>
      <c r="I352" s="94" t="s">
        <v>117</v>
      </c>
      <c r="J352" s="94">
        <v>4153</v>
      </c>
      <c r="K352" s="94" t="s">
        <v>150</v>
      </c>
    </row>
    <row r="353" spans="1:11">
      <c r="A353" s="84">
        <v>44409</v>
      </c>
      <c r="B353" s="94" t="s">
        <v>69</v>
      </c>
      <c r="E353" s="94">
        <v>1</v>
      </c>
      <c r="F353" s="85">
        <v>44439</v>
      </c>
      <c r="G353" s="94">
        <v>-43.53</v>
      </c>
      <c r="H353" s="94">
        <v>-43.53</v>
      </c>
      <c r="I353" s="94" t="s">
        <v>190</v>
      </c>
      <c r="J353" s="94">
        <v>4153</v>
      </c>
      <c r="K353" s="94" t="s">
        <v>150</v>
      </c>
    </row>
    <row r="354" spans="1:11">
      <c r="A354" s="84">
        <v>44409</v>
      </c>
      <c r="B354" s="94" t="s">
        <v>69</v>
      </c>
      <c r="E354" s="94">
        <v>1</v>
      </c>
      <c r="F354" s="85">
        <v>44439</v>
      </c>
      <c r="G354" s="86">
        <v>-3137663.35</v>
      </c>
      <c r="H354" s="86">
        <v>-3137663.35</v>
      </c>
      <c r="I354" s="94" t="s">
        <v>191</v>
      </c>
      <c r="J354" s="94">
        <v>4153</v>
      </c>
      <c r="K354" s="94" t="s">
        <v>150</v>
      </c>
    </row>
    <row r="355" spans="1:11">
      <c r="A355" s="84">
        <v>44409</v>
      </c>
      <c r="B355" s="94" t="s">
        <v>69</v>
      </c>
      <c r="E355" s="94">
        <v>1</v>
      </c>
      <c r="F355" s="85">
        <v>44439</v>
      </c>
      <c r="G355" s="86">
        <v>294245.18</v>
      </c>
      <c r="H355" s="86">
        <v>294245.18</v>
      </c>
      <c r="I355" s="94" t="s">
        <v>189</v>
      </c>
      <c r="J355" s="94">
        <v>4153</v>
      </c>
      <c r="K355" s="94" t="s">
        <v>150</v>
      </c>
    </row>
    <row r="356" spans="1:11">
      <c r="A356" s="84">
        <v>44409</v>
      </c>
      <c r="B356" s="94" t="s">
        <v>69</v>
      </c>
      <c r="E356" s="94">
        <v>1</v>
      </c>
      <c r="F356" s="85">
        <v>44439</v>
      </c>
      <c r="G356" s="86">
        <v>486696.83</v>
      </c>
      <c r="H356" s="86">
        <v>486696.83</v>
      </c>
      <c r="I356" s="94" t="s">
        <v>192</v>
      </c>
      <c r="J356" s="94">
        <v>4153</v>
      </c>
      <c r="K356" s="94" t="s">
        <v>150</v>
      </c>
    </row>
    <row r="357" spans="1:11">
      <c r="A357" s="84">
        <v>44409</v>
      </c>
      <c r="B357" s="94" t="s">
        <v>69</v>
      </c>
      <c r="E357" s="94">
        <v>1</v>
      </c>
      <c r="F357" s="85">
        <v>44439</v>
      </c>
      <c r="G357" s="86">
        <v>7498.73</v>
      </c>
      <c r="H357" s="86">
        <v>7498.73</v>
      </c>
      <c r="I357" s="94" t="s">
        <v>164</v>
      </c>
      <c r="J357" s="94">
        <v>48306</v>
      </c>
      <c r="K357" s="94" t="s">
        <v>161</v>
      </c>
    </row>
    <row r="358" spans="1:11">
      <c r="A358" s="84">
        <v>44409</v>
      </c>
      <c r="B358" s="94" t="s">
        <v>69</v>
      </c>
      <c r="E358" s="94">
        <v>1</v>
      </c>
      <c r="F358" s="85">
        <v>44439</v>
      </c>
      <c r="G358" s="94">
        <v>0.01</v>
      </c>
      <c r="H358" s="94">
        <v>0.01</v>
      </c>
      <c r="I358" s="94" t="s">
        <v>194</v>
      </c>
      <c r="J358" s="94">
        <v>4156</v>
      </c>
      <c r="K358" s="94" t="s">
        <v>150</v>
      </c>
    </row>
    <row r="359" spans="1:11">
      <c r="A359" s="84">
        <v>44409</v>
      </c>
      <c r="B359" s="94" t="s">
        <v>69</v>
      </c>
      <c r="E359" s="94">
        <v>1</v>
      </c>
      <c r="F359" s="85">
        <v>44439</v>
      </c>
      <c r="G359" s="86">
        <v>111078.95</v>
      </c>
      <c r="H359" s="86">
        <v>111078.95</v>
      </c>
      <c r="I359" s="94" t="s">
        <v>191</v>
      </c>
      <c r="J359" s="94">
        <v>4152</v>
      </c>
      <c r="K359" s="94" t="s">
        <v>150</v>
      </c>
    </row>
    <row r="360" spans="1:11">
      <c r="A360" s="84">
        <v>44409</v>
      </c>
      <c r="B360" s="94" t="s">
        <v>69</v>
      </c>
      <c r="E360" s="94">
        <v>1</v>
      </c>
      <c r="F360" s="85">
        <v>44439</v>
      </c>
      <c r="G360" s="86">
        <v>-65597364.079999998</v>
      </c>
      <c r="H360" s="86">
        <v>-65597364.079999998</v>
      </c>
      <c r="I360" s="94" t="s">
        <v>117</v>
      </c>
      <c r="J360" s="94">
        <v>4152</v>
      </c>
      <c r="K360" s="94" t="s">
        <v>150</v>
      </c>
    </row>
    <row r="361" spans="1:11">
      <c r="A361" s="84">
        <v>44409</v>
      </c>
      <c r="B361" s="94" t="s">
        <v>69</v>
      </c>
      <c r="E361" s="94">
        <v>1</v>
      </c>
      <c r="F361" s="85">
        <v>44439</v>
      </c>
      <c r="G361" s="86">
        <v>-377902.84</v>
      </c>
      <c r="H361" s="86">
        <v>-377902.84</v>
      </c>
      <c r="I361" s="94" t="s">
        <v>189</v>
      </c>
      <c r="J361" s="94">
        <v>4152</v>
      </c>
      <c r="K361" s="94" t="s">
        <v>150</v>
      </c>
    </row>
    <row r="362" spans="1:11">
      <c r="A362" s="84">
        <v>44409</v>
      </c>
      <c r="B362" s="94" t="s">
        <v>69</v>
      </c>
      <c r="E362" s="94">
        <v>1</v>
      </c>
      <c r="F362" s="85">
        <v>44439</v>
      </c>
      <c r="G362" s="86">
        <v>65682475.710000001</v>
      </c>
      <c r="H362" s="86">
        <v>65682475.710000001</v>
      </c>
      <c r="I362" s="94" t="s">
        <v>193</v>
      </c>
      <c r="J362" s="94">
        <v>4152</v>
      </c>
      <c r="K362" s="94" t="s">
        <v>150</v>
      </c>
    </row>
    <row r="363" spans="1:11">
      <c r="A363" s="84">
        <v>44409</v>
      </c>
      <c r="B363" s="94" t="s">
        <v>69</v>
      </c>
      <c r="E363" s="94">
        <v>1</v>
      </c>
      <c r="F363" s="85">
        <v>44439</v>
      </c>
      <c r="G363" s="86">
        <v>750245.22</v>
      </c>
      <c r="H363" s="86">
        <v>750245.22</v>
      </c>
      <c r="I363" s="94" t="s">
        <v>190</v>
      </c>
      <c r="J363" s="94">
        <v>4152</v>
      </c>
      <c r="K363" s="94" t="s">
        <v>150</v>
      </c>
    </row>
    <row r="364" spans="1:11">
      <c r="A364" s="84">
        <v>44409</v>
      </c>
      <c r="B364" s="94" t="s">
        <v>69</v>
      </c>
      <c r="E364" s="94">
        <v>1</v>
      </c>
      <c r="F364" s="85">
        <v>44439</v>
      </c>
      <c r="G364" s="86">
        <v>19281535.34</v>
      </c>
      <c r="H364" s="86">
        <v>19281535.34</v>
      </c>
      <c r="I364" s="94" t="s">
        <v>188</v>
      </c>
      <c r="J364" s="94">
        <v>4152</v>
      </c>
      <c r="K364" s="94" t="s">
        <v>150</v>
      </c>
    </row>
    <row r="365" spans="1:11">
      <c r="A365" s="84">
        <v>44409</v>
      </c>
      <c r="B365" s="94" t="s">
        <v>69</v>
      </c>
      <c r="E365" s="94">
        <v>1</v>
      </c>
      <c r="F365" s="85">
        <v>44439</v>
      </c>
      <c r="G365" s="86">
        <v>-457454.01</v>
      </c>
      <c r="H365" s="86">
        <v>-457454.01</v>
      </c>
      <c r="I365" s="94" t="s">
        <v>192</v>
      </c>
      <c r="J365" s="94">
        <v>4152</v>
      </c>
      <c r="K365" s="94" t="s">
        <v>150</v>
      </c>
    </row>
    <row r="366" spans="1:11">
      <c r="A366" s="83"/>
      <c r="F366" s="94" t="s">
        <v>99</v>
      </c>
      <c r="G366" s="94" t="s">
        <v>165</v>
      </c>
      <c r="H366" s="94" t="s">
        <v>100</v>
      </c>
    </row>
    <row r="367" spans="1:11">
      <c r="A367" s="83"/>
      <c r="H367" s="94">
        <v>0</v>
      </c>
    </row>
    <row r="368" spans="1:11">
      <c r="A368" s="83"/>
      <c r="G368" s="94" t="s">
        <v>101</v>
      </c>
      <c r="H368" s="94">
        <v>0</v>
      </c>
    </row>
    <row r="369" spans="1:11">
      <c r="A369" s="83"/>
      <c r="G369" s="94" t="s">
        <v>102</v>
      </c>
      <c r="H369" s="94">
        <v>0</v>
      </c>
    </row>
    <row r="370" spans="1:11">
      <c r="A370" s="83"/>
    </row>
    <row r="371" spans="1:11">
      <c r="A371" s="84">
        <v>44440</v>
      </c>
      <c r="B371" s="94" t="s">
        <v>69</v>
      </c>
      <c r="E371" s="94">
        <v>1</v>
      </c>
      <c r="F371" s="85">
        <v>44441</v>
      </c>
      <c r="G371" s="86">
        <v>2529603.58</v>
      </c>
      <c r="H371" s="86">
        <v>2529603.58</v>
      </c>
      <c r="I371" s="94" t="s">
        <v>159</v>
      </c>
      <c r="J371" s="94">
        <v>5069</v>
      </c>
      <c r="K371" s="94" t="s">
        <v>73</v>
      </c>
    </row>
    <row r="372" spans="1:11">
      <c r="A372" s="84">
        <v>44440</v>
      </c>
      <c r="B372" s="94" t="s">
        <v>69</v>
      </c>
      <c r="E372" s="94">
        <v>1</v>
      </c>
      <c r="F372" s="85">
        <v>44442</v>
      </c>
      <c r="G372" s="86">
        <v>2428.02</v>
      </c>
      <c r="H372" s="86">
        <v>2428.02</v>
      </c>
      <c r="I372" s="94" t="s">
        <v>159</v>
      </c>
      <c r="J372" s="94">
        <v>5031</v>
      </c>
      <c r="K372" s="94" t="s">
        <v>73</v>
      </c>
    </row>
    <row r="373" spans="1:11">
      <c r="A373" s="84">
        <v>44440</v>
      </c>
      <c r="B373" s="94" t="s">
        <v>69</v>
      </c>
      <c r="E373" s="94">
        <v>1</v>
      </c>
      <c r="F373" s="85">
        <v>44442</v>
      </c>
      <c r="G373" s="86">
        <v>979612.76</v>
      </c>
      <c r="H373" s="86">
        <v>979612.76</v>
      </c>
      <c r="I373" s="94" t="s">
        <v>176</v>
      </c>
      <c r="J373" s="94">
        <v>5031</v>
      </c>
      <c r="K373" s="94" t="s">
        <v>73</v>
      </c>
    </row>
    <row r="374" spans="1:11">
      <c r="A374" s="84">
        <v>44440</v>
      </c>
      <c r="B374" s="94" t="s">
        <v>69</v>
      </c>
      <c r="E374" s="94">
        <v>1</v>
      </c>
      <c r="F374" s="85">
        <v>44444</v>
      </c>
      <c r="G374" s="86">
        <v>2560553.9700000002</v>
      </c>
      <c r="H374" s="86">
        <v>2560553.9700000002</v>
      </c>
      <c r="I374" s="94" t="s">
        <v>176</v>
      </c>
      <c r="J374" s="94">
        <v>5046</v>
      </c>
      <c r="K374" s="94" t="s">
        <v>73</v>
      </c>
    </row>
    <row r="375" spans="1:11">
      <c r="A375" s="84">
        <v>44440</v>
      </c>
      <c r="B375" s="94" t="s">
        <v>69</v>
      </c>
      <c r="E375" s="94">
        <v>1</v>
      </c>
      <c r="F375" s="85">
        <v>44445</v>
      </c>
      <c r="G375" s="86">
        <v>971610.78</v>
      </c>
      <c r="H375" s="86">
        <v>971610.78</v>
      </c>
      <c r="I375" s="94" t="s">
        <v>176</v>
      </c>
      <c r="J375" s="94">
        <v>5053</v>
      </c>
      <c r="K375" s="94" t="s">
        <v>73</v>
      </c>
    </row>
    <row r="376" spans="1:11">
      <c r="A376" s="84">
        <v>44440</v>
      </c>
      <c r="B376" s="94" t="s">
        <v>69</v>
      </c>
      <c r="E376" s="94">
        <v>1</v>
      </c>
      <c r="F376" s="85">
        <v>44446</v>
      </c>
      <c r="G376" s="86">
        <v>823281.1</v>
      </c>
      <c r="H376" s="86">
        <v>823281.1</v>
      </c>
      <c r="I376" s="94" t="s">
        <v>176</v>
      </c>
      <c r="J376" s="94">
        <v>5019</v>
      </c>
      <c r="K376" s="94" t="s">
        <v>73</v>
      </c>
    </row>
    <row r="377" spans="1:11">
      <c r="A377" s="84">
        <v>44440</v>
      </c>
      <c r="B377" s="94" t="s">
        <v>69</v>
      </c>
      <c r="E377" s="94">
        <v>1</v>
      </c>
      <c r="F377" s="85">
        <v>44447</v>
      </c>
      <c r="G377" s="94">
        <v>414.13</v>
      </c>
      <c r="H377" s="94">
        <v>414.13</v>
      </c>
      <c r="I377" s="94" t="s">
        <v>176</v>
      </c>
      <c r="J377" s="94">
        <v>5062</v>
      </c>
      <c r="K377" s="94" t="s">
        <v>73</v>
      </c>
    </row>
    <row r="378" spans="1:11">
      <c r="A378" s="84">
        <v>44440</v>
      </c>
      <c r="B378" s="94" t="s">
        <v>69</v>
      </c>
      <c r="E378" s="94">
        <v>1</v>
      </c>
      <c r="F378" s="85">
        <v>44448</v>
      </c>
      <c r="G378" s="86">
        <v>1084167.77</v>
      </c>
      <c r="H378" s="86">
        <v>1084167.77</v>
      </c>
      <c r="I378" s="94" t="s">
        <v>176</v>
      </c>
      <c r="J378" s="94">
        <v>5076</v>
      </c>
      <c r="K378" s="94" t="s">
        <v>73</v>
      </c>
    </row>
    <row r="379" spans="1:11">
      <c r="A379" s="84">
        <v>44440</v>
      </c>
      <c r="B379" s="94" t="s">
        <v>69</v>
      </c>
      <c r="E379" s="94">
        <v>1</v>
      </c>
      <c r="F379" s="85">
        <v>44449</v>
      </c>
      <c r="G379" s="86">
        <v>1825655.39</v>
      </c>
      <c r="H379" s="86">
        <v>1825655.39</v>
      </c>
      <c r="I379" s="94" t="s">
        <v>176</v>
      </c>
      <c r="J379" s="94">
        <v>5105</v>
      </c>
      <c r="K379" s="94" t="s">
        <v>73</v>
      </c>
    </row>
    <row r="380" spans="1:11">
      <c r="A380" s="84">
        <v>44440</v>
      </c>
      <c r="B380" s="94" t="s">
        <v>69</v>
      </c>
      <c r="E380" s="94">
        <v>1</v>
      </c>
      <c r="F380" s="85">
        <v>44450</v>
      </c>
      <c r="G380" s="86">
        <v>3621.15</v>
      </c>
      <c r="H380" s="86">
        <v>3621.15</v>
      </c>
      <c r="I380" s="94" t="s">
        <v>176</v>
      </c>
      <c r="J380" s="94">
        <v>5084</v>
      </c>
      <c r="K380" s="94" t="s">
        <v>73</v>
      </c>
    </row>
    <row r="381" spans="1:11">
      <c r="A381" s="84">
        <v>44440</v>
      </c>
      <c r="B381" s="94" t="s">
        <v>69</v>
      </c>
      <c r="E381" s="94">
        <v>1</v>
      </c>
      <c r="F381" s="85">
        <v>44451</v>
      </c>
      <c r="G381" s="86">
        <v>1985078.02</v>
      </c>
      <c r="H381" s="86">
        <v>1985078.02</v>
      </c>
      <c r="I381" s="94" t="s">
        <v>176</v>
      </c>
      <c r="J381" s="94">
        <v>5090</v>
      </c>
      <c r="K381" s="94" t="s">
        <v>73</v>
      </c>
    </row>
    <row r="382" spans="1:11">
      <c r="A382" s="84">
        <v>44440</v>
      </c>
      <c r="B382" s="94" t="s">
        <v>69</v>
      </c>
      <c r="E382" s="94">
        <v>1</v>
      </c>
      <c r="F382" s="85">
        <v>44452</v>
      </c>
      <c r="G382" s="94">
        <v>108.09</v>
      </c>
      <c r="H382" s="94">
        <v>108.09</v>
      </c>
      <c r="I382" s="94" t="s">
        <v>176</v>
      </c>
      <c r="J382" s="94">
        <v>5098</v>
      </c>
      <c r="K382" s="94" t="s">
        <v>73</v>
      </c>
    </row>
    <row r="383" spans="1:11">
      <c r="A383" s="84">
        <v>44440</v>
      </c>
      <c r="B383" s="94" t="s">
        <v>69</v>
      </c>
      <c r="E383" s="94">
        <v>1</v>
      </c>
      <c r="F383" s="85">
        <v>44453</v>
      </c>
      <c r="G383" s="86">
        <v>2037866.67</v>
      </c>
      <c r="H383" s="86">
        <v>2037866.67</v>
      </c>
      <c r="I383" s="94" t="s">
        <v>176</v>
      </c>
      <c r="J383" s="94">
        <v>5127</v>
      </c>
      <c r="K383" s="94" t="s">
        <v>73</v>
      </c>
    </row>
    <row r="384" spans="1:11">
      <c r="A384" s="84">
        <v>44440</v>
      </c>
      <c r="B384" s="94" t="s">
        <v>69</v>
      </c>
      <c r="E384" s="94">
        <v>1</v>
      </c>
      <c r="F384" s="85">
        <v>44454</v>
      </c>
      <c r="G384" s="86">
        <v>112767.79</v>
      </c>
      <c r="H384" s="86">
        <v>112767.79</v>
      </c>
      <c r="I384" s="94" t="s">
        <v>176</v>
      </c>
      <c r="J384" s="94">
        <v>5118</v>
      </c>
      <c r="K384" s="94" t="s">
        <v>73</v>
      </c>
    </row>
    <row r="385" spans="1:11">
      <c r="A385" s="84">
        <v>44440</v>
      </c>
      <c r="B385" s="94" t="s">
        <v>69</v>
      </c>
      <c r="E385" s="94">
        <v>1</v>
      </c>
      <c r="F385" s="85">
        <v>44455</v>
      </c>
      <c r="G385" s="86">
        <v>1240.6600000000001</v>
      </c>
      <c r="H385" s="86">
        <v>1240.6600000000001</v>
      </c>
      <c r="I385" s="94" t="s">
        <v>176</v>
      </c>
      <c r="J385" s="94">
        <v>5112</v>
      </c>
      <c r="K385" s="94" t="s">
        <v>73</v>
      </c>
    </row>
    <row r="386" spans="1:11">
      <c r="A386" s="84">
        <v>44440</v>
      </c>
      <c r="B386" s="94" t="s">
        <v>69</v>
      </c>
      <c r="E386" s="94">
        <v>1</v>
      </c>
      <c r="F386" s="85">
        <v>44456</v>
      </c>
      <c r="G386" s="86">
        <v>2254272.35</v>
      </c>
      <c r="H386" s="86">
        <v>2254272.35</v>
      </c>
      <c r="I386" s="94" t="s">
        <v>176</v>
      </c>
      <c r="J386" s="94">
        <v>5161</v>
      </c>
      <c r="K386" s="94" t="s">
        <v>73</v>
      </c>
    </row>
    <row r="387" spans="1:11">
      <c r="A387" s="84">
        <v>44440</v>
      </c>
      <c r="B387" s="94" t="s">
        <v>69</v>
      </c>
      <c r="E387" s="94">
        <v>1</v>
      </c>
      <c r="F387" s="85">
        <v>44457</v>
      </c>
      <c r="G387" s="86">
        <v>2119888.9500000002</v>
      </c>
      <c r="H387" s="86">
        <v>2119888.9500000002</v>
      </c>
      <c r="I387" s="94" t="s">
        <v>176</v>
      </c>
      <c r="J387" s="94">
        <v>5154</v>
      </c>
      <c r="K387" s="94" t="s">
        <v>73</v>
      </c>
    </row>
    <row r="388" spans="1:11">
      <c r="A388" s="84">
        <v>44440</v>
      </c>
      <c r="B388" s="94" t="s">
        <v>69</v>
      </c>
      <c r="E388" s="94">
        <v>1</v>
      </c>
      <c r="F388" s="85">
        <v>44458</v>
      </c>
      <c r="G388" s="86">
        <v>1181321.6299999999</v>
      </c>
      <c r="H388" s="86">
        <v>1181321.6299999999</v>
      </c>
      <c r="I388" s="94" t="s">
        <v>176</v>
      </c>
      <c r="J388" s="94">
        <v>5134</v>
      </c>
      <c r="K388" s="94" t="s">
        <v>73</v>
      </c>
    </row>
    <row r="389" spans="1:11">
      <c r="A389" s="84">
        <v>44440</v>
      </c>
      <c r="B389" s="94" t="s">
        <v>69</v>
      </c>
      <c r="E389" s="94">
        <v>1</v>
      </c>
      <c r="F389" s="85">
        <v>44459</v>
      </c>
      <c r="G389" s="86">
        <v>314117.14</v>
      </c>
      <c r="H389" s="86">
        <v>314117.14</v>
      </c>
      <c r="I389" s="94" t="s">
        <v>176</v>
      </c>
      <c r="J389" s="94">
        <v>5148</v>
      </c>
      <c r="K389" s="94" t="s">
        <v>73</v>
      </c>
    </row>
    <row r="390" spans="1:11">
      <c r="A390" s="84">
        <v>44440</v>
      </c>
      <c r="B390" s="94" t="s">
        <v>69</v>
      </c>
      <c r="E390" s="94">
        <v>1</v>
      </c>
      <c r="F390" s="85">
        <v>44460</v>
      </c>
      <c r="G390" s="86">
        <v>736043.88</v>
      </c>
      <c r="H390" s="86">
        <v>736043.88</v>
      </c>
      <c r="I390" s="94" t="s">
        <v>176</v>
      </c>
      <c r="J390" s="94">
        <v>5145</v>
      </c>
      <c r="K390" s="94" t="s">
        <v>73</v>
      </c>
    </row>
    <row r="391" spans="1:11">
      <c r="A391" s="84">
        <v>44440</v>
      </c>
      <c r="B391" s="94" t="s">
        <v>69</v>
      </c>
      <c r="E391" s="94">
        <v>1</v>
      </c>
      <c r="F391" s="85">
        <v>44460</v>
      </c>
      <c r="G391" s="86">
        <v>260708.99</v>
      </c>
      <c r="H391" s="86">
        <v>260708.99</v>
      </c>
      <c r="I391" s="94" t="s">
        <v>176</v>
      </c>
      <c r="J391" s="94">
        <v>5204</v>
      </c>
      <c r="K391" s="94" t="s">
        <v>73</v>
      </c>
    </row>
    <row r="392" spans="1:11">
      <c r="A392" s="84">
        <v>44440</v>
      </c>
      <c r="B392" s="94" t="s">
        <v>69</v>
      </c>
      <c r="E392" s="94">
        <v>1</v>
      </c>
      <c r="F392" s="85">
        <v>44461</v>
      </c>
      <c r="G392" s="86">
        <v>2080536.97</v>
      </c>
      <c r="H392" s="86">
        <v>2080536.97</v>
      </c>
      <c r="I392" s="94" t="s">
        <v>176</v>
      </c>
      <c r="J392" s="94">
        <v>5196</v>
      </c>
      <c r="K392" s="94" t="s">
        <v>73</v>
      </c>
    </row>
    <row r="393" spans="1:11">
      <c r="A393" s="84">
        <v>44440</v>
      </c>
      <c r="B393" s="94" t="s">
        <v>69</v>
      </c>
      <c r="E393" s="94">
        <v>1</v>
      </c>
      <c r="F393" s="85">
        <v>44462</v>
      </c>
      <c r="G393" s="86">
        <v>104789.84</v>
      </c>
      <c r="H393" s="86">
        <v>104789.84</v>
      </c>
      <c r="I393" s="94" t="s">
        <v>176</v>
      </c>
      <c r="J393" s="94">
        <v>5210</v>
      </c>
      <c r="K393" s="94" t="s">
        <v>73</v>
      </c>
    </row>
    <row r="394" spans="1:11">
      <c r="A394" s="84">
        <v>44440</v>
      </c>
      <c r="B394" s="94" t="s">
        <v>69</v>
      </c>
      <c r="E394" s="94">
        <v>1</v>
      </c>
      <c r="F394" s="85">
        <v>44463</v>
      </c>
      <c r="G394" s="86">
        <v>2038108.97</v>
      </c>
      <c r="H394" s="86">
        <v>2038108.97</v>
      </c>
      <c r="I394" s="94" t="s">
        <v>176</v>
      </c>
      <c r="J394" s="94">
        <v>5235</v>
      </c>
      <c r="K394" s="94" t="s">
        <v>73</v>
      </c>
    </row>
    <row r="395" spans="1:11">
      <c r="A395" s="84">
        <v>44440</v>
      </c>
      <c r="B395" s="94" t="s">
        <v>69</v>
      </c>
      <c r="E395" s="94">
        <v>1</v>
      </c>
      <c r="F395" s="85">
        <v>44464</v>
      </c>
      <c r="G395" s="86">
        <v>1081293.08</v>
      </c>
      <c r="H395" s="86">
        <v>1081293.08</v>
      </c>
      <c r="I395" s="94" t="s">
        <v>176</v>
      </c>
      <c r="J395" s="94">
        <v>5228</v>
      </c>
      <c r="K395" s="94" t="s">
        <v>73</v>
      </c>
    </row>
    <row r="396" spans="1:11">
      <c r="A396" s="84">
        <v>44440</v>
      </c>
      <c r="B396" s="94" t="s">
        <v>69</v>
      </c>
      <c r="E396" s="94">
        <v>1</v>
      </c>
      <c r="F396" s="85">
        <v>44465</v>
      </c>
      <c r="G396" s="86">
        <v>1725.07</v>
      </c>
      <c r="H396" s="86">
        <v>1725.07</v>
      </c>
      <c r="I396" s="94" t="s">
        <v>176</v>
      </c>
      <c r="J396" s="94">
        <v>5219</v>
      </c>
      <c r="K396" s="94" t="s">
        <v>73</v>
      </c>
    </row>
    <row r="397" spans="1:11">
      <c r="A397" s="84">
        <v>44440</v>
      </c>
      <c r="B397" s="94" t="s">
        <v>69</v>
      </c>
      <c r="E397" s="94">
        <v>1</v>
      </c>
      <c r="F397" s="85">
        <v>44466</v>
      </c>
      <c r="G397" s="86">
        <v>2164656.6</v>
      </c>
      <c r="H397" s="86">
        <v>2164656.6</v>
      </c>
      <c r="I397" s="94" t="s">
        <v>176</v>
      </c>
      <c r="J397" s="94">
        <v>5245</v>
      </c>
      <c r="K397" s="94" t="s">
        <v>73</v>
      </c>
    </row>
    <row r="398" spans="1:11">
      <c r="A398" s="84">
        <v>44440</v>
      </c>
      <c r="B398" s="94" t="s">
        <v>69</v>
      </c>
      <c r="E398" s="94">
        <v>1</v>
      </c>
      <c r="F398" s="85">
        <v>44467</v>
      </c>
      <c r="G398" s="86">
        <v>1048726.8799999999</v>
      </c>
      <c r="H398" s="86">
        <v>1048726.8799999999</v>
      </c>
      <c r="I398" s="94" t="s">
        <v>176</v>
      </c>
      <c r="J398" s="94">
        <v>5258</v>
      </c>
      <c r="K398" s="94" t="s">
        <v>73</v>
      </c>
    </row>
    <row r="399" spans="1:11">
      <c r="A399" s="84">
        <v>44440</v>
      </c>
      <c r="B399" s="94" t="s">
        <v>69</v>
      </c>
      <c r="E399" s="94">
        <v>1</v>
      </c>
      <c r="F399" s="85">
        <v>44468</v>
      </c>
      <c r="G399" s="86">
        <v>175856.39</v>
      </c>
      <c r="H399" s="86">
        <v>175856.39</v>
      </c>
      <c r="I399" s="94" t="s">
        <v>176</v>
      </c>
      <c r="J399" s="94">
        <v>5264</v>
      </c>
      <c r="K399" s="94" t="s">
        <v>73</v>
      </c>
    </row>
    <row r="400" spans="1:11">
      <c r="A400" s="84">
        <v>44440</v>
      </c>
      <c r="B400" s="94" t="s">
        <v>69</v>
      </c>
      <c r="E400" s="94">
        <v>1</v>
      </c>
      <c r="F400" s="85">
        <v>44468</v>
      </c>
      <c r="G400" s="86">
        <v>1084602.3500000001</v>
      </c>
      <c r="H400" s="86">
        <v>1084602.3500000001</v>
      </c>
      <c r="I400" s="94" t="s">
        <v>176</v>
      </c>
      <c r="J400" s="94">
        <v>5269</v>
      </c>
      <c r="K400" s="94" t="s">
        <v>73</v>
      </c>
    </row>
    <row r="401" spans="1:11">
      <c r="A401" s="84">
        <v>44440</v>
      </c>
      <c r="B401" s="94" t="s">
        <v>69</v>
      </c>
      <c r="E401" s="94">
        <v>1</v>
      </c>
      <c r="F401" s="85">
        <v>44469</v>
      </c>
      <c r="G401" s="86">
        <v>-2532031.6</v>
      </c>
      <c r="H401" s="86">
        <v>-2532031.6</v>
      </c>
      <c r="I401" s="94" t="s">
        <v>177</v>
      </c>
      <c r="J401" s="94">
        <v>48732</v>
      </c>
      <c r="K401" s="94" t="s">
        <v>161</v>
      </c>
    </row>
    <row r="402" spans="1:11">
      <c r="A402" s="84">
        <v>44440</v>
      </c>
      <c r="B402" s="94" t="s">
        <v>69</v>
      </c>
      <c r="E402" s="94">
        <v>1</v>
      </c>
      <c r="F402" s="85">
        <v>44469</v>
      </c>
      <c r="G402" s="86">
        <v>5901067.0199999996</v>
      </c>
      <c r="H402" s="86">
        <v>5901067.0199999996</v>
      </c>
      <c r="I402" s="94" t="s">
        <v>178</v>
      </c>
      <c r="J402" s="94">
        <v>48715</v>
      </c>
      <c r="K402" s="94" t="s">
        <v>161</v>
      </c>
    </row>
    <row r="403" spans="1:11">
      <c r="A403" s="84">
        <v>44440</v>
      </c>
      <c r="B403" s="94" t="s">
        <v>69</v>
      </c>
      <c r="E403" s="94">
        <v>1</v>
      </c>
      <c r="F403" s="85">
        <v>44469</v>
      </c>
      <c r="G403" s="86">
        <v>4403286.82</v>
      </c>
      <c r="H403" s="86">
        <v>4403286.82</v>
      </c>
      <c r="I403" s="94" t="s">
        <v>179</v>
      </c>
      <c r="J403" s="94">
        <v>48729</v>
      </c>
      <c r="K403" s="94" t="s">
        <v>161</v>
      </c>
    </row>
    <row r="404" spans="1:11">
      <c r="A404" s="84">
        <v>44440</v>
      </c>
      <c r="B404" s="94" t="s">
        <v>69</v>
      </c>
      <c r="E404" s="94">
        <v>1</v>
      </c>
      <c r="F404" s="85">
        <v>44469</v>
      </c>
      <c r="G404" s="86">
        <v>11609.26</v>
      </c>
      <c r="H404" s="86">
        <v>11609.26</v>
      </c>
      <c r="I404" s="94" t="s">
        <v>180</v>
      </c>
      <c r="J404" s="94">
        <v>48717</v>
      </c>
      <c r="K404" s="94" t="s">
        <v>161</v>
      </c>
    </row>
    <row r="405" spans="1:11">
      <c r="A405" s="84">
        <v>44440</v>
      </c>
      <c r="B405" s="94" t="s">
        <v>69</v>
      </c>
      <c r="E405" s="94">
        <v>1</v>
      </c>
      <c r="F405" s="85">
        <v>44439</v>
      </c>
      <c r="G405" s="86">
        <v>-3652660.86</v>
      </c>
      <c r="H405" s="86">
        <v>-3652660.86</v>
      </c>
      <c r="I405" s="94" t="s">
        <v>163</v>
      </c>
      <c r="J405" s="94">
        <v>48727</v>
      </c>
      <c r="K405" s="94" t="s">
        <v>161</v>
      </c>
    </row>
    <row r="406" spans="1:11">
      <c r="A406" s="84">
        <v>44440</v>
      </c>
      <c r="B406" s="94" t="s">
        <v>69</v>
      </c>
      <c r="E406" s="94">
        <v>1</v>
      </c>
      <c r="F406" s="85">
        <v>44439</v>
      </c>
      <c r="G406" s="86">
        <v>-7498.73</v>
      </c>
      <c r="H406" s="86">
        <v>-7498.73</v>
      </c>
      <c r="I406" s="94" t="s">
        <v>164</v>
      </c>
      <c r="J406" s="94">
        <v>48728</v>
      </c>
      <c r="K406" s="94" t="s">
        <v>161</v>
      </c>
    </row>
    <row r="407" spans="1:11" s="180" customFormat="1">
      <c r="A407" s="84">
        <v>44440</v>
      </c>
      <c r="B407" s="180" t="s">
        <v>69</v>
      </c>
      <c r="E407" s="180">
        <v>1</v>
      </c>
      <c r="F407" s="85">
        <v>44467</v>
      </c>
      <c r="G407" s="86">
        <v>-1048726.8799999999</v>
      </c>
      <c r="H407" s="86">
        <v>-1048726.8799999999</v>
      </c>
      <c r="I407" s="180" t="s">
        <v>176</v>
      </c>
      <c r="J407" s="180">
        <v>5280</v>
      </c>
      <c r="K407" s="180" t="s">
        <v>161</v>
      </c>
    </row>
    <row r="408" spans="1:11" s="180" customFormat="1">
      <c r="A408" s="84">
        <v>44440</v>
      </c>
      <c r="B408" s="180" t="s">
        <v>69</v>
      </c>
      <c r="E408" s="180">
        <v>1</v>
      </c>
      <c r="F408" s="85">
        <v>44468</v>
      </c>
      <c r="G408" s="86">
        <v>-175856.39</v>
      </c>
      <c r="H408" s="86">
        <v>-175856.39</v>
      </c>
      <c r="I408" s="180" t="s">
        <v>176</v>
      </c>
      <c r="J408" s="180">
        <v>5281</v>
      </c>
      <c r="K408" s="180" t="s">
        <v>161</v>
      </c>
    </row>
    <row r="409" spans="1:11" s="180" customFormat="1">
      <c r="A409" s="84">
        <v>44440</v>
      </c>
      <c r="B409" s="180" t="s">
        <v>69</v>
      </c>
      <c r="E409" s="180">
        <v>1</v>
      </c>
      <c r="F409" s="85">
        <v>44468</v>
      </c>
      <c r="G409" s="86">
        <v>-1084602.3500000001</v>
      </c>
      <c r="H409" s="86">
        <v>-1084602.3500000001</v>
      </c>
      <c r="I409" s="180" t="s">
        <v>176</v>
      </c>
      <c r="J409" s="180">
        <v>5282</v>
      </c>
      <c r="K409" s="180" t="s">
        <v>161</v>
      </c>
    </row>
    <row r="410" spans="1:11" s="180" customFormat="1">
      <c r="A410" s="84">
        <v>44440</v>
      </c>
      <c r="B410" s="180" t="s">
        <v>69</v>
      </c>
      <c r="E410" s="180">
        <v>1</v>
      </c>
      <c r="F410" s="85">
        <v>44469</v>
      </c>
      <c r="G410" s="86">
        <v>59027.87</v>
      </c>
      <c r="H410" s="86">
        <v>59027.87</v>
      </c>
      <c r="I410" s="180" t="s">
        <v>176</v>
      </c>
      <c r="J410" s="180">
        <v>5274</v>
      </c>
      <c r="K410" s="180" t="s">
        <v>73</v>
      </c>
    </row>
    <row r="411" spans="1:11" s="180" customFormat="1">
      <c r="A411" s="84">
        <v>44440</v>
      </c>
      <c r="B411" s="180" t="s">
        <v>69</v>
      </c>
      <c r="E411" s="180">
        <v>1</v>
      </c>
      <c r="F411" s="85">
        <v>44469</v>
      </c>
      <c r="G411" s="86">
        <v>-59027.87</v>
      </c>
      <c r="H411" s="86">
        <v>-59027.87</v>
      </c>
      <c r="I411" s="180" t="s">
        <v>176</v>
      </c>
      <c r="J411" s="180">
        <v>5283</v>
      </c>
      <c r="K411" s="180" t="s">
        <v>161</v>
      </c>
    </row>
    <row r="412" spans="1:11" s="180" customFormat="1">
      <c r="A412" s="84"/>
      <c r="F412" s="85"/>
      <c r="G412" s="86"/>
      <c r="H412" s="86"/>
    </row>
    <row r="413" spans="1:11" s="180" customFormat="1">
      <c r="A413" s="84"/>
      <c r="F413" s="85"/>
      <c r="G413" s="86"/>
      <c r="H413" s="86"/>
    </row>
    <row r="414" spans="1:11" s="180" customFormat="1">
      <c r="A414" s="84"/>
      <c r="F414" s="85"/>
      <c r="G414" s="86"/>
      <c r="H414" s="86"/>
    </row>
    <row r="415" spans="1:11" s="180" customFormat="1">
      <c r="A415" s="84"/>
      <c r="F415" s="85"/>
      <c r="G415" s="86"/>
      <c r="H415" s="86"/>
    </row>
    <row r="416" spans="1:11" s="180" customFormat="1">
      <c r="A416" s="84"/>
      <c r="F416" s="85"/>
      <c r="G416" s="86"/>
      <c r="H416" s="86"/>
    </row>
    <row r="417" spans="1:11">
      <c r="A417" s="83"/>
      <c r="F417" s="94" t="s">
        <v>99</v>
      </c>
      <c r="G417" s="94" t="s">
        <v>181</v>
      </c>
      <c r="H417" s="94" t="s">
        <v>100</v>
      </c>
    </row>
    <row r="418" spans="1:11">
      <c r="A418" s="83"/>
      <c r="H418" s="86">
        <v>33379245.259999998</v>
      </c>
    </row>
    <row r="419" spans="1:11">
      <c r="A419" s="83"/>
    </row>
    <row r="420" spans="1:11">
      <c r="A420" s="83"/>
      <c r="G420" s="94" t="s">
        <v>101</v>
      </c>
      <c r="H420" s="94">
        <v>0</v>
      </c>
    </row>
    <row r="421" spans="1:11">
      <c r="A421" s="83"/>
      <c r="G421" s="94" t="s">
        <v>102</v>
      </c>
      <c r="H421" s="86">
        <v>33379245.259999998</v>
      </c>
    </row>
    <row r="422" spans="1:11">
      <c r="A422" s="83" t="s">
        <v>54</v>
      </c>
    </row>
    <row r="423" spans="1:11">
      <c r="A423" s="83" t="s">
        <v>52</v>
      </c>
    </row>
    <row r="424" spans="1:11">
      <c r="A424" s="83" t="s">
        <v>103</v>
      </c>
    </row>
    <row r="428" spans="1:11">
      <c r="A428" s="188">
        <v>44470</v>
      </c>
      <c r="B428" s="186" t="s">
        <v>69</v>
      </c>
      <c r="C428" s="186"/>
      <c r="D428" s="186"/>
      <c r="E428" s="186">
        <v>1</v>
      </c>
      <c r="F428" s="189">
        <v>44470</v>
      </c>
      <c r="G428" s="190">
        <v>3211089.52</v>
      </c>
      <c r="H428" s="190">
        <v>3211089.52</v>
      </c>
      <c r="I428" s="186" t="s">
        <v>176</v>
      </c>
      <c r="J428" s="186">
        <v>5339</v>
      </c>
      <c r="K428" s="186" t="s">
        <v>73</v>
      </c>
    </row>
    <row r="429" spans="1:11">
      <c r="A429" s="188">
        <v>44470</v>
      </c>
      <c r="B429" s="186" t="s">
        <v>69</v>
      </c>
      <c r="C429" s="186"/>
      <c r="D429" s="186"/>
      <c r="E429" s="186">
        <v>1</v>
      </c>
      <c r="F429" s="189">
        <v>44470</v>
      </c>
      <c r="G429" s="186">
        <v>-284.89</v>
      </c>
      <c r="H429" s="186">
        <v>-284.89</v>
      </c>
      <c r="I429" s="186" t="s">
        <v>176</v>
      </c>
      <c r="J429" s="186">
        <v>5392</v>
      </c>
      <c r="K429" s="186" t="s">
        <v>73</v>
      </c>
    </row>
    <row r="430" spans="1:11">
      <c r="A430" s="188">
        <v>44470</v>
      </c>
      <c r="B430" s="186" t="s">
        <v>69</v>
      </c>
      <c r="C430" s="186"/>
      <c r="D430" s="186"/>
      <c r="E430" s="186">
        <v>1</v>
      </c>
      <c r="F430" s="189">
        <v>44471</v>
      </c>
      <c r="G430" s="190">
        <v>1135421.99</v>
      </c>
      <c r="H430" s="190">
        <v>1135421.99</v>
      </c>
      <c r="I430" s="186" t="s">
        <v>210</v>
      </c>
      <c r="J430" s="186">
        <v>5304</v>
      </c>
      <c r="K430" s="186" t="s">
        <v>73</v>
      </c>
    </row>
    <row r="431" spans="1:11">
      <c r="A431" s="188">
        <v>44470</v>
      </c>
      <c r="B431" s="186" t="s">
        <v>69</v>
      </c>
      <c r="C431" s="186"/>
      <c r="D431" s="186"/>
      <c r="E431" s="186">
        <v>1</v>
      </c>
      <c r="F431" s="189">
        <v>44471</v>
      </c>
      <c r="G431" s="190">
        <v>3470.74</v>
      </c>
      <c r="H431" s="190">
        <v>3470.74</v>
      </c>
      <c r="I431" s="186" t="s">
        <v>176</v>
      </c>
      <c r="J431" s="186">
        <v>5304</v>
      </c>
      <c r="K431" s="186" t="s">
        <v>73</v>
      </c>
    </row>
    <row r="432" spans="1:11">
      <c r="A432" s="188">
        <v>44470</v>
      </c>
      <c r="B432" s="186" t="s">
        <v>69</v>
      </c>
      <c r="C432" s="186"/>
      <c r="D432" s="186"/>
      <c r="E432" s="186">
        <v>1</v>
      </c>
      <c r="F432" s="189">
        <v>44471</v>
      </c>
      <c r="G432" s="190">
        <v>-1314.71</v>
      </c>
      <c r="H432" s="190">
        <v>-1314.71</v>
      </c>
      <c r="I432" s="186" t="s">
        <v>210</v>
      </c>
      <c r="J432" s="186">
        <v>5394</v>
      </c>
      <c r="K432" s="186" t="s">
        <v>73</v>
      </c>
    </row>
    <row r="433" spans="1:11">
      <c r="A433" s="188">
        <v>44470</v>
      </c>
      <c r="B433" s="186" t="s">
        <v>69</v>
      </c>
      <c r="C433" s="186"/>
      <c r="D433" s="186"/>
      <c r="E433" s="186">
        <v>1</v>
      </c>
      <c r="F433" s="189">
        <v>44473</v>
      </c>
      <c r="G433" s="186">
        <v>821.29</v>
      </c>
      <c r="H433" s="186">
        <v>821.29</v>
      </c>
      <c r="I433" s="186" t="s">
        <v>210</v>
      </c>
      <c r="J433" s="186">
        <v>5287</v>
      </c>
      <c r="K433" s="186" t="s">
        <v>73</v>
      </c>
    </row>
    <row r="434" spans="1:11">
      <c r="A434" s="188">
        <v>44470</v>
      </c>
      <c r="B434" s="186" t="s">
        <v>69</v>
      </c>
      <c r="C434" s="186"/>
      <c r="D434" s="186"/>
      <c r="E434" s="186">
        <v>1</v>
      </c>
      <c r="F434" s="189">
        <v>44473</v>
      </c>
      <c r="G434" s="186">
        <v>86.21</v>
      </c>
      <c r="H434" s="186">
        <v>86.21</v>
      </c>
      <c r="I434" s="186" t="s">
        <v>176</v>
      </c>
      <c r="J434" s="186">
        <v>5287</v>
      </c>
      <c r="K434" s="186" t="s">
        <v>73</v>
      </c>
    </row>
    <row r="435" spans="1:11">
      <c r="A435" s="188">
        <v>44470</v>
      </c>
      <c r="B435" s="186" t="s">
        <v>69</v>
      </c>
      <c r="C435" s="186"/>
      <c r="D435" s="186"/>
      <c r="E435" s="186">
        <v>1</v>
      </c>
      <c r="F435" s="189">
        <v>44475</v>
      </c>
      <c r="G435" s="190">
        <v>4196269.6399999997</v>
      </c>
      <c r="H435" s="190">
        <v>4196269.6399999997</v>
      </c>
      <c r="I435" s="186" t="s">
        <v>210</v>
      </c>
      <c r="J435" s="186">
        <v>5375</v>
      </c>
      <c r="K435" s="186" t="s">
        <v>73</v>
      </c>
    </row>
    <row r="436" spans="1:11">
      <c r="A436" s="188">
        <v>44470</v>
      </c>
      <c r="B436" s="186" t="s">
        <v>69</v>
      </c>
      <c r="C436" s="186"/>
      <c r="D436" s="186"/>
      <c r="E436" s="186">
        <v>1</v>
      </c>
      <c r="F436" s="189">
        <v>44475</v>
      </c>
      <c r="G436" s="186">
        <v>-659.6</v>
      </c>
      <c r="H436" s="186">
        <v>-659.6</v>
      </c>
      <c r="I436" s="186" t="s">
        <v>210</v>
      </c>
      <c r="J436" s="186">
        <v>5391</v>
      </c>
      <c r="K436" s="186" t="s">
        <v>73</v>
      </c>
    </row>
    <row r="437" spans="1:11">
      <c r="A437" s="188">
        <v>44470</v>
      </c>
      <c r="B437" s="186" t="s">
        <v>69</v>
      </c>
      <c r="C437" s="186"/>
      <c r="D437" s="186"/>
      <c r="E437" s="186">
        <v>1</v>
      </c>
      <c r="F437" s="189">
        <v>44475</v>
      </c>
      <c r="G437" s="190">
        <v>101010.95</v>
      </c>
      <c r="H437" s="190">
        <v>101010.95</v>
      </c>
      <c r="I437" s="186" t="s">
        <v>210</v>
      </c>
      <c r="J437" s="186">
        <v>5409</v>
      </c>
      <c r="K437" s="186" t="s">
        <v>73</v>
      </c>
    </row>
    <row r="438" spans="1:11">
      <c r="A438" s="188">
        <v>44470</v>
      </c>
      <c r="B438" s="186" t="s">
        <v>69</v>
      </c>
      <c r="C438" s="186"/>
      <c r="D438" s="186"/>
      <c r="E438" s="186">
        <v>1</v>
      </c>
      <c r="F438" s="189">
        <v>44475</v>
      </c>
      <c r="G438" s="190">
        <v>7287.36</v>
      </c>
      <c r="H438" s="190">
        <v>7287.36</v>
      </c>
      <c r="I438" s="186" t="s">
        <v>210</v>
      </c>
      <c r="J438" s="186">
        <v>5541</v>
      </c>
      <c r="K438" s="186" t="s">
        <v>73</v>
      </c>
    </row>
    <row r="439" spans="1:11">
      <c r="A439" s="188">
        <v>44470</v>
      </c>
      <c r="B439" s="186" t="s">
        <v>69</v>
      </c>
      <c r="C439" s="186"/>
      <c r="D439" s="186"/>
      <c r="E439" s="186">
        <v>1</v>
      </c>
      <c r="F439" s="189">
        <v>44476</v>
      </c>
      <c r="G439" s="190">
        <v>965183.78</v>
      </c>
      <c r="H439" s="190">
        <v>965183.78</v>
      </c>
      <c r="I439" s="186" t="s">
        <v>210</v>
      </c>
      <c r="J439" s="186">
        <v>5371</v>
      </c>
      <c r="K439" s="186" t="s">
        <v>73</v>
      </c>
    </row>
    <row r="440" spans="1:11">
      <c r="A440" s="188">
        <v>44470</v>
      </c>
      <c r="B440" s="186" t="s">
        <v>69</v>
      </c>
      <c r="C440" s="186"/>
      <c r="D440" s="186"/>
      <c r="E440" s="186">
        <v>1</v>
      </c>
      <c r="F440" s="189">
        <v>44476</v>
      </c>
      <c r="G440" s="186">
        <v>-190.33</v>
      </c>
      <c r="H440" s="186">
        <v>-190.33</v>
      </c>
      <c r="I440" s="186" t="s">
        <v>210</v>
      </c>
      <c r="J440" s="186">
        <v>5390</v>
      </c>
      <c r="K440" s="186" t="s">
        <v>73</v>
      </c>
    </row>
    <row r="441" spans="1:11">
      <c r="A441" s="188">
        <v>44470</v>
      </c>
      <c r="B441" s="186" t="s">
        <v>69</v>
      </c>
      <c r="C441" s="186"/>
      <c r="D441" s="186"/>
      <c r="E441" s="186">
        <v>1</v>
      </c>
      <c r="F441" s="189">
        <v>44477</v>
      </c>
      <c r="G441" s="190">
        <v>2526.98</v>
      </c>
      <c r="H441" s="190">
        <v>2526.98</v>
      </c>
      <c r="I441" s="186" t="s">
        <v>210</v>
      </c>
      <c r="J441" s="186">
        <v>5294</v>
      </c>
      <c r="K441" s="186" t="s">
        <v>73</v>
      </c>
    </row>
    <row r="442" spans="1:11">
      <c r="A442" s="188">
        <v>44470</v>
      </c>
      <c r="B442" s="186" t="s">
        <v>69</v>
      </c>
      <c r="C442" s="186"/>
      <c r="D442" s="186"/>
      <c r="E442" s="186">
        <v>1</v>
      </c>
      <c r="F442" s="189">
        <v>44478</v>
      </c>
      <c r="G442" s="190">
        <v>1310254.55</v>
      </c>
      <c r="H442" s="190">
        <v>1310254.55</v>
      </c>
      <c r="I442" s="186" t="s">
        <v>210</v>
      </c>
      <c r="J442" s="186">
        <v>5377</v>
      </c>
      <c r="K442" s="186" t="s">
        <v>73</v>
      </c>
    </row>
    <row r="443" spans="1:11">
      <c r="A443" s="188">
        <v>44470</v>
      </c>
      <c r="B443" s="186" t="s">
        <v>69</v>
      </c>
      <c r="C443" s="186"/>
      <c r="D443" s="186"/>
      <c r="E443" s="186">
        <v>1</v>
      </c>
      <c r="F443" s="189">
        <v>44478</v>
      </c>
      <c r="G443" s="186">
        <v>-183.9</v>
      </c>
      <c r="H443" s="186">
        <v>-183.9</v>
      </c>
      <c r="I443" s="186" t="s">
        <v>210</v>
      </c>
      <c r="J443" s="186">
        <v>5389</v>
      </c>
      <c r="K443" s="186" t="s">
        <v>73</v>
      </c>
    </row>
    <row r="444" spans="1:11">
      <c r="A444" s="188">
        <v>44470</v>
      </c>
      <c r="B444" s="186" t="s">
        <v>69</v>
      </c>
      <c r="C444" s="186"/>
      <c r="D444" s="186"/>
      <c r="E444" s="186">
        <v>1</v>
      </c>
      <c r="F444" s="189">
        <v>44479</v>
      </c>
      <c r="G444" s="190">
        <v>2152798.73</v>
      </c>
      <c r="H444" s="190">
        <v>2152798.73</v>
      </c>
      <c r="I444" s="186" t="s">
        <v>210</v>
      </c>
      <c r="J444" s="186">
        <v>5373</v>
      </c>
      <c r="K444" s="186" t="s">
        <v>73</v>
      </c>
    </row>
    <row r="445" spans="1:11">
      <c r="A445" s="188">
        <v>44470</v>
      </c>
      <c r="B445" s="186" t="s">
        <v>69</v>
      </c>
      <c r="C445" s="186"/>
      <c r="D445" s="186"/>
      <c r="E445" s="186">
        <v>1</v>
      </c>
      <c r="F445" s="189">
        <v>44479</v>
      </c>
      <c r="G445" s="186">
        <v>-699.37</v>
      </c>
      <c r="H445" s="186">
        <v>-699.37</v>
      </c>
      <c r="I445" s="186" t="s">
        <v>210</v>
      </c>
      <c r="J445" s="186">
        <v>5393</v>
      </c>
      <c r="K445" s="186" t="s">
        <v>73</v>
      </c>
    </row>
    <row r="446" spans="1:11">
      <c r="A446" s="188">
        <v>44470</v>
      </c>
      <c r="B446" s="186" t="s">
        <v>69</v>
      </c>
      <c r="C446" s="186"/>
      <c r="D446" s="186"/>
      <c r="E446" s="186">
        <v>1</v>
      </c>
      <c r="F446" s="189">
        <v>44480</v>
      </c>
      <c r="G446" s="190">
        <v>1345.65</v>
      </c>
      <c r="H446" s="190">
        <v>1345.65</v>
      </c>
      <c r="I446" s="186" t="s">
        <v>210</v>
      </c>
      <c r="J446" s="186">
        <v>5350</v>
      </c>
      <c r="K446" s="186" t="s">
        <v>73</v>
      </c>
    </row>
    <row r="447" spans="1:11">
      <c r="A447" s="188">
        <v>44470</v>
      </c>
      <c r="B447" s="186" t="s">
        <v>69</v>
      </c>
      <c r="C447" s="186"/>
      <c r="D447" s="186"/>
      <c r="E447" s="186">
        <v>1</v>
      </c>
      <c r="F447" s="189">
        <v>44481</v>
      </c>
      <c r="G447" s="186">
        <v>201.15</v>
      </c>
      <c r="H447" s="186">
        <v>201.15</v>
      </c>
      <c r="I447" s="186" t="s">
        <v>210</v>
      </c>
      <c r="J447" s="186">
        <v>5359</v>
      </c>
      <c r="K447" s="186" t="s">
        <v>73</v>
      </c>
    </row>
    <row r="448" spans="1:11">
      <c r="A448" s="188">
        <v>44470</v>
      </c>
      <c r="B448" s="186" t="s">
        <v>69</v>
      </c>
      <c r="C448" s="186"/>
      <c r="D448" s="186"/>
      <c r="E448" s="186">
        <v>1</v>
      </c>
      <c r="F448" s="189">
        <v>44482</v>
      </c>
      <c r="G448" s="190">
        <v>3526785.77</v>
      </c>
      <c r="H448" s="190">
        <v>3526785.77</v>
      </c>
      <c r="I448" s="186" t="s">
        <v>210</v>
      </c>
      <c r="J448" s="186">
        <v>5383</v>
      </c>
      <c r="K448" s="186" t="s">
        <v>73</v>
      </c>
    </row>
    <row r="449" spans="1:11">
      <c r="A449" s="188">
        <v>44470</v>
      </c>
      <c r="B449" s="186" t="s">
        <v>69</v>
      </c>
      <c r="C449" s="186"/>
      <c r="D449" s="186"/>
      <c r="E449" s="186">
        <v>1</v>
      </c>
      <c r="F449" s="189">
        <v>44482</v>
      </c>
      <c r="G449" s="186">
        <v>-539.47</v>
      </c>
      <c r="H449" s="186">
        <v>-539.47</v>
      </c>
      <c r="I449" s="186" t="s">
        <v>210</v>
      </c>
      <c r="J449" s="186">
        <v>5548</v>
      </c>
      <c r="K449" s="186" t="s">
        <v>73</v>
      </c>
    </row>
    <row r="450" spans="1:11">
      <c r="A450" s="188">
        <v>44470</v>
      </c>
      <c r="B450" s="186" t="s">
        <v>69</v>
      </c>
      <c r="C450" s="186"/>
      <c r="D450" s="186"/>
      <c r="E450" s="186">
        <v>1</v>
      </c>
      <c r="F450" s="189">
        <v>44483</v>
      </c>
      <c r="G450" s="190">
        <v>4777.17</v>
      </c>
      <c r="H450" s="190">
        <v>4777.17</v>
      </c>
      <c r="I450" s="186" t="s">
        <v>210</v>
      </c>
      <c r="J450" s="186">
        <v>5397</v>
      </c>
      <c r="K450" s="186" t="s">
        <v>73</v>
      </c>
    </row>
    <row r="451" spans="1:11">
      <c r="A451" s="188">
        <v>44470</v>
      </c>
      <c r="B451" s="186" t="s">
        <v>69</v>
      </c>
      <c r="C451" s="186"/>
      <c r="D451" s="186"/>
      <c r="E451" s="186">
        <v>1</v>
      </c>
      <c r="F451" s="189">
        <v>44484</v>
      </c>
      <c r="G451" s="190">
        <v>1268159.53</v>
      </c>
      <c r="H451" s="190">
        <v>1268159.53</v>
      </c>
      <c r="I451" s="186" t="s">
        <v>210</v>
      </c>
      <c r="J451" s="186">
        <v>5426</v>
      </c>
      <c r="K451" s="186" t="s">
        <v>73</v>
      </c>
    </row>
    <row r="452" spans="1:11">
      <c r="A452" s="188">
        <v>44470</v>
      </c>
      <c r="B452" s="186" t="s">
        <v>69</v>
      </c>
      <c r="C452" s="186"/>
      <c r="D452" s="186"/>
      <c r="E452" s="186">
        <v>1</v>
      </c>
      <c r="F452" s="189">
        <v>44484</v>
      </c>
      <c r="G452" s="186">
        <v>-655.16999999999996</v>
      </c>
      <c r="H452" s="186">
        <v>-655.16999999999996</v>
      </c>
      <c r="I452" s="186" t="s">
        <v>210</v>
      </c>
      <c r="J452" s="186">
        <v>5542</v>
      </c>
      <c r="K452" s="186" t="s">
        <v>73</v>
      </c>
    </row>
    <row r="453" spans="1:11">
      <c r="A453" s="188">
        <v>44470</v>
      </c>
      <c r="B453" s="186" t="s">
        <v>69</v>
      </c>
      <c r="C453" s="186"/>
      <c r="D453" s="186"/>
      <c r="E453" s="186">
        <v>1</v>
      </c>
      <c r="F453" s="189">
        <v>44485</v>
      </c>
      <c r="G453" s="190">
        <v>55508.36</v>
      </c>
      <c r="H453" s="190">
        <v>55508.36</v>
      </c>
      <c r="I453" s="186" t="s">
        <v>210</v>
      </c>
      <c r="J453" s="186">
        <v>5420</v>
      </c>
      <c r="K453" s="186" t="s">
        <v>73</v>
      </c>
    </row>
    <row r="454" spans="1:11">
      <c r="A454" s="188">
        <v>44470</v>
      </c>
      <c r="B454" s="186" t="s">
        <v>69</v>
      </c>
      <c r="C454" s="186"/>
      <c r="D454" s="186"/>
      <c r="E454" s="186">
        <v>1</v>
      </c>
      <c r="F454" s="189">
        <v>44485</v>
      </c>
      <c r="G454" s="186">
        <v>-71.84</v>
      </c>
      <c r="H454" s="186">
        <v>-71.84</v>
      </c>
      <c r="I454" s="186" t="s">
        <v>210</v>
      </c>
      <c r="J454" s="186">
        <v>5544</v>
      </c>
      <c r="K454" s="186" t="s">
        <v>73</v>
      </c>
    </row>
    <row r="455" spans="1:11">
      <c r="A455" s="188">
        <v>44470</v>
      </c>
      <c r="B455" s="186" t="s">
        <v>69</v>
      </c>
      <c r="C455" s="186"/>
      <c r="D455" s="186"/>
      <c r="E455" s="186">
        <v>1</v>
      </c>
      <c r="F455" s="189">
        <v>44486</v>
      </c>
      <c r="G455" s="190">
        <v>2302563.9500000002</v>
      </c>
      <c r="H455" s="190">
        <v>2302563.9500000002</v>
      </c>
      <c r="I455" s="186" t="s">
        <v>210</v>
      </c>
      <c r="J455" s="186">
        <v>5412</v>
      </c>
      <c r="K455" s="186" t="s">
        <v>73</v>
      </c>
    </row>
    <row r="456" spans="1:11">
      <c r="A456" s="188">
        <v>44470</v>
      </c>
      <c r="B456" s="186" t="s">
        <v>69</v>
      </c>
      <c r="C456" s="186"/>
      <c r="D456" s="186"/>
      <c r="E456" s="186">
        <v>1</v>
      </c>
      <c r="F456" s="189">
        <v>44486</v>
      </c>
      <c r="G456" s="190">
        <v>264826.31</v>
      </c>
      <c r="H456" s="190">
        <v>264826.31</v>
      </c>
      <c r="I456" s="186" t="s">
        <v>210</v>
      </c>
      <c r="J456" s="186">
        <v>5412</v>
      </c>
      <c r="K456" s="186" t="s">
        <v>73</v>
      </c>
    </row>
    <row r="457" spans="1:11">
      <c r="A457" s="188">
        <v>44470</v>
      </c>
      <c r="B457" s="186" t="s">
        <v>69</v>
      </c>
      <c r="C457" s="186"/>
      <c r="D457" s="186"/>
      <c r="E457" s="186">
        <v>1</v>
      </c>
      <c r="F457" s="189">
        <v>44486</v>
      </c>
      <c r="G457" s="186">
        <v>-994.15</v>
      </c>
      <c r="H457" s="186">
        <v>-994.15</v>
      </c>
      <c r="I457" s="186" t="s">
        <v>210</v>
      </c>
      <c r="J457" s="186">
        <v>5549</v>
      </c>
      <c r="K457" s="186" t="s">
        <v>73</v>
      </c>
    </row>
    <row r="458" spans="1:11">
      <c r="A458" s="188">
        <v>44470</v>
      </c>
      <c r="B458" s="186" t="s">
        <v>69</v>
      </c>
      <c r="C458" s="186"/>
      <c r="D458" s="186"/>
      <c r="E458" s="186">
        <v>1</v>
      </c>
      <c r="F458" s="189">
        <v>44487</v>
      </c>
      <c r="G458" s="190">
        <v>2628463.83</v>
      </c>
      <c r="H458" s="190">
        <v>2628463.83</v>
      </c>
      <c r="I458" s="186" t="s">
        <v>210</v>
      </c>
      <c r="J458" s="186">
        <v>5469</v>
      </c>
      <c r="K458" s="186" t="s">
        <v>73</v>
      </c>
    </row>
    <row r="459" spans="1:11">
      <c r="A459" s="188">
        <v>44470</v>
      </c>
      <c r="B459" s="186" t="s">
        <v>69</v>
      </c>
      <c r="C459" s="186"/>
      <c r="D459" s="186"/>
      <c r="E459" s="186">
        <v>1</v>
      </c>
      <c r="F459" s="189">
        <v>44487</v>
      </c>
      <c r="G459" s="186">
        <v>-943.83</v>
      </c>
      <c r="H459" s="186">
        <v>-943.83</v>
      </c>
      <c r="I459" s="186" t="s">
        <v>210</v>
      </c>
      <c r="J459" s="186">
        <v>5543</v>
      </c>
      <c r="K459" s="186" t="s">
        <v>73</v>
      </c>
    </row>
    <row r="460" spans="1:11">
      <c r="A460" s="188">
        <v>44470</v>
      </c>
      <c r="B460" s="186" t="s">
        <v>69</v>
      </c>
      <c r="C460" s="186"/>
      <c r="D460" s="186"/>
      <c r="E460" s="186">
        <v>1</v>
      </c>
      <c r="F460" s="189">
        <v>44488</v>
      </c>
      <c r="G460" s="190">
        <v>1191966.29</v>
      </c>
      <c r="H460" s="190">
        <v>1191966.29</v>
      </c>
      <c r="I460" s="186" t="s">
        <v>210</v>
      </c>
      <c r="J460" s="186">
        <v>5463</v>
      </c>
      <c r="K460" s="186" t="s">
        <v>73</v>
      </c>
    </row>
    <row r="461" spans="1:11">
      <c r="A461" s="188">
        <v>44470</v>
      </c>
      <c r="B461" s="186" t="s">
        <v>69</v>
      </c>
      <c r="C461" s="186"/>
      <c r="D461" s="186"/>
      <c r="E461" s="186">
        <v>1</v>
      </c>
      <c r="F461" s="189">
        <v>44488</v>
      </c>
      <c r="G461" s="186">
        <v>-308.89999999999998</v>
      </c>
      <c r="H461" s="186">
        <v>-308.89999999999998</v>
      </c>
      <c r="I461" s="186" t="s">
        <v>210</v>
      </c>
      <c r="J461" s="186">
        <v>5547</v>
      </c>
      <c r="K461" s="186" t="s">
        <v>73</v>
      </c>
    </row>
    <row r="462" spans="1:11">
      <c r="A462" s="188">
        <v>44470</v>
      </c>
      <c r="B462" s="186" t="s">
        <v>69</v>
      </c>
      <c r="C462" s="186"/>
      <c r="D462" s="186"/>
      <c r="E462" s="186">
        <v>1</v>
      </c>
      <c r="F462" s="189">
        <v>44489</v>
      </c>
      <c r="G462" s="190">
        <v>1547325.79</v>
      </c>
      <c r="H462" s="190">
        <v>1547325.79</v>
      </c>
      <c r="I462" s="186" t="s">
        <v>210</v>
      </c>
      <c r="J462" s="186">
        <v>5522</v>
      </c>
      <c r="K462" s="186" t="s">
        <v>73</v>
      </c>
    </row>
    <row r="463" spans="1:11">
      <c r="A463" s="188">
        <v>44470</v>
      </c>
      <c r="B463" s="186" t="s">
        <v>69</v>
      </c>
      <c r="C463" s="186"/>
      <c r="D463" s="186"/>
      <c r="E463" s="186">
        <v>1</v>
      </c>
      <c r="F463" s="189">
        <v>44489</v>
      </c>
      <c r="G463" s="186">
        <v>-229.16</v>
      </c>
      <c r="H463" s="186">
        <v>-229.16</v>
      </c>
      <c r="I463" s="186" t="s">
        <v>210</v>
      </c>
      <c r="J463" s="186">
        <v>5546</v>
      </c>
      <c r="K463" s="186" t="s">
        <v>73</v>
      </c>
    </row>
    <row r="464" spans="1:11">
      <c r="A464" s="188">
        <v>44470</v>
      </c>
      <c r="B464" s="186" t="s">
        <v>69</v>
      </c>
      <c r="C464" s="186"/>
      <c r="D464" s="186"/>
      <c r="E464" s="186">
        <v>1</v>
      </c>
      <c r="F464" s="189">
        <v>44490</v>
      </c>
      <c r="G464" s="190">
        <v>3202.09</v>
      </c>
      <c r="H464" s="190">
        <v>3202.09</v>
      </c>
      <c r="I464" s="186" t="s">
        <v>210</v>
      </c>
      <c r="J464" s="186">
        <v>5475</v>
      </c>
      <c r="K464" s="186" t="s">
        <v>73</v>
      </c>
    </row>
    <row r="465" spans="1:11">
      <c r="A465" s="188">
        <v>44470</v>
      </c>
      <c r="B465" s="186" t="s">
        <v>69</v>
      </c>
      <c r="C465" s="186"/>
      <c r="D465" s="186"/>
      <c r="E465" s="186">
        <v>1</v>
      </c>
      <c r="F465" s="189">
        <v>44491</v>
      </c>
      <c r="G465" s="186">
        <v>142.22</v>
      </c>
      <c r="H465" s="186">
        <v>142.22</v>
      </c>
      <c r="I465" s="186" t="s">
        <v>210</v>
      </c>
      <c r="J465" s="186">
        <v>5490</v>
      </c>
      <c r="K465" s="186" t="s">
        <v>73</v>
      </c>
    </row>
    <row r="466" spans="1:11">
      <c r="A466" s="188">
        <v>44470</v>
      </c>
      <c r="B466" s="186" t="s">
        <v>69</v>
      </c>
      <c r="C466" s="186"/>
      <c r="D466" s="186"/>
      <c r="E466" s="186">
        <v>1</v>
      </c>
      <c r="F466" s="189">
        <v>44492</v>
      </c>
      <c r="G466" s="190">
        <v>2508516.42</v>
      </c>
      <c r="H466" s="190">
        <v>2508516.42</v>
      </c>
      <c r="I466" s="186" t="s">
        <v>210</v>
      </c>
      <c r="J466" s="186">
        <v>5507</v>
      </c>
      <c r="K466" s="186" t="s">
        <v>73</v>
      </c>
    </row>
    <row r="467" spans="1:11">
      <c r="A467" s="188">
        <v>44470</v>
      </c>
      <c r="B467" s="186" t="s">
        <v>69</v>
      </c>
      <c r="C467" s="186"/>
      <c r="D467" s="186"/>
      <c r="E467" s="186">
        <v>1</v>
      </c>
      <c r="F467" s="189">
        <v>44492</v>
      </c>
      <c r="G467" s="186">
        <v>-901.41</v>
      </c>
      <c r="H467" s="186">
        <v>-901.41</v>
      </c>
      <c r="I467" s="186" t="s">
        <v>210</v>
      </c>
      <c r="J467" s="186">
        <v>5545</v>
      </c>
      <c r="K467" s="186" t="s">
        <v>73</v>
      </c>
    </row>
    <row r="468" spans="1:11">
      <c r="A468" s="188">
        <v>44470</v>
      </c>
      <c r="B468" s="186" t="s">
        <v>69</v>
      </c>
      <c r="C468" s="186"/>
      <c r="D468" s="186"/>
      <c r="E468" s="186">
        <v>1</v>
      </c>
      <c r="F468" s="189">
        <v>44493</v>
      </c>
      <c r="G468" s="190">
        <v>2280.48</v>
      </c>
      <c r="H468" s="190">
        <v>2280.48</v>
      </c>
      <c r="I468" s="186" t="s">
        <v>210</v>
      </c>
      <c r="J468" s="186">
        <v>5497</v>
      </c>
      <c r="K468" s="186" t="s">
        <v>73</v>
      </c>
    </row>
    <row r="469" spans="1:11">
      <c r="A469" s="188">
        <v>44470</v>
      </c>
      <c r="B469" s="186" t="s">
        <v>69</v>
      </c>
      <c r="C469" s="186"/>
      <c r="D469" s="186"/>
      <c r="E469" s="186">
        <v>1</v>
      </c>
      <c r="F469" s="189">
        <v>44494</v>
      </c>
      <c r="G469" s="186">
        <v>193.98</v>
      </c>
      <c r="H469" s="186">
        <v>193.98</v>
      </c>
      <c r="I469" s="186" t="s">
        <v>210</v>
      </c>
      <c r="J469" s="186">
        <v>5512</v>
      </c>
      <c r="K469" s="186" t="s">
        <v>73</v>
      </c>
    </row>
    <row r="470" spans="1:11">
      <c r="A470" s="188">
        <v>44470</v>
      </c>
      <c r="B470" s="186" t="s">
        <v>69</v>
      </c>
      <c r="C470" s="186"/>
      <c r="D470" s="186"/>
      <c r="E470" s="186">
        <v>1</v>
      </c>
      <c r="F470" s="189">
        <v>44494</v>
      </c>
      <c r="G470" s="190">
        <v>3636496.68</v>
      </c>
      <c r="H470" s="190">
        <v>3636496.68</v>
      </c>
      <c r="I470" s="186" t="s">
        <v>210</v>
      </c>
      <c r="J470" s="186">
        <v>5512</v>
      </c>
      <c r="K470" s="186" t="s">
        <v>73</v>
      </c>
    </row>
    <row r="471" spans="1:11">
      <c r="A471" s="188">
        <v>44470</v>
      </c>
      <c r="B471" s="186" t="s">
        <v>69</v>
      </c>
      <c r="C471" s="186"/>
      <c r="D471" s="186"/>
      <c r="E471" s="186">
        <v>1</v>
      </c>
      <c r="F471" s="189">
        <v>44495</v>
      </c>
      <c r="G471" s="190">
        <v>25898.32</v>
      </c>
      <c r="H471" s="190">
        <v>25898.32</v>
      </c>
      <c r="I471" s="186" t="s">
        <v>210</v>
      </c>
      <c r="J471" s="186">
        <v>5534</v>
      </c>
      <c r="K471" s="186" t="s">
        <v>73</v>
      </c>
    </row>
    <row r="472" spans="1:11">
      <c r="A472" s="188">
        <v>44470</v>
      </c>
      <c r="B472" s="186" t="s">
        <v>69</v>
      </c>
      <c r="C472" s="186"/>
      <c r="D472" s="186"/>
      <c r="E472" s="186">
        <v>1</v>
      </c>
      <c r="F472" s="189">
        <v>44495</v>
      </c>
      <c r="G472" s="190">
        <v>1358174.57</v>
      </c>
      <c r="H472" s="190">
        <v>1358174.57</v>
      </c>
      <c r="I472" s="186" t="s">
        <v>210</v>
      </c>
      <c r="J472" s="186">
        <v>5534</v>
      </c>
      <c r="K472" s="186" t="s">
        <v>73</v>
      </c>
    </row>
    <row r="473" spans="1:11">
      <c r="A473" s="188">
        <v>44470</v>
      </c>
      <c r="B473" s="186" t="s">
        <v>69</v>
      </c>
      <c r="C473" s="186"/>
      <c r="D473" s="186"/>
      <c r="E473" s="186">
        <v>1</v>
      </c>
      <c r="F473" s="189">
        <v>44496</v>
      </c>
      <c r="G473" s="190">
        <v>1161569.52</v>
      </c>
      <c r="H473" s="190">
        <v>1161569.52</v>
      </c>
      <c r="I473" s="186" t="s">
        <v>210</v>
      </c>
      <c r="J473" s="186">
        <v>5527</v>
      </c>
      <c r="K473" s="186" t="s">
        <v>73</v>
      </c>
    </row>
    <row r="474" spans="1:11">
      <c r="A474" s="188">
        <v>44470</v>
      </c>
      <c r="B474" s="186" t="s">
        <v>69</v>
      </c>
      <c r="C474" s="186"/>
      <c r="D474" s="186"/>
      <c r="E474" s="186">
        <v>1</v>
      </c>
      <c r="F474" s="189">
        <v>44497</v>
      </c>
      <c r="G474" s="190">
        <v>1417623.41</v>
      </c>
      <c r="H474" s="190">
        <v>1417623.41</v>
      </c>
      <c r="I474" s="186" t="s">
        <v>210</v>
      </c>
      <c r="J474" s="186">
        <v>5558</v>
      </c>
      <c r="K474" s="186" t="s">
        <v>73</v>
      </c>
    </row>
    <row r="475" spans="1:11">
      <c r="A475" s="188">
        <v>44470</v>
      </c>
      <c r="B475" s="186" t="s">
        <v>69</v>
      </c>
      <c r="C475" s="186"/>
      <c r="D475" s="186"/>
      <c r="E475" s="186">
        <v>1</v>
      </c>
      <c r="F475" s="189">
        <v>44497</v>
      </c>
      <c r="G475" s="190">
        <v>-1417623.41</v>
      </c>
      <c r="H475" s="190">
        <v>-1417623.41</v>
      </c>
      <c r="I475" s="186" t="s">
        <v>210</v>
      </c>
      <c r="J475" s="186">
        <v>5579</v>
      </c>
      <c r="K475" s="186" t="s">
        <v>71</v>
      </c>
    </row>
    <row r="476" spans="1:11">
      <c r="A476" s="188">
        <v>44470</v>
      </c>
      <c r="B476" s="186" t="s">
        <v>69</v>
      </c>
      <c r="C476" s="186"/>
      <c r="D476" s="186"/>
      <c r="E476" s="186">
        <v>1</v>
      </c>
      <c r="F476" s="189">
        <v>44498</v>
      </c>
      <c r="G476" s="190">
        <v>2744.57</v>
      </c>
      <c r="H476" s="190">
        <v>2744.57</v>
      </c>
      <c r="I476" s="186" t="s">
        <v>210</v>
      </c>
      <c r="J476" s="186">
        <v>5555</v>
      </c>
      <c r="K476" s="186" t="s">
        <v>73</v>
      </c>
    </row>
    <row r="477" spans="1:11">
      <c r="A477" s="188">
        <v>44470</v>
      </c>
      <c r="B477" s="186" t="s">
        <v>69</v>
      </c>
      <c r="C477" s="186"/>
      <c r="D477" s="186"/>
      <c r="E477" s="186">
        <v>1</v>
      </c>
      <c r="F477" s="189">
        <v>44498</v>
      </c>
      <c r="G477" s="190">
        <v>1277498.8700000001</v>
      </c>
      <c r="H477" s="190">
        <v>1277498.8700000001</v>
      </c>
      <c r="I477" s="186" t="s">
        <v>210</v>
      </c>
      <c r="J477" s="186">
        <v>5571</v>
      </c>
      <c r="K477" s="186" t="s">
        <v>73</v>
      </c>
    </row>
    <row r="478" spans="1:11">
      <c r="A478" s="188">
        <v>44470</v>
      </c>
      <c r="B478" s="186" t="s">
        <v>69</v>
      </c>
      <c r="C478" s="186"/>
      <c r="D478" s="186"/>
      <c r="E478" s="186">
        <v>1</v>
      </c>
      <c r="F478" s="189">
        <v>44498</v>
      </c>
      <c r="G478" s="190">
        <v>-1277498.8700000001</v>
      </c>
      <c r="H478" s="190">
        <v>-1277498.8700000001</v>
      </c>
      <c r="I478" s="186" t="s">
        <v>210</v>
      </c>
      <c r="J478" s="186">
        <v>5596</v>
      </c>
      <c r="K478" s="186" t="s">
        <v>161</v>
      </c>
    </row>
    <row r="479" spans="1:11">
      <c r="A479" s="188">
        <v>44470</v>
      </c>
      <c r="B479" s="186" t="s">
        <v>69</v>
      </c>
      <c r="C479" s="186"/>
      <c r="D479" s="186"/>
      <c r="E479" s="186">
        <v>1</v>
      </c>
      <c r="F479" s="189">
        <v>44498</v>
      </c>
      <c r="G479" s="190">
        <v>-2744.57</v>
      </c>
      <c r="H479" s="190">
        <v>-2744.57</v>
      </c>
      <c r="I479" s="186" t="s">
        <v>210</v>
      </c>
      <c r="J479" s="186">
        <v>5578</v>
      </c>
      <c r="K479" s="186" t="s">
        <v>71</v>
      </c>
    </row>
    <row r="480" spans="1:11">
      <c r="A480" s="188">
        <v>44470</v>
      </c>
      <c r="B480" s="186" t="s">
        <v>69</v>
      </c>
      <c r="C480" s="186"/>
      <c r="D480" s="186"/>
      <c r="E480" s="186">
        <v>1</v>
      </c>
      <c r="F480" s="189">
        <v>44467</v>
      </c>
      <c r="G480" s="190">
        <v>1048726.8799999999</v>
      </c>
      <c r="H480" s="190">
        <v>1048726.8799999999</v>
      </c>
      <c r="I480" s="186" t="s">
        <v>176</v>
      </c>
      <c r="J480" s="186">
        <v>5565</v>
      </c>
      <c r="K480" s="186" t="s">
        <v>161</v>
      </c>
    </row>
    <row r="481" spans="1:11">
      <c r="A481" s="188">
        <v>44470</v>
      </c>
      <c r="B481" s="186" t="s">
        <v>69</v>
      </c>
      <c r="C481" s="186"/>
      <c r="D481" s="186"/>
      <c r="E481" s="186">
        <v>1</v>
      </c>
      <c r="F481" s="189">
        <v>44468</v>
      </c>
      <c r="G481" s="190">
        <v>175856.39</v>
      </c>
      <c r="H481" s="190">
        <v>175856.39</v>
      </c>
      <c r="I481" s="186" t="s">
        <v>176</v>
      </c>
      <c r="J481" s="186">
        <v>5564</v>
      </c>
      <c r="K481" s="186" t="s">
        <v>161</v>
      </c>
    </row>
    <row r="482" spans="1:11">
      <c r="A482" s="188">
        <v>44470</v>
      </c>
      <c r="B482" s="186" t="s">
        <v>69</v>
      </c>
      <c r="C482" s="186"/>
      <c r="D482" s="186"/>
      <c r="E482" s="186">
        <v>1</v>
      </c>
      <c r="F482" s="189">
        <v>44468</v>
      </c>
      <c r="G482" s="190">
        <v>1084602.3500000001</v>
      </c>
      <c r="H482" s="190">
        <v>1084602.3500000001</v>
      </c>
      <c r="I482" s="186" t="s">
        <v>176</v>
      </c>
      <c r="J482" s="186">
        <v>5566</v>
      </c>
      <c r="K482" s="186" t="s">
        <v>161</v>
      </c>
    </row>
    <row r="483" spans="1:11">
      <c r="A483" s="188">
        <v>44470</v>
      </c>
      <c r="B483" s="186" t="s">
        <v>69</v>
      </c>
      <c r="C483" s="186"/>
      <c r="D483" s="186"/>
      <c r="E483" s="186">
        <v>1</v>
      </c>
      <c r="F483" s="189">
        <v>44469</v>
      </c>
      <c r="G483" s="190">
        <v>59027.87</v>
      </c>
      <c r="H483" s="190">
        <v>59027.87</v>
      </c>
      <c r="I483" s="186" t="s">
        <v>176</v>
      </c>
      <c r="J483" s="186">
        <v>5567</v>
      </c>
      <c r="K483" s="186" t="s">
        <v>161</v>
      </c>
    </row>
    <row r="484" spans="1:11">
      <c r="A484" s="188">
        <v>44470</v>
      </c>
      <c r="B484" s="186" t="s">
        <v>69</v>
      </c>
      <c r="C484" s="186"/>
      <c r="D484" s="186"/>
      <c r="E484" s="186">
        <v>1</v>
      </c>
      <c r="F484" s="189">
        <v>44499</v>
      </c>
      <c r="G484" s="190">
        <v>2175.17</v>
      </c>
      <c r="H484" s="190">
        <v>2175.17</v>
      </c>
      <c r="I484" s="186" t="s">
        <v>210</v>
      </c>
      <c r="J484" s="186">
        <v>5580</v>
      </c>
      <c r="K484" s="186" t="s">
        <v>73</v>
      </c>
    </row>
    <row r="485" spans="1:11">
      <c r="A485" s="188">
        <v>44470</v>
      </c>
      <c r="B485" s="186" t="s">
        <v>69</v>
      </c>
      <c r="C485" s="186"/>
      <c r="D485" s="186"/>
      <c r="E485" s="186">
        <v>1</v>
      </c>
      <c r="F485" s="189">
        <v>44499</v>
      </c>
      <c r="G485" s="190">
        <v>-2175.17</v>
      </c>
      <c r="H485" s="190">
        <v>-2175.17</v>
      </c>
      <c r="I485" s="186" t="s">
        <v>210</v>
      </c>
      <c r="J485" s="186">
        <v>5589</v>
      </c>
      <c r="K485" s="186" t="s">
        <v>71</v>
      </c>
    </row>
    <row r="486" spans="1:11">
      <c r="A486" s="188">
        <v>44470</v>
      </c>
      <c r="B486" s="186" t="s">
        <v>69</v>
      </c>
      <c r="C486" s="186"/>
      <c r="D486" s="186"/>
      <c r="E486" s="186">
        <v>1</v>
      </c>
      <c r="F486" s="189">
        <v>44469</v>
      </c>
      <c r="G486" s="190">
        <v>-5901067.0199999996</v>
      </c>
      <c r="H486" s="190">
        <v>-5901067.0199999996</v>
      </c>
      <c r="I486" s="186" t="s">
        <v>178</v>
      </c>
      <c r="J486" s="186">
        <v>49134</v>
      </c>
      <c r="K486" s="186" t="s">
        <v>161</v>
      </c>
    </row>
    <row r="487" spans="1:11">
      <c r="A487" s="188">
        <v>44470</v>
      </c>
      <c r="B487" s="186" t="s">
        <v>69</v>
      </c>
      <c r="C487" s="186"/>
      <c r="D487" s="186"/>
      <c r="E487" s="186">
        <v>1</v>
      </c>
      <c r="F487" s="189">
        <v>44469</v>
      </c>
      <c r="G487" s="190">
        <v>-11609.26</v>
      </c>
      <c r="H487" s="190">
        <v>-11609.26</v>
      </c>
      <c r="I487" s="186" t="s">
        <v>180</v>
      </c>
      <c r="J487" s="186">
        <v>49135</v>
      </c>
      <c r="K487" s="186" t="s">
        <v>161</v>
      </c>
    </row>
    <row r="488" spans="1:11">
      <c r="A488" s="187"/>
      <c r="B488" s="186"/>
      <c r="C488" s="186"/>
      <c r="D488" s="186"/>
      <c r="E488" s="186"/>
      <c r="F488" s="186" t="s">
        <v>99</v>
      </c>
      <c r="G488" s="186" t="s">
        <v>211</v>
      </c>
      <c r="H488" s="186" t="s">
        <v>100</v>
      </c>
      <c r="I488" s="186"/>
      <c r="J488" s="186"/>
      <c r="K488" s="186"/>
    </row>
    <row r="489" spans="1:11">
      <c r="A489" s="187"/>
      <c r="B489" s="186"/>
      <c r="C489" s="186"/>
      <c r="D489" s="186"/>
      <c r="E489" s="186"/>
      <c r="F489" s="186"/>
      <c r="G489" s="186"/>
      <c r="H489" s="190">
        <v>31022180.300000001</v>
      </c>
      <c r="I489" s="186"/>
      <c r="J489" s="186"/>
      <c r="K489" s="186"/>
    </row>
    <row r="490" spans="1:11">
      <c r="A490" s="187"/>
      <c r="B490" s="186"/>
      <c r="C490" s="186"/>
      <c r="D490" s="186"/>
      <c r="E490" s="186"/>
      <c r="F490" s="186"/>
      <c r="G490" s="186"/>
      <c r="H490" s="186"/>
      <c r="I490" s="186"/>
      <c r="J490" s="186"/>
      <c r="K490" s="186"/>
    </row>
    <row r="491" spans="1:11">
      <c r="A491" s="187"/>
      <c r="B491" s="186"/>
      <c r="C491" s="186"/>
      <c r="D491" s="186"/>
      <c r="E491" s="186"/>
      <c r="F491" s="186"/>
      <c r="G491" s="186" t="s">
        <v>101</v>
      </c>
      <c r="H491" s="186">
        <v>0</v>
      </c>
      <c r="I491" s="186"/>
      <c r="J491" s="186"/>
      <c r="K491" s="186"/>
    </row>
    <row r="492" spans="1:11">
      <c r="A492" s="187"/>
      <c r="B492" s="186"/>
      <c r="C492" s="186"/>
      <c r="D492" s="186"/>
      <c r="E492" s="186"/>
      <c r="F492" s="186"/>
      <c r="G492" s="186" t="s">
        <v>102</v>
      </c>
      <c r="H492" s="190">
        <v>31022180.300000001</v>
      </c>
      <c r="I492" s="186"/>
      <c r="J492" s="186"/>
      <c r="K492" s="186"/>
    </row>
    <row r="493" spans="1:11">
      <c r="A493" s="187" t="s">
        <v>54</v>
      </c>
      <c r="B493" s="186"/>
      <c r="C493" s="186"/>
      <c r="D493" s="186"/>
      <c r="E493" s="186"/>
      <c r="F493" s="186"/>
      <c r="G493" s="186"/>
      <c r="H493" s="186"/>
      <c r="I493" s="186"/>
      <c r="J493" s="186"/>
      <c r="K493" s="186"/>
    </row>
    <row r="494" spans="1:11">
      <c r="A494" s="187" t="s">
        <v>52</v>
      </c>
      <c r="B494" s="186"/>
      <c r="C494" s="186"/>
      <c r="D494" s="186"/>
      <c r="E494" s="186"/>
      <c r="F494" s="186"/>
      <c r="G494" s="186"/>
      <c r="H494" s="186"/>
      <c r="I494" s="186"/>
      <c r="J494" s="186"/>
      <c r="K494" s="186"/>
    </row>
    <row r="495" spans="1:11">
      <c r="A495" s="187" t="s">
        <v>103</v>
      </c>
      <c r="B495" s="186"/>
      <c r="C495" s="186"/>
      <c r="D495" s="186"/>
      <c r="E495" s="186"/>
      <c r="F495" s="186"/>
      <c r="G495" s="186"/>
      <c r="H495" s="186"/>
      <c r="I495" s="186"/>
      <c r="J495" s="186"/>
      <c r="K495" s="186"/>
    </row>
    <row r="500" spans="1:11">
      <c r="A500" s="187" t="s">
        <v>54</v>
      </c>
    </row>
    <row r="501" spans="1:11">
      <c r="A501" s="187" t="s">
        <v>58</v>
      </c>
      <c r="B501" s="94" t="s">
        <v>59</v>
      </c>
      <c r="C501" s="94" t="s">
        <v>60</v>
      </c>
      <c r="D501" s="94" t="s">
        <v>61</v>
      </c>
      <c r="E501" s="94" t="s">
        <v>62</v>
      </c>
      <c r="F501" s="94" t="s">
        <v>63</v>
      </c>
      <c r="G501" s="94" t="s">
        <v>64</v>
      </c>
      <c r="H501" s="94" t="s">
        <v>65</v>
      </c>
      <c r="I501" s="94" t="s">
        <v>66</v>
      </c>
      <c r="J501" s="94" t="s">
        <v>67</v>
      </c>
      <c r="K501" s="94" t="s">
        <v>68</v>
      </c>
    </row>
    <row r="502" spans="1:11">
      <c r="A502" s="188">
        <v>44501</v>
      </c>
      <c r="B502" s="94" t="s">
        <v>69</v>
      </c>
      <c r="E502" s="94">
        <v>1</v>
      </c>
      <c r="F502" s="189">
        <v>44501</v>
      </c>
      <c r="G502" s="190">
        <v>3673322.47</v>
      </c>
      <c r="H502" s="190">
        <v>3673322.47</v>
      </c>
      <c r="I502" s="94" t="s">
        <v>210</v>
      </c>
      <c r="J502" s="94">
        <v>5652</v>
      </c>
      <c r="K502" s="94" t="s">
        <v>73</v>
      </c>
    </row>
    <row r="503" spans="1:11">
      <c r="A503" s="188">
        <v>44501</v>
      </c>
      <c r="B503" s="94" t="s">
        <v>69</v>
      </c>
      <c r="E503" s="94">
        <v>1</v>
      </c>
      <c r="F503" s="189">
        <v>44501</v>
      </c>
      <c r="G503" s="190">
        <v>40474.58</v>
      </c>
      <c r="H503" s="190">
        <v>40474.58</v>
      </c>
      <c r="I503" s="94" t="s">
        <v>210</v>
      </c>
      <c r="J503" s="94">
        <v>5682</v>
      </c>
      <c r="K503" s="94" t="s">
        <v>73</v>
      </c>
    </row>
    <row r="504" spans="1:11">
      <c r="A504" s="188">
        <v>44501</v>
      </c>
      <c r="B504" s="94" t="s">
        <v>69</v>
      </c>
      <c r="E504" s="94">
        <v>1</v>
      </c>
      <c r="F504" s="189">
        <v>44502</v>
      </c>
      <c r="G504" s="190">
        <v>1304400.8600000001</v>
      </c>
      <c r="H504" s="190">
        <v>1304400.8600000001</v>
      </c>
      <c r="I504" s="94" t="s">
        <v>222</v>
      </c>
      <c r="J504" s="94">
        <v>5631</v>
      </c>
      <c r="K504" s="94" t="s">
        <v>73</v>
      </c>
    </row>
    <row r="505" spans="1:11">
      <c r="A505" s="188">
        <v>44501</v>
      </c>
      <c r="B505" s="94" t="s">
        <v>69</v>
      </c>
      <c r="E505" s="94">
        <v>1</v>
      </c>
      <c r="F505" s="189">
        <v>44502</v>
      </c>
      <c r="G505" s="190">
        <v>20259.64</v>
      </c>
      <c r="H505" s="190">
        <v>20259.64</v>
      </c>
      <c r="I505" s="94" t="s">
        <v>210</v>
      </c>
      <c r="J505" s="94">
        <v>5631</v>
      </c>
      <c r="K505" s="94" t="s">
        <v>73</v>
      </c>
    </row>
    <row r="506" spans="1:11">
      <c r="A506" s="188">
        <v>44501</v>
      </c>
      <c r="B506" s="94" t="s">
        <v>69</v>
      </c>
      <c r="E506" s="94">
        <v>1</v>
      </c>
      <c r="F506" s="189">
        <v>44502</v>
      </c>
      <c r="G506" s="190">
        <v>-1471.54</v>
      </c>
      <c r="H506" s="190">
        <v>-1471.54</v>
      </c>
      <c r="I506" s="94" t="s">
        <v>222</v>
      </c>
      <c r="J506" s="94">
        <v>5693</v>
      </c>
      <c r="K506" s="94" t="s">
        <v>73</v>
      </c>
    </row>
    <row r="507" spans="1:11">
      <c r="A507" s="188">
        <v>44501</v>
      </c>
      <c r="B507" s="94" t="s">
        <v>69</v>
      </c>
      <c r="E507" s="94">
        <v>1</v>
      </c>
      <c r="F507" s="189">
        <v>44503</v>
      </c>
      <c r="G507" s="94">
        <v>310.87</v>
      </c>
      <c r="H507" s="94">
        <v>310.87</v>
      </c>
      <c r="I507" s="94" t="s">
        <v>210</v>
      </c>
      <c r="J507" s="94">
        <v>5608</v>
      </c>
      <c r="K507" s="94" t="s">
        <v>73</v>
      </c>
    </row>
    <row r="508" spans="1:11">
      <c r="A508" s="188">
        <v>44501</v>
      </c>
      <c r="B508" s="94" t="s">
        <v>69</v>
      </c>
      <c r="E508" s="94">
        <v>1</v>
      </c>
      <c r="F508" s="189">
        <v>44503</v>
      </c>
      <c r="G508" s="190">
        <v>1169.57</v>
      </c>
      <c r="H508" s="190">
        <v>1169.57</v>
      </c>
      <c r="I508" s="94" t="s">
        <v>222</v>
      </c>
      <c r="J508" s="94">
        <v>5608</v>
      </c>
      <c r="K508" s="94" t="s">
        <v>73</v>
      </c>
    </row>
    <row r="509" spans="1:11">
      <c r="A509" s="188">
        <v>44501</v>
      </c>
      <c r="B509" s="94" t="s">
        <v>69</v>
      </c>
      <c r="E509" s="94">
        <v>1</v>
      </c>
      <c r="F509" s="189">
        <v>44504</v>
      </c>
      <c r="G509" s="190">
        <v>2432383.29</v>
      </c>
      <c r="H509" s="190">
        <v>2432383.29</v>
      </c>
      <c r="I509" s="94" t="s">
        <v>222</v>
      </c>
      <c r="J509" s="94">
        <v>5603</v>
      </c>
      <c r="K509" s="94" t="s">
        <v>73</v>
      </c>
    </row>
    <row r="510" spans="1:11">
      <c r="A510" s="188">
        <v>44501</v>
      </c>
      <c r="B510" s="94" t="s">
        <v>69</v>
      </c>
      <c r="E510" s="94">
        <v>1</v>
      </c>
      <c r="F510" s="189">
        <v>44504</v>
      </c>
      <c r="G510" s="190">
        <v>-1194.52</v>
      </c>
      <c r="H510" s="190">
        <v>-1194.52</v>
      </c>
      <c r="I510" s="94" t="s">
        <v>222</v>
      </c>
      <c r="J510" s="94">
        <v>5696</v>
      </c>
      <c r="K510" s="94" t="s">
        <v>73</v>
      </c>
    </row>
    <row r="511" spans="1:11">
      <c r="A511" s="188">
        <v>44501</v>
      </c>
      <c r="B511" s="94" t="s">
        <v>69</v>
      </c>
      <c r="E511" s="94">
        <v>1</v>
      </c>
      <c r="F511" s="189">
        <v>44505</v>
      </c>
      <c r="G511" s="190">
        <v>156150.38</v>
      </c>
      <c r="H511" s="190">
        <v>156150.38</v>
      </c>
      <c r="I511" s="94" t="s">
        <v>222</v>
      </c>
      <c r="J511" s="94">
        <v>5645</v>
      </c>
      <c r="K511" s="94" t="s">
        <v>73</v>
      </c>
    </row>
    <row r="512" spans="1:11">
      <c r="A512" s="188">
        <v>44501</v>
      </c>
      <c r="B512" s="94" t="s">
        <v>69</v>
      </c>
      <c r="E512" s="94">
        <v>1</v>
      </c>
      <c r="F512" s="189">
        <v>44505</v>
      </c>
      <c r="G512" s="190">
        <v>928442.06</v>
      </c>
      <c r="H512" s="190">
        <v>928442.06</v>
      </c>
      <c r="I512" s="94" t="s">
        <v>222</v>
      </c>
      <c r="J512" s="94">
        <v>5645</v>
      </c>
      <c r="K512" s="94" t="s">
        <v>73</v>
      </c>
    </row>
    <row r="513" spans="1:11">
      <c r="A513" s="188">
        <v>44501</v>
      </c>
      <c r="B513" s="94" t="s">
        <v>69</v>
      </c>
      <c r="E513" s="94">
        <v>1</v>
      </c>
      <c r="F513" s="189">
        <v>44505</v>
      </c>
      <c r="G513" s="190">
        <v>117532.28</v>
      </c>
      <c r="H513" s="190">
        <v>117532.28</v>
      </c>
      <c r="I513" s="94" t="s">
        <v>222</v>
      </c>
      <c r="J513" s="94">
        <v>5687</v>
      </c>
      <c r="K513" s="94" t="s">
        <v>73</v>
      </c>
    </row>
    <row r="514" spans="1:11">
      <c r="A514" s="188">
        <v>44501</v>
      </c>
      <c r="B514" s="94" t="s">
        <v>69</v>
      </c>
      <c r="E514" s="94">
        <v>1</v>
      </c>
      <c r="F514" s="189">
        <v>44506</v>
      </c>
      <c r="G514" s="190">
        <v>1058.6500000000001</v>
      </c>
      <c r="H514" s="190">
        <v>1058.6500000000001</v>
      </c>
      <c r="I514" s="94" t="s">
        <v>222</v>
      </c>
      <c r="J514" s="94">
        <v>5622</v>
      </c>
      <c r="K514" s="94" t="s">
        <v>73</v>
      </c>
    </row>
    <row r="515" spans="1:11">
      <c r="A515" s="188">
        <v>44501</v>
      </c>
      <c r="B515" s="94" t="s">
        <v>69</v>
      </c>
      <c r="E515" s="94">
        <v>1</v>
      </c>
      <c r="F515" s="189">
        <v>44506</v>
      </c>
      <c r="G515" s="190">
        <v>1350358.14</v>
      </c>
      <c r="H515" s="190">
        <v>1350358.14</v>
      </c>
      <c r="I515" s="94" t="s">
        <v>222</v>
      </c>
      <c r="J515" s="94">
        <v>5622</v>
      </c>
      <c r="K515" s="94" t="s">
        <v>73</v>
      </c>
    </row>
    <row r="516" spans="1:11">
      <c r="A516" s="188">
        <v>44501</v>
      </c>
      <c r="B516" s="94" t="s">
        <v>69</v>
      </c>
      <c r="E516" s="94">
        <v>1</v>
      </c>
      <c r="F516" s="189">
        <v>44506</v>
      </c>
      <c r="G516" s="94">
        <v>-172.41</v>
      </c>
      <c r="H516" s="94">
        <v>-172.41</v>
      </c>
      <c r="I516" s="94" t="s">
        <v>222</v>
      </c>
      <c r="J516" s="94">
        <v>5680</v>
      </c>
      <c r="K516" s="94" t="s">
        <v>73</v>
      </c>
    </row>
    <row r="517" spans="1:11">
      <c r="A517" s="188">
        <v>44501</v>
      </c>
      <c r="B517" s="94" t="s">
        <v>69</v>
      </c>
      <c r="E517" s="94">
        <v>1</v>
      </c>
      <c r="F517" s="189">
        <v>44507</v>
      </c>
      <c r="G517" s="190">
        <v>1120076.26</v>
      </c>
      <c r="H517" s="190">
        <v>1120076.26</v>
      </c>
      <c r="I517" s="94" t="s">
        <v>222</v>
      </c>
      <c r="J517" s="94">
        <v>5643</v>
      </c>
      <c r="K517" s="94" t="s">
        <v>73</v>
      </c>
    </row>
    <row r="518" spans="1:11">
      <c r="A518" s="188">
        <v>44501</v>
      </c>
      <c r="B518" s="94" t="s">
        <v>69</v>
      </c>
      <c r="E518" s="94">
        <v>1</v>
      </c>
      <c r="F518" s="189">
        <v>44507</v>
      </c>
      <c r="G518" s="94">
        <v>-190.33</v>
      </c>
      <c r="H518" s="94">
        <v>-190.33</v>
      </c>
      <c r="I518" s="94" t="s">
        <v>222</v>
      </c>
      <c r="J518" s="94">
        <v>5695</v>
      </c>
      <c r="K518" s="94" t="s">
        <v>73</v>
      </c>
    </row>
    <row r="519" spans="1:11">
      <c r="A519" s="188">
        <v>44501</v>
      </c>
      <c r="B519" s="94" t="s">
        <v>69</v>
      </c>
      <c r="E519" s="94">
        <v>1</v>
      </c>
      <c r="F519" s="189">
        <v>44508</v>
      </c>
      <c r="G519" s="190">
        <v>1427969.28</v>
      </c>
      <c r="H519" s="190">
        <v>1427969.28</v>
      </c>
      <c r="I519" s="94" t="s">
        <v>222</v>
      </c>
      <c r="J519" s="94">
        <v>5666</v>
      </c>
      <c r="K519" s="94" t="s">
        <v>73</v>
      </c>
    </row>
    <row r="520" spans="1:11">
      <c r="A520" s="188">
        <v>44501</v>
      </c>
      <c r="B520" s="94" t="s">
        <v>69</v>
      </c>
      <c r="E520" s="94">
        <v>1</v>
      </c>
      <c r="F520" s="189">
        <v>44508</v>
      </c>
      <c r="G520" s="190">
        <v>144274.89000000001</v>
      </c>
      <c r="H520" s="190">
        <v>144274.89000000001</v>
      </c>
      <c r="I520" s="94" t="s">
        <v>222</v>
      </c>
      <c r="J520" s="94">
        <v>5688</v>
      </c>
      <c r="K520" s="94" t="s">
        <v>73</v>
      </c>
    </row>
    <row r="521" spans="1:11">
      <c r="A521" s="188">
        <v>44501</v>
      </c>
      <c r="B521" s="94" t="s">
        <v>69</v>
      </c>
      <c r="E521" s="94">
        <v>1</v>
      </c>
      <c r="F521" s="189">
        <v>44509</v>
      </c>
      <c r="G521" s="190">
        <v>4176.13</v>
      </c>
      <c r="H521" s="190">
        <v>4176.13</v>
      </c>
      <c r="I521" s="94" t="s">
        <v>222</v>
      </c>
      <c r="J521" s="94">
        <v>5615</v>
      </c>
      <c r="K521" s="94" t="s">
        <v>73</v>
      </c>
    </row>
    <row r="522" spans="1:11">
      <c r="A522" s="188">
        <v>44501</v>
      </c>
      <c r="B522" s="94" t="s">
        <v>69</v>
      </c>
      <c r="E522" s="94">
        <v>1</v>
      </c>
      <c r="F522" s="189">
        <v>44509</v>
      </c>
      <c r="G522" s="94">
        <v>871.54</v>
      </c>
      <c r="H522" s="94">
        <v>871.54</v>
      </c>
      <c r="I522" s="94" t="s">
        <v>222</v>
      </c>
      <c r="J522" s="94">
        <v>5615</v>
      </c>
      <c r="K522" s="94" t="s">
        <v>73</v>
      </c>
    </row>
    <row r="523" spans="1:11">
      <c r="A523" s="188">
        <v>44501</v>
      </c>
      <c r="B523" s="94" t="s">
        <v>69</v>
      </c>
      <c r="E523" s="94">
        <v>1</v>
      </c>
      <c r="F523" s="189">
        <v>44510</v>
      </c>
      <c r="G523" s="190">
        <v>2489853.37</v>
      </c>
      <c r="H523" s="190">
        <v>2489853.37</v>
      </c>
      <c r="I523" s="94" t="s">
        <v>222</v>
      </c>
      <c r="J523" s="94">
        <v>5658</v>
      </c>
      <c r="K523" s="94" t="s">
        <v>73</v>
      </c>
    </row>
    <row r="524" spans="1:11">
      <c r="A524" s="188">
        <v>44501</v>
      </c>
      <c r="B524" s="94" t="s">
        <v>69</v>
      </c>
      <c r="E524" s="94">
        <v>1</v>
      </c>
      <c r="F524" s="189">
        <v>44510</v>
      </c>
      <c r="G524" s="94">
        <v>-609.14</v>
      </c>
      <c r="H524" s="94">
        <v>-609.14</v>
      </c>
      <c r="I524" s="94" t="s">
        <v>222</v>
      </c>
      <c r="J524" s="94">
        <v>5818</v>
      </c>
      <c r="K524" s="94" t="s">
        <v>73</v>
      </c>
    </row>
    <row r="525" spans="1:11">
      <c r="A525" s="188">
        <v>44501</v>
      </c>
      <c r="B525" s="94" t="s">
        <v>69</v>
      </c>
      <c r="E525" s="94">
        <v>1</v>
      </c>
      <c r="F525" s="189">
        <v>44511</v>
      </c>
      <c r="G525" s="190">
        <v>6567.31</v>
      </c>
      <c r="H525" s="190">
        <v>6567.31</v>
      </c>
      <c r="I525" s="94" t="s">
        <v>222</v>
      </c>
      <c r="J525" s="94">
        <v>5671</v>
      </c>
      <c r="K525" s="94" t="s">
        <v>73</v>
      </c>
    </row>
    <row r="526" spans="1:11">
      <c r="A526" s="188">
        <v>44501</v>
      </c>
      <c r="B526" s="94" t="s">
        <v>69</v>
      </c>
      <c r="E526" s="94">
        <v>1</v>
      </c>
      <c r="F526" s="189">
        <v>44512</v>
      </c>
      <c r="G526" s="190">
        <v>2759364.24</v>
      </c>
      <c r="H526" s="190">
        <v>2759364.24</v>
      </c>
      <c r="I526" s="94" t="s">
        <v>222</v>
      </c>
      <c r="J526" s="94">
        <v>5721</v>
      </c>
      <c r="K526" s="94" t="s">
        <v>73</v>
      </c>
    </row>
    <row r="527" spans="1:11">
      <c r="A527" s="188">
        <v>44501</v>
      </c>
      <c r="B527" s="94" t="s">
        <v>69</v>
      </c>
      <c r="E527" s="94">
        <v>1</v>
      </c>
      <c r="F527" s="189">
        <v>44512</v>
      </c>
      <c r="G527" s="94">
        <v>-235.59</v>
      </c>
      <c r="H527" s="94">
        <v>-235.59</v>
      </c>
      <c r="I527" s="94" t="s">
        <v>222</v>
      </c>
      <c r="J527" s="94">
        <v>5815</v>
      </c>
      <c r="K527" s="94" t="s">
        <v>73</v>
      </c>
    </row>
    <row r="528" spans="1:11">
      <c r="A528" s="188">
        <v>44501</v>
      </c>
      <c r="B528" s="94" t="s">
        <v>69</v>
      </c>
      <c r="E528" s="94">
        <v>1</v>
      </c>
      <c r="F528" s="189">
        <v>44513</v>
      </c>
      <c r="G528" s="190">
        <v>1519154.4</v>
      </c>
      <c r="H528" s="190">
        <v>1519154.4</v>
      </c>
      <c r="I528" s="94" t="s">
        <v>222</v>
      </c>
      <c r="J528" s="94">
        <v>5713</v>
      </c>
      <c r="K528" s="94" t="s">
        <v>73</v>
      </c>
    </row>
    <row r="529" spans="1:11">
      <c r="A529" s="188">
        <v>44501</v>
      </c>
      <c r="B529" s="94" t="s">
        <v>69</v>
      </c>
      <c r="E529" s="94">
        <v>1</v>
      </c>
      <c r="F529" s="189">
        <v>44513</v>
      </c>
      <c r="G529" s="94">
        <v>-409.46</v>
      </c>
      <c r="H529" s="94">
        <v>-409.46</v>
      </c>
      <c r="I529" s="94" t="s">
        <v>222</v>
      </c>
      <c r="J529" s="94">
        <v>5817</v>
      </c>
      <c r="K529" s="94" t="s">
        <v>73</v>
      </c>
    </row>
    <row r="530" spans="1:11">
      <c r="A530" s="188">
        <v>44501</v>
      </c>
      <c r="B530" s="94" t="s">
        <v>69</v>
      </c>
      <c r="E530" s="94">
        <v>1</v>
      </c>
      <c r="F530" s="189">
        <v>44514</v>
      </c>
      <c r="G530" s="190">
        <v>1659787.95</v>
      </c>
      <c r="H530" s="190">
        <v>1659787.95</v>
      </c>
      <c r="I530" s="94" t="s">
        <v>222</v>
      </c>
      <c r="J530" s="94">
        <v>5707</v>
      </c>
      <c r="K530" s="94" t="s">
        <v>73</v>
      </c>
    </row>
    <row r="531" spans="1:11">
      <c r="A531" s="188">
        <v>44501</v>
      </c>
      <c r="B531" s="94" t="s">
        <v>69</v>
      </c>
      <c r="E531" s="94">
        <v>1</v>
      </c>
      <c r="F531" s="189">
        <v>44514</v>
      </c>
      <c r="G531" s="94">
        <v>-822.74</v>
      </c>
      <c r="H531" s="94">
        <v>-822.74</v>
      </c>
      <c r="I531" s="94" t="s">
        <v>222</v>
      </c>
      <c r="J531" s="94">
        <v>5814</v>
      </c>
      <c r="K531" s="94" t="s">
        <v>73</v>
      </c>
    </row>
    <row r="532" spans="1:11">
      <c r="A532" s="188">
        <v>44501</v>
      </c>
      <c r="B532" s="94" t="s">
        <v>69</v>
      </c>
      <c r="E532" s="94">
        <v>1</v>
      </c>
      <c r="F532" s="189">
        <v>44515</v>
      </c>
      <c r="G532" s="190">
        <v>3443.15</v>
      </c>
      <c r="H532" s="190">
        <v>3443.15</v>
      </c>
      <c r="I532" s="94" t="s">
        <v>222</v>
      </c>
      <c r="J532" s="94">
        <v>5697</v>
      </c>
      <c r="K532" s="94" t="s">
        <v>73</v>
      </c>
    </row>
    <row r="533" spans="1:11">
      <c r="A533" s="188">
        <v>44501</v>
      </c>
      <c r="B533" s="94" t="s">
        <v>69</v>
      </c>
      <c r="E533" s="94">
        <v>1</v>
      </c>
      <c r="F533" s="189">
        <v>44516</v>
      </c>
      <c r="G533" s="190">
        <v>3420830.07</v>
      </c>
      <c r="H533" s="190">
        <v>3420830.07</v>
      </c>
      <c r="I533" s="94" t="s">
        <v>222</v>
      </c>
      <c r="J533" s="94">
        <v>5731</v>
      </c>
      <c r="K533" s="94" t="s">
        <v>73</v>
      </c>
    </row>
    <row r="534" spans="1:11">
      <c r="A534" s="188">
        <v>44501</v>
      </c>
      <c r="B534" s="94" t="s">
        <v>69</v>
      </c>
      <c r="E534" s="94">
        <v>1</v>
      </c>
      <c r="F534" s="189">
        <v>44516</v>
      </c>
      <c r="G534" s="190">
        <v>-1132.1099999999999</v>
      </c>
      <c r="H534" s="190">
        <v>-1132.1099999999999</v>
      </c>
      <c r="I534" s="94" t="s">
        <v>222</v>
      </c>
      <c r="J534" s="94">
        <v>5816</v>
      </c>
      <c r="K534" s="94" t="s">
        <v>73</v>
      </c>
    </row>
    <row r="535" spans="1:11">
      <c r="A535" s="188">
        <v>44501</v>
      </c>
      <c r="B535" s="94" t="s">
        <v>69</v>
      </c>
      <c r="E535" s="94">
        <v>1</v>
      </c>
      <c r="F535" s="189">
        <v>44517</v>
      </c>
      <c r="G535" s="190">
        <v>12631.48</v>
      </c>
      <c r="H535" s="190">
        <v>12631.48</v>
      </c>
      <c r="I535" s="94" t="s">
        <v>222</v>
      </c>
      <c r="J535" s="94">
        <v>5764</v>
      </c>
      <c r="K535" s="94" t="s">
        <v>73</v>
      </c>
    </row>
    <row r="536" spans="1:11">
      <c r="A536" s="188">
        <v>44501</v>
      </c>
      <c r="B536" s="94" t="s">
        <v>69</v>
      </c>
      <c r="E536" s="94">
        <v>1</v>
      </c>
      <c r="F536" s="189">
        <v>44518</v>
      </c>
      <c r="G536" s="190">
        <v>3414867.98</v>
      </c>
      <c r="H536" s="190">
        <v>3414867.98</v>
      </c>
      <c r="I536" s="94" t="s">
        <v>222</v>
      </c>
      <c r="J536" s="94">
        <v>5779</v>
      </c>
      <c r="K536" s="94" t="s">
        <v>73</v>
      </c>
    </row>
    <row r="537" spans="1:11">
      <c r="A537" s="188">
        <v>44501</v>
      </c>
      <c r="B537" s="94" t="s">
        <v>69</v>
      </c>
      <c r="E537" s="94">
        <v>1</v>
      </c>
      <c r="F537" s="189">
        <v>44519</v>
      </c>
      <c r="G537" s="190">
        <v>1384159.68</v>
      </c>
      <c r="H537" s="190">
        <v>1384159.68</v>
      </c>
      <c r="I537" s="94" t="s">
        <v>222</v>
      </c>
      <c r="J537" s="94">
        <v>5809</v>
      </c>
      <c r="K537" s="94" t="s">
        <v>73</v>
      </c>
    </row>
    <row r="538" spans="1:11">
      <c r="A538" s="188">
        <v>44501</v>
      </c>
      <c r="B538" s="94" t="s">
        <v>69</v>
      </c>
      <c r="E538" s="94">
        <v>1</v>
      </c>
      <c r="F538" s="189">
        <v>44520</v>
      </c>
      <c r="G538" s="190">
        <v>1318.36</v>
      </c>
      <c r="H538" s="190">
        <v>1318.36</v>
      </c>
      <c r="I538" s="94" t="s">
        <v>222</v>
      </c>
      <c r="J538" s="94">
        <v>5794</v>
      </c>
      <c r="K538" s="94" t="s">
        <v>73</v>
      </c>
    </row>
    <row r="539" spans="1:11">
      <c r="A539" s="188">
        <v>44501</v>
      </c>
      <c r="B539" s="94" t="s">
        <v>69</v>
      </c>
      <c r="E539" s="94">
        <v>1</v>
      </c>
      <c r="F539" s="189">
        <v>44520</v>
      </c>
      <c r="G539" s="190">
        <v>1832509.59</v>
      </c>
      <c r="H539" s="190">
        <v>1832509.59</v>
      </c>
      <c r="I539" s="94" t="s">
        <v>222</v>
      </c>
      <c r="J539" s="94">
        <v>5794</v>
      </c>
      <c r="K539" s="94" t="s">
        <v>73</v>
      </c>
    </row>
    <row r="540" spans="1:11">
      <c r="A540" s="188">
        <v>44501</v>
      </c>
      <c r="B540" s="94" t="s">
        <v>69</v>
      </c>
      <c r="E540" s="94">
        <v>1</v>
      </c>
      <c r="F540" s="189">
        <v>44521</v>
      </c>
      <c r="G540" s="190">
        <v>3897.69</v>
      </c>
      <c r="H540" s="190">
        <v>3897.69</v>
      </c>
      <c r="I540" s="94" t="s">
        <v>222</v>
      </c>
      <c r="J540" s="94">
        <v>5785</v>
      </c>
      <c r="K540" s="94" t="s">
        <v>73</v>
      </c>
    </row>
    <row r="541" spans="1:11">
      <c r="A541" s="188">
        <v>44501</v>
      </c>
      <c r="B541" s="94" t="s">
        <v>69</v>
      </c>
      <c r="E541" s="94">
        <v>1</v>
      </c>
      <c r="F541" s="189">
        <v>44522</v>
      </c>
      <c r="G541" s="190">
        <v>3032367.14</v>
      </c>
      <c r="H541" s="190">
        <v>3032367.14</v>
      </c>
      <c r="I541" s="94" t="s">
        <v>222</v>
      </c>
      <c r="J541" s="94">
        <v>5822</v>
      </c>
      <c r="K541" s="94" t="s">
        <v>73</v>
      </c>
    </row>
    <row r="542" spans="1:11">
      <c r="A542" s="188">
        <v>44501</v>
      </c>
      <c r="B542" s="94" t="s">
        <v>69</v>
      </c>
      <c r="E542" s="94">
        <v>1</v>
      </c>
      <c r="F542" s="189">
        <v>44523</v>
      </c>
      <c r="G542" s="190">
        <v>6676.74</v>
      </c>
      <c r="H542" s="190">
        <v>6676.74</v>
      </c>
      <c r="I542" s="94" t="s">
        <v>222</v>
      </c>
      <c r="J542" s="94">
        <v>5828</v>
      </c>
      <c r="K542" s="94" t="s">
        <v>73</v>
      </c>
    </row>
    <row r="543" spans="1:11">
      <c r="A543" s="188">
        <v>44501</v>
      </c>
      <c r="B543" s="94" t="s">
        <v>69</v>
      </c>
      <c r="E543" s="94">
        <v>1</v>
      </c>
      <c r="F543" s="189">
        <v>44524</v>
      </c>
      <c r="G543" s="94">
        <v>147.22999999999999</v>
      </c>
      <c r="H543" s="94">
        <v>147.22999999999999</v>
      </c>
      <c r="I543" s="94" t="s">
        <v>222</v>
      </c>
      <c r="J543" s="94">
        <v>5836</v>
      </c>
      <c r="K543" s="94" t="s">
        <v>73</v>
      </c>
    </row>
    <row r="544" spans="1:11">
      <c r="A544" s="188">
        <v>44501</v>
      </c>
      <c r="B544" s="94" t="s">
        <v>69</v>
      </c>
      <c r="E544" s="94">
        <v>1</v>
      </c>
      <c r="F544" s="189">
        <v>44525</v>
      </c>
      <c r="G544" s="190">
        <v>4205468.66</v>
      </c>
      <c r="H544" s="190">
        <v>4205468.66</v>
      </c>
      <c r="I544" s="94" t="s">
        <v>222</v>
      </c>
      <c r="J544" s="94">
        <v>5861</v>
      </c>
      <c r="K544" s="94" t="s">
        <v>73</v>
      </c>
    </row>
    <row r="545" spans="1:11">
      <c r="A545" s="188">
        <v>44501</v>
      </c>
      <c r="B545" s="94" t="s">
        <v>69</v>
      </c>
      <c r="E545" s="94">
        <v>1</v>
      </c>
      <c r="F545" s="189">
        <v>44526</v>
      </c>
      <c r="G545" s="190">
        <v>6642.58</v>
      </c>
      <c r="H545" s="190">
        <v>6642.58</v>
      </c>
      <c r="I545" s="94" t="s">
        <v>222</v>
      </c>
      <c r="J545" s="94">
        <v>5844</v>
      </c>
      <c r="K545" s="94" t="s">
        <v>73</v>
      </c>
    </row>
    <row r="546" spans="1:11">
      <c r="A546" s="188">
        <v>44501</v>
      </c>
      <c r="B546" s="94" t="s">
        <v>69</v>
      </c>
      <c r="E546" s="94">
        <v>1</v>
      </c>
      <c r="F546" s="189">
        <v>44527</v>
      </c>
      <c r="G546" s="190">
        <v>2884618.82</v>
      </c>
      <c r="H546" s="190">
        <v>2884618.82</v>
      </c>
      <c r="I546" s="94" t="s">
        <v>222</v>
      </c>
      <c r="J546" s="94">
        <v>5854</v>
      </c>
      <c r="K546" s="94" t="s">
        <v>73</v>
      </c>
    </row>
    <row r="547" spans="1:11">
      <c r="A547" s="188">
        <v>44501</v>
      </c>
      <c r="B547" s="94" t="s">
        <v>69</v>
      </c>
      <c r="E547" s="94">
        <v>1</v>
      </c>
      <c r="F547" s="189">
        <v>44528</v>
      </c>
      <c r="G547" s="190">
        <v>1684777.74</v>
      </c>
      <c r="H547" s="190">
        <v>1684777.74</v>
      </c>
      <c r="I547" s="94" t="s">
        <v>222</v>
      </c>
      <c r="J547" s="94">
        <v>5871</v>
      </c>
      <c r="K547" s="94" t="s">
        <v>73</v>
      </c>
    </row>
    <row r="548" spans="1:11">
      <c r="A548" s="188">
        <v>44501</v>
      </c>
      <c r="B548" s="94" t="s">
        <v>69</v>
      </c>
      <c r="E548" s="94">
        <v>1</v>
      </c>
      <c r="F548" s="189">
        <v>44528</v>
      </c>
      <c r="G548" s="190">
        <v>-1684777.74</v>
      </c>
      <c r="H548" s="190">
        <v>-1684777.74</v>
      </c>
      <c r="I548" s="94" t="s">
        <v>222</v>
      </c>
      <c r="J548" s="94">
        <v>5877</v>
      </c>
      <c r="K548" s="94" t="s">
        <v>161</v>
      </c>
    </row>
    <row r="549" spans="1:11">
      <c r="A549" s="188">
        <v>44501</v>
      </c>
      <c r="B549" s="94" t="s">
        <v>69</v>
      </c>
      <c r="E549" s="94">
        <v>1</v>
      </c>
      <c r="F549" s="189">
        <v>44529</v>
      </c>
      <c r="G549" s="190">
        <v>1506665.87</v>
      </c>
      <c r="H549" s="190">
        <v>1506665.87</v>
      </c>
      <c r="I549" s="94" t="s">
        <v>222</v>
      </c>
      <c r="J549" s="94">
        <v>5881</v>
      </c>
      <c r="K549" s="94" t="s">
        <v>73</v>
      </c>
    </row>
    <row r="550" spans="1:11">
      <c r="A550" s="188">
        <v>44501</v>
      </c>
      <c r="B550" s="94" t="s">
        <v>69</v>
      </c>
      <c r="E550" s="94">
        <v>1</v>
      </c>
      <c r="F550" s="189">
        <v>44529</v>
      </c>
      <c r="G550" s="190">
        <v>-1506665.87</v>
      </c>
      <c r="H550" s="190">
        <v>-1506665.87</v>
      </c>
      <c r="I550" s="94" t="s">
        <v>222</v>
      </c>
      <c r="J550" s="94">
        <v>5897</v>
      </c>
      <c r="K550" s="94" t="s">
        <v>161</v>
      </c>
    </row>
    <row r="551" spans="1:11">
      <c r="A551" s="188">
        <v>44501</v>
      </c>
      <c r="B551" s="94" t="s">
        <v>69</v>
      </c>
      <c r="E551" s="94">
        <v>1</v>
      </c>
      <c r="F551" s="189">
        <v>44530</v>
      </c>
      <c r="G551" s="190">
        <v>6150.71</v>
      </c>
      <c r="H551" s="190">
        <v>6150.71</v>
      </c>
      <c r="I551" s="94" t="s">
        <v>222</v>
      </c>
      <c r="J551" s="94">
        <v>5887</v>
      </c>
      <c r="K551" s="94" t="s">
        <v>73</v>
      </c>
    </row>
    <row r="552" spans="1:11">
      <c r="A552" s="188">
        <v>44501</v>
      </c>
      <c r="B552" s="94" t="s">
        <v>69</v>
      </c>
      <c r="E552" s="94">
        <v>1</v>
      </c>
      <c r="F552" s="189">
        <v>44530</v>
      </c>
      <c r="G552" s="190">
        <v>7774064.1799999997</v>
      </c>
      <c r="H552" s="190">
        <v>7774064.1799999997</v>
      </c>
      <c r="I552" s="94" t="s">
        <v>223</v>
      </c>
      <c r="J552" s="94">
        <v>49546</v>
      </c>
      <c r="K552" s="94" t="s">
        <v>161</v>
      </c>
    </row>
    <row r="553" spans="1:11">
      <c r="A553" s="188">
        <v>44501</v>
      </c>
      <c r="B553" s="94" t="s">
        <v>69</v>
      </c>
      <c r="E553" s="94">
        <v>1</v>
      </c>
      <c r="F553" s="189">
        <v>44530</v>
      </c>
      <c r="G553" s="190">
        <v>-6150.71</v>
      </c>
      <c r="H553" s="190">
        <v>-6150.71</v>
      </c>
      <c r="I553" s="94" t="s">
        <v>222</v>
      </c>
      <c r="J553" s="94">
        <v>5896</v>
      </c>
      <c r="K553" s="94" t="s">
        <v>161</v>
      </c>
    </row>
    <row r="554" spans="1:11">
      <c r="A554" s="188">
        <v>44501</v>
      </c>
      <c r="B554" s="94" t="s">
        <v>69</v>
      </c>
      <c r="E554" s="94">
        <v>1</v>
      </c>
      <c r="F554" s="189">
        <v>44498</v>
      </c>
      <c r="G554" s="190">
        <v>1277498.8700000001</v>
      </c>
      <c r="H554" s="190">
        <v>1277498.8700000001</v>
      </c>
      <c r="I554" s="94" t="s">
        <v>210</v>
      </c>
      <c r="J554" s="94">
        <v>5894</v>
      </c>
      <c r="K554" s="94" t="s">
        <v>161</v>
      </c>
    </row>
    <row r="555" spans="1:11" s="186" customFormat="1">
      <c r="A555" s="188">
        <v>44501</v>
      </c>
      <c r="B555" s="186" t="s">
        <v>69</v>
      </c>
      <c r="E555" s="186">
        <v>1</v>
      </c>
      <c r="F555" s="189">
        <v>44497</v>
      </c>
      <c r="G555" s="190">
        <v>1417623.41</v>
      </c>
      <c r="H555" s="190">
        <v>1417623.41</v>
      </c>
      <c r="I555" s="186" t="s">
        <v>210</v>
      </c>
      <c r="J555" s="186">
        <v>5900</v>
      </c>
      <c r="K555" s="186" t="s">
        <v>161</v>
      </c>
    </row>
    <row r="556" spans="1:11" s="186" customFormat="1">
      <c r="A556" s="188">
        <v>44501</v>
      </c>
      <c r="B556" s="186" t="s">
        <v>69</v>
      </c>
      <c r="E556" s="186">
        <v>1</v>
      </c>
      <c r="F556" s="189">
        <v>44498</v>
      </c>
      <c r="G556" s="190">
        <v>2744.57</v>
      </c>
      <c r="H556" s="190">
        <v>2744.57</v>
      </c>
      <c r="I556" s="186" t="s">
        <v>210</v>
      </c>
      <c r="J556" s="186">
        <v>5898</v>
      </c>
      <c r="K556" s="186" t="s">
        <v>161</v>
      </c>
    </row>
    <row r="557" spans="1:11" s="186" customFormat="1">
      <c r="A557" s="188">
        <v>44501</v>
      </c>
      <c r="B557" s="186" t="s">
        <v>69</v>
      </c>
      <c r="E557" s="186">
        <v>1</v>
      </c>
      <c r="F557" s="189">
        <v>44499</v>
      </c>
      <c r="G557" s="190">
        <v>2175.17</v>
      </c>
      <c r="H557" s="190">
        <v>2175.17</v>
      </c>
      <c r="I557" s="186" t="s">
        <v>210</v>
      </c>
      <c r="J557" s="186">
        <v>5899</v>
      </c>
      <c r="K557" s="186" t="s">
        <v>161</v>
      </c>
    </row>
    <row r="558" spans="1:11">
      <c r="A558" s="187"/>
      <c r="F558" s="94" t="s">
        <v>99</v>
      </c>
      <c r="G558" s="94" t="s">
        <v>224</v>
      </c>
      <c r="H558" s="94" t="s">
        <v>100</v>
      </c>
    </row>
    <row r="559" spans="1:11">
      <c r="A559" s="187"/>
      <c r="H559" s="190">
        <v>51835405.689999998</v>
      </c>
    </row>
    <row r="560" spans="1:11">
      <c r="A560" s="187"/>
    </row>
    <row r="561" spans="1:8">
      <c r="A561" s="187"/>
      <c r="G561" s="94" t="s">
        <v>101</v>
      </c>
      <c r="H561" s="94">
        <v>0</v>
      </c>
    </row>
    <row r="562" spans="1:8">
      <c r="A562" s="187"/>
      <c r="G562" s="94" t="s">
        <v>102</v>
      </c>
      <c r="H562" s="190">
        <v>50412862.539999999</v>
      </c>
    </row>
    <row r="563" spans="1:8">
      <c r="A563" s="187" t="s">
        <v>54</v>
      </c>
    </row>
    <row r="564" spans="1:8">
      <c r="A564" s="187" t="s">
        <v>52</v>
      </c>
    </row>
    <row r="565" spans="1:8">
      <c r="A565" s="187" t="s">
        <v>103</v>
      </c>
    </row>
    <row r="568" spans="1:8">
      <c r="A568" s="187" t="s">
        <v>52</v>
      </c>
    </row>
    <row r="569" spans="1:8">
      <c r="A569" s="187" t="s">
        <v>53</v>
      </c>
    </row>
    <row r="570" spans="1:8">
      <c r="A570" s="187" t="s">
        <v>237</v>
      </c>
    </row>
    <row r="571" spans="1:8">
      <c r="A571" s="187" t="s">
        <v>54</v>
      </c>
    </row>
    <row r="572" spans="1:8">
      <c r="A572" s="187" t="s">
        <v>238</v>
      </c>
    </row>
    <row r="573" spans="1:8">
      <c r="A573" s="187" t="s">
        <v>239</v>
      </c>
    </row>
    <row r="574" spans="1:8">
      <c r="A574" s="187" t="s">
        <v>56</v>
      </c>
    </row>
    <row r="575" spans="1:8">
      <c r="A575" s="187" t="s">
        <v>149</v>
      </c>
    </row>
    <row r="576" spans="1:8">
      <c r="A576" s="187" t="s">
        <v>57</v>
      </c>
    </row>
    <row r="577" spans="1:11">
      <c r="A577" s="187" t="s">
        <v>52</v>
      </c>
    </row>
    <row r="578" spans="1:11">
      <c r="A578" s="187" t="s">
        <v>54</v>
      </c>
    </row>
    <row r="579" spans="1:11">
      <c r="A579" s="187" t="s">
        <v>58</v>
      </c>
      <c r="B579" s="94" t="s">
        <v>59</v>
      </c>
      <c r="C579" s="94" t="s">
        <v>60</v>
      </c>
      <c r="D579" s="94" t="s">
        <v>61</v>
      </c>
      <c r="E579" s="94" t="s">
        <v>62</v>
      </c>
      <c r="F579" s="94" t="s">
        <v>63</v>
      </c>
      <c r="G579" s="94" t="s">
        <v>64</v>
      </c>
      <c r="H579" s="94" t="s">
        <v>65</v>
      </c>
      <c r="I579" s="94" t="s">
        <v>66</v>
      </c>
      <c r="J579" s="94" t="s">
        <v>67</v>
      </c>
      <c r="K579" s="94" t="s">
        <v>68</v>
      </c>
    </row>
    <row r="580" spans="1:11">
      <c r="A580" s="188">
        <v>44531</v>
      </c>
      <c r="B580" s="94" t="s">
        <v>69</v>
      </c>
      <c r="E580" s="94">
        <v>1</v>
      </c>
      <c r="F580" s="189">
        <v>44531</v>
      </c>
      <c r="G580" s="94">
        <v>55.07</v>
      </c>
      <c r="H580" s="94">
        <v>55.07</v>
      </c>
      <c r="I580" s="94" t="s">
        <v>222</v>
      </c>
      <c r="J580" s="94">
        <v>5909</v>
      </c>
      <c r="K580" s="94" t="s">
        <v>73</v>
      </c>
    </row>
    <row r="581" spans="1:11">
      <c r="A581" s="188">
        <v>44531</v>
      </c>
      <c r="B581" s="94" t="s">
        <v>69</v>
      </c>
      <c r="E581" s="94">
        <v>1</v>
      </c>
      <c r="F581" s="189">
        <v>44532</v>
      </c>
      <c r="G581" s="190">
        <v>1450905.3</v>
      </c>
      <c r="H581" s="190">
        <v>1450905.3</v>
      </c>
      <c r="I581" s="94" t="s">
        <v>240</v>
      </c>
      <c r="J581" s="94">
        <v>5935</v>
      </c>
      <c r="K581" s="94" t="s">
        <v>73</v>
      </c>
    </row>
    <row r="582" spans="1:11">
      <c r="A582" s="188">
        <v>44531</v>
      </c>
      <c r="B582" s="94" t="s">
        <v>69</v>
      </c>
      <c r="E582" s="94">
        <v>1</v>
      </c>
      <c r="F582" s="189">
        <v>44532</v>
      </c>
      <c r="G582" s="190">
        <v>4179937.96</v>
      </c>
      <c r="H582" s="190">
        <v>4179937.96</v>
      </c>
      <c r="I582" s="94" t="s">
        <v>222</v>
      </c>
      <c r="J582" s="94">
        <v>5935</v>
      </c>
      <c r="K582" s="94" t="s">
        <v>73</v>
      </c>
    </row>
    <row r="583" spans="1:11">
      <c r="A583" s="188">
        <v>44531</v>
      </c>
      <c r="B583" s="94" t="s">
        <v>69</v>
      </c>
      <c r="E583" s="94">
        <v>1</v>
      </c>
      <c r="F583" s="189">
        <v>44532</v>
      </c>
      <c r="G583" s="190">
        <v>-1471.54</v>
      </c>
      <c r="H583" s="190">
        <v>-1471.54</v>
      </c>
      <c r="I583" s="94" t="s">
        <v>240</v>
      </c>
      <c r="J583" s="94">
        <v>6014</v>
      </c>
      <c r="K583" s="94" t="s">
        <v>73</v>
      </c>
    </row>
    <row r="584" spans="1:11">
      <c r="A584" s="188">
        <v>44531</v>
      </c>
      <c r="B584" s="94" t="s">
        <v>69</v>
      </c>
      <c r="E584" s="94">
        <v>1</v>
      </c>
      <c r="F584" s="189">
        <v>44532</v>
      </c>
      <c r="G584" s="94">
        <v>-925.42</v>
      </c>
      <c r="H584" s="94">
        <v>-925.42</v>
      </c>
      <c r="I584" s="94" t="s">
        <v>222</v>
      </c>
      <c r="J584" s="94">
        <v>6014</v>
      </c>
      <c r="K584" s="94" t="s">
        <v>73</v>
      </c>
    </row>
    <row r="585" spans="1:11">
      <c r="A585" s="188">
        <v>44531</v>
      </c>
      <c r="B585" s="94" t="s">
        <v>69</v>
      </c>
      <c r="E585" s="94">
        <v>1</v>
      </c>
      <c r="F585" s="189">
        <v>44532</v>
      </c>
      <c r="G585" s="190">
        <v>129468.18</v>
      </c>
      <c r="H585" s="190">
        <v>129468.18</v>
      </c>
      <c r="I585" s="94" t="s">
        <v>222</v>
      </c>
      <c r="J585" s="94">
        <v>6067</v>
      </c>
      <c r="K585" s="94" t="s">
        <v>73</v>
      </c>
    </row>
    <row r="586" spans="1:11">
      <c r="A586" s="188">
        <v>44531</v>
      </c>
      <c r="B586" s="94" t="s">
        <v>69</v>
      </c>
      <c r="E586" s="94">
        <v>1</v>
      </c>
      <c r="F586" s="189">
        <v>44532</v>
      </c>
      <c r="G586" s="190">
        <v>42919.4</v>
      </c>
      <c r="H586" s="190">
        <v>42919.4</v>
      </c>
      <c r="I586" s="94" t="s">
        <v>240</v>
      </c>
      <c r="J586" s="94">
        <v>6067</v>
      </c>
      <c r="K586" s="94" t="s">
        <v>73</v>
      </c>
    </row>
    <row r="587" spans="1:11">
      <c r="A587" s="188">
        <v>44531</v>
      </c>
      <c r="B587" s="94" t="s">
        <v>69</v>
      </c>
      <c r="E587" s="94">
        <v>1</v>
      </c>
      <c r="F587" s="189">
        <v>44533</v>
      </c>
      <c r="G587" s="190">
        <v>1019.92</v>
      </c>
      <c r="H587" s="190">
        <v>1019.92</v>
      </c>
      <c r="I587" s="94" t="s">
        <v>222</v>
      </c>
      <c r="J587" s="94">
        <v>5920</v>
      </c>
      <c r="K587" s="94" t="s">
        <v>73</v>
      </c>
    </row>
    <row r="588" spans="1:11">
      <c r="A588" s="188">
        <v>44531</v>
      </c>
      <c r="B588" s="94" t="s">
        <v>69</v>
      </c>
      <c r="E588" s="94">
        <v>1</v>
      </c>
      <c r="F588" s="189">
        <v>44533</v>
      </c>
      <c r="G588" s="190">
        <v>3737.83</v>
      </c>
      <c r="H588" s="190">
        <v>3737.83</v>
      </c>
      <c r="I588" s="94" t="s">
        <v>240</v>
      </c>
      <c r="J588" s="94">
        <v>5920</v>
      </c>
      <c r="K588" s="94" t="s">
        <v>73</v>
      </c>
    </row>
    <row r="589" spans="1:11">
      <c r="A589" s="188">
        <v>44531</v>
      </c>
      <c r="B589" s="94" t="s">
        <v>69</v>
      </c>
      <c r="E589" s="94">
        <v>1</v>
      </c>
      <c r="F589" s="189">
        <v>44533</v>
      </c>
      <c r="G589" s="190">
        <v>1291.78</v>
      </c>
      <c r="H589" s="190">
        <v>1291.78</v>
      </c>
      <c r="I589" s="94" t="s">
        <v>240</v>
      </c>
      <c r="J589" s="94">
        <v>5920</v>
      </c>
      <c r="K589" s="94" t="s">
        <v>73</v>
      </c>
    </row>
    <row r="590" spans="1:11">
      <c r="A590" s="188">
        <v>44531</v>
      </c>
      <c r="B590" s="94" t="s">
        <v>69</v>
      </c>
      <c r="E590" s="94">
        <v>1</v>
      </c>
      <c r="F590" s="189">
        <v>44534</v>
      </c>
      <c r="G590" s="94">
        <v>402.28</v>
      </c>
      <c r="H590" s="94">
        <v>402.28</v>
      </c>
      <c r="I590" s="94" t="s">
        <v>222</v>
      </c>
      <c r="J590" s="94">
        <v>5912</v>
      </c>
      <c r="K590" s="94" t="s">
        <v>73</v>
      </c>
    </row>
    <row r="591" spans="1:11">
      <c r="A591" s="188">
        <v>44531</v>
      </c>
      <c r="B591" s="94" t="s">
        <v>69</v>
      </c>
      <c r="E591" s="94">
        <v>1</v>
      </c>
      <c r="F591" s="189">
        <v>44534</v>
      </c>
      <c r="G591" s="190">
        <v>2853374.5</v>
      </c>
      <c r="H591" s="190">
        <v>2853374.5</v>
      </c>
      <c r="I591" s="94" t="s">
        <v>240</v>
      </c>
      <c r="J591" s="94">
        <v>5912</v>
      </c>
      <c r="K591" s="94" t="s">
        <v>73</v>
      </c>
    </row>
    <row r="592" spans="1:11">
      <c r="A592" s="188">
        <v>44531</v>
      </c>
      <c r="B592" s="94" t="s">
        <v>69</v>
      </c>
      <c r="E592" s="94">
        <v>1</v>
      </c>
      <c r="F592" s="189">
        <v>44534</v>
      </c>
      <c r="G592" s="190">
        <v>-1239.3</v>
      </c>
      <c r="H592" s="190">
        <v>-1239.3</v>
      </c>
      <c r="I592" s="94" t="s">
        <v>240</v>
      </c>
      <c r="J592" s="94">
        <v>6032</v>
      </c>
      <c r="K592" s="94" t="s">
        <v>73</v>
      </c>
    </row>
    <row r="593" spans="1:11">
      <c r="A593" s="188">
        <v>44531</v>
      </c>
      <c r="B593" s="94" t="s">
        <v>69</v>
      </c>
      <c r="E593" s="94">
        <v>1</v>
      </c>
      <c r="F593" s="189">
        <v>44535</v>
      </c>
      <c r="G593" s="190">
        <v>1477226.45</v>
      </c>
      <c r="H593" s="190">
        <v>1477226.45</v>
      </c>
      <c r="I593" s="94" t="s">
        <v>240</v>
      </c>
      <c r="J593" s="94">
        <v>5928</v>
      </c>
      <c r="K593" s="94" t="s">
        <v>73</v>
      </c>
    </row>
    <row r="594" spans="1:11">
      <c r="A594" s="188">
        <v>44531</v>
      </c>
      <c r="B594" s="94" t="s">
        <v>69</v>
      </c>
      <c r="E594" s="94">
        <v>1</v>
      </c>
      <c r="F594" s="189">
        <v>44535</v>
      </c>
      <c r="G594" s="94">
        <v>-118.25</v>
      </c>
      <c r="H594" s="94">
        <v>-118.25</v>
      </c>
      <c r="I594" s="94" t="s">
        <v>240</v>
      </c>
      <c r="J594" s="94">
        <v>6015</v>
      </c>
      <c r="K594" s="94" t="s">
        <v>73</v>
      </c>
    </row>
    <row r="595" spans="1:11">
      <c r="A595" s="188">
        <v>44531</v>
      </c>
      <c r="B595" s="94" t="s">
        <v>69</v>
      </c>
      <c r="E595" s="94">
        <v>1</v>
      </c>
      <c r="F595" s="189">
        <v>44535</v>
      </c>
      <c r="G595" s="190">
        <v>14452.83</v>
      </c>
      <c r="H595" s="190">
        <v>14452.83</v>
      </c>
      <c r="I595" s="94" t="s">
        <v>240</v>
      </c>
      <c r="J595" s="94">
        <v>6050</v>
      </c>
      <c r="K595" s="94" t="s">
        <v>73</v>
      </c>
    </row>
    <row r="596" spans="1:11">
      <c r="A596" s="188">
        <v>44531</v>
      </c>
      <c r="B596" s="94" t="s">
        <v>69</v>
      </c>
      <c r="E596" s="94">
        <v>1</v>
      </c>
      <c r="F596" s="189">
        <v>44536</v>
      </c>
      <c r="G596" s="190">
        <v>1712196.16</v>
      </c>
      <c r="H596" s="190">
        <v>1712196.16</v>
      </c>
      <c r="I596" s="94" t="s">
        <v>240</v>
      </c>
      <c r="J596" s="94">
        <v>5952</v>
      </c>
      <c r="K596" s="94" t="s">
        <v>73</v>
      </c>
    </row>
    <row r="597" spans="1:11">
      <c r="A597" s="188">
        <v>44531</v>
      </c>
      <c r="B597" s="94" t="s">
        <v>69</v>
      </c>
      <c r="E597" s="94">
        <v>1</v>
      </c>
      <c r="F597" s="189">
        <v>44536</v>
      </c>
      <c r="G597" s="94">
        <v>-906.09</v>
      </c>
      <c r="H597" s="94">
        <v>-906.09</v>
      </c>
      <c r="I597" s="94" t="s">
        <v>240</v>
      </c>
      <c r="J597" s="94">
        <v>6030</v>
      </c>
      <c r="K597" s="94" t="s">
        <v>73</v>
      </c>
    </row>
    <row r="598" spans="1:11">
      <c r="A598" s="188">
        <v>44531</v>
      </c>
      <c r="B598" s="94" t="s">
        <v>69</v>
      </c>
      <c r="E598" s="94">
        <v>1</v>
      </c>
      <c r="F598" s="189">
        <v>44537</v>
      </c>
      <c r="G598" s="190">
        <v>7433.87</v>
      </c>
      <c r="H598" s="190">
        <v>7433.87</v>
      </c>
      <c r="I598" s="94" t="s">
        <v>240</v>
      </c>
      <c r="J598" s="94">
        <v>6065</v>
      </c>
      <c r="K598" s="94" t="s">
        <v>73</v>
      </c>
    </row>
    <row r="599" spans="1:11">
      <c r="A599" s="188">
        <v>44531</v>
      </c>
      <c r="B599" s="94" t="s">
        <v>69</v>
      </c>
      <c r="E599" s="94">
        <v>1</v>
      </c>
      <c r="F599" s="189">
        <v>44538</v>
      </c>
      <c r="G599" s="94">
        <v>-311.25</v>
      </c>
      <c r="H599" s="94">
        <v>-311.25</v>
      </c>
      <c r="I599" s="94" t="s">
        <v>240</v>
      </c>
      <c r="J599" s="94">
        <v>6031</v>
      </c>
      <c r="K599" s="94" t="s">
        <v>73</v>
      </c>
    </row>
    <row r="600" spans="1:11">
      <c r="A600" s="188">
        <v>44531</v>
      </c>
      <c r="B600" s="94" t="s">
        <v>69</v>
      </c>
      <c r="E600" s="94">
        <v>1</v>
      </c>
      <c r="F600" s="189">
        <v>44538</v>
      </c>
      <c r="G600" s="190">
        <v>1359838.63</v>
      </c>
      <c r="H600" s="190">
        <v>1359838.63</v>
      </c>
      <c r="I600" s="94" t="s">
        <v>240</v>
      </c>
      <c r="J600" s="94">
        <v>6063</v>
      </c>
      <c r="K600" s="94" t="s">
        <v>73</v>
      </c>
    </row>
    <row r="601" spans="1:11">
      <c r="A601" s="188">
        <v>44531</v>
      </c>
      <c r="B601" s="94" t="s">
        <v>69</v>
      </c>
      <c r="E601" s="94">
        <v>1</v>
      </c>
      <c r="F601" s="189">
        <v>44539</v>
      </c>
      <c r="G601" s="190">
        <v>41545.089999999997</v>
      </c>
      <c r="H601" s="190">
        <v>41545.089999999997</v>
      </c>
      <c r="I601" s="94" t="s">
        <v>240</v>
      </c>
      <c r="J601" s="94">
        <v>6026</v>
      </c>
      <c r="K601" s="94" t="s">
        <v>73</v>
      </c>
    </row>
    <row r="602" spans="1:11">
      <c r="A602" s="188">
        <v>44531</v>
      </c>
      <c r="B602" s="94" t="s">
        <v>69</v>
      </c>
      <c r="E602" s="94">
        <v>1</v>
      </c>
      <c r="F602" s="189">
        <v>44539</v>
      </c>
      <c r="G602" s="190">
        <v>1909600.6</v>
      </c>
      <c r="H602" s="190">
        <v>1909600.6</v>
      </c>
      <c r="I602" s="94" t="s">
        <v>240</v>
      </c>
      <c r="J602" s="94">
        <v>6054</v>
      </c>
      <c r="K602" s="94" t="s">
        <v>73</v>
      </c>
    </row>
    <row r="603" spans="1:11">
      <c r="A603" s="188">
        <v>44531</v>
      </c>
      <c r="B603" s="94" t="s">
        <v>69</v>
      </c>
      <c r="E603" s="94">
        <v>1</v>
      </c>
      <c r="F603" s="189">
        <v>44530</v>
      </c>
      <c r="G603" s="190">
        <v>-7774064.1799999997</v>
      </c>
      <c r="H603" s="190">
        <v>-7774064.1799999997</v>
      </c>
      <c r="I603" s="94" t="s">
        <v>223</v>
      </c>
      <c r="J603" s="94">
        <v>49643</v>
      </c>
      <c r="K603" s="94" t="s">
        <v>161</v>
      </c>
    </row>
    <row r="604" spans="1:11">
      <c r="A604" s="188">
        <v>44531</v>
      </c>
      <c r="B604" s="94" t="s">
        <v>69</v>
      </c>
      <c r="E604" s="94">
        <v>1</v>
      </c>
      <c r="F604" s="189">
        <v>44540</v>
      </c>
      <c r="G604" s="94">
        <v>96.98</v>
      </c>
      <c r="H604" s="94">
        <v>96.98</v>
      </c>
      <c r="I604" s="94" t="s">
        <v>240</v>
      </c>
      <c r="J604" s="94">
        <v>6034</v>
      </c>
      <c r="K604" s="94" t="s">
        <v>73</v>
      </c>
    </row>
    <row r="605" spans="1:11">
      <c r="A605" s="188">
        <v>44531</v>
      </c>
      <c r="B605" s="94" t="s">
        <v>69</v>
      </c>
      <c r="E605" s="94">
        <v>1</v>
      </c>
      <c r="F605" s="189">
        <v>44541</v>
      </c>
      <c r="G605" s="190">
        <v>3092633.55</v>
      </c>
      <c r="H605" s="190">
        <v>3092633.55</v>
      </c>
      <c r="I605" s="94" t="s">
        <v>240</v>
      </c>
      <c r="J605" s="94">
        <v>6019</v>
      </c>
      <c r="K605" s="94" t="s">
        <v>73</v>
      </c>
    </row>
    <row r="606" spans="1:11">
      <c r="A606" s="188">
        <v>44531</v>
      </c>
      <c r="B606" s="94" t="s">
        <v>69</v>
      </c>
      <c r="E606" s="94">
        <v>1</v>
      </c>
      <c r="F606" s="189">
        <v>44541</v>
      </c>
      <c r="G606" s="94">
        <v>-771.96</v>
      </c>
      <c r="H606" s="94">
        <v>-771.96</v>
      </c>
      <c r="I606" s="94" t="s">
        <v>240</v>
      </c>
      <c r="J606" s="94">
        <v>6019</v>
      </c>
      <c r="K606" s="94" t="s">
        <v>73</v>
      </c>
    </row>
    <row r="607" spans="1:11">
      <c r="A607" s="188">
        <v>44531</v>
      </c>
      <c r="B607" s="94" t="s">
        <v>69</v>
      </c>
      <c r="E607" s="94">
        <v>1</v>
      </c>
      <c r="F607" s="189">
        <v>44542</v>
      </c>
      <c r="G607" s="190">
        <v>3285228.18</v>
      </c>
      <c r="H607" s="190">
        <v>3285228.18</v>
      </c>
      <c r="I607" s="94" t="s">
        <v>240</v>
      </c>
      <c r="J607" s="94">
        <v>6001</v>
      </c>
      <c r="K607" s="94" t="s">
        <v>73</v>
      </c>
    </row>
    <row r="608" spans="1:11">
      <c r="A608" s="188">
        <v>44531</v>
      </c>
      <c r="B608" s="94" t="s">
        <v>69</v>
      </c>
      <c r="E608" s="94">
        <v>1</v>
      </c>
      <c r="F608" s="189">
        <v>44542</v>
      </c>
      <c r="G608" s="190">
        <v>34804.82</v>
      </c>
      <c r="H608" s="190">
        <v>34804.82</v>
      </c>
      <c r="I608" s="94" t="s">
        <v>240</v>
      </c>
      <c r="J608" s="94">
        <v>6001</v>
      </c>
      <c r="K608" s="94" t="s">
        <v>73</v>
      </c>
    </row>
    <row r="609" spans="1:11">
      <c r="A609" s="188">
        <v>44531</v>
      </c>
      <c r="B609" s="94" t="s">
        <v>69</v>
      </c>
      <c r="E609" s="94">
        <v>1</v>
      </c>
      <c r="F609" s="189">
        <v>44543</v>
      </c>
      <c r="G609" s="190">
        <v>7651.08</v>
      </c>
      <c r="H609" s="190">
        <v>7651.08</v>
      </c>
      <c r="I609" s="94" t="s">
        <v>240</v>
      </c>
      <c r="J609" s="94">
        <v>5992</v>
      </c>
      <c r="K609" s="94" t="s">
        <v>73</v>
      </c>
    </row>
    <row r="610" spans="1:11">
      <c r="A610" s="188">
        <v>44531</v>
      </c>
      <c r="B610" s="94" t="s">
        <v>69</v>
      </c>
      <c r="E610" s="94">
        <v>1</v>
      </c>
      <c r="F610" s="189">
        <v>44544</v>
      </c>
      <c r="G610" s="190">
        <v>180047.52</v>
      </c>
      <c r="H610" s="190">
        <v>180047.52</v>
      </c>
      <c r="I610" s="94" t="s">
        <v>240</v>
      </c>
      <c r="J610" s="94">
        <v>6056</v>
      </c>
      <c r="K610" s="94" t="s">
        <v>73</v>
      </c>
    </row>
    <row r="611" spans="1:11">
      <c r="A611" s="188">
        <v>44531</v>
      </c>
      <c r="B611" s="94" t="s">
        <v>69</v>
      </c>
      <c r="E611" s="94">
        <v>1</v>
      </c>
      <c r="F611" s="189">
        <v>44544</v>
      </c>
      <c r="G611" s="190">
        <v>3529281.99</v>
      </c>
      <c r="H611" s="190">
        <v>3529281.99</v>
      </c>
      <c r="I611" s="94" t="s">
        <v>240</v>
      </c>
      <c r="J611" s="94">
        <v>6131</v>
      </c>
      <c r="K611" s="94" t="s">
        <v>73</v>
      </c>
    </row>
    <row r="612" spans="1:11">
      <c r="A612" s="188">
        <v>44531</v>
      </c>
      <c r="B612" s="94" t="s">
        <v>69</v>
      </c>
      <c r="E612" s="94">
        <v>1</v>
      </c>
      <c r="F612" s="189">
        <v>44544</v>
      </c>
      <c r="G612" s="190">
        <v>42467.8</v>
      </c>
      <c r="H612" s="190">
        <v>42467.8</v>
      </c>
      <c r="I612" s="94" t="s">
        <v>240</v>
      </c>
      <c r="J612" s="94">
        <v>6215</v>
      </c>
      <c r="K612" s="94" t="s">
        <v>73</v>
      </c>
    </row>
    <row r="613" spans="1:11">
      <c r="A613" s="188">
        <v>44531</v>
      </c>
      <c r="B613" s="94" t="s">
        <v>69</v>
      </c>
      <c r="E613" s="94">
        <v>1</v>
      </c>
      <c r="F613" s="189">
        <v>44545</v>
      </c>
      <c r="G613" s="190">
        <v>11728.78</v>
      </c>
      <c r="H613" s="190">
        <v>11728.78</v>
      </c>
      <c r="I613" s="94" t="s">
        <v>240</v>
      </c>
      <c r="J613" s="94">
        <v>6042</v>
      </c>
      <c r="K613" s="94" t="s">
        <v>73</v>
      </c>
    </row>
    <row r="614" spans="1:11">
      <c r="A614" s="188">
        <v>44531</v>
      </c>
      <c r="B614" s="94" t="s">
        <v>69</v>
      </c>
      <c r="E614" s="94">
        <v>1</v>
      </c>
      <c r="F614" s="189">
        <v>44545</v>
      </c>
      <c r="G614" s="94">
        <v>220.29</v>
      </c>
      <c r="H614" s="94">
        <v>220.29</v>
      </c>
      <c r="I614" s="94" t="s">
        <v>240</v>
      </c>
      <c r="J614" s="94">
        <v>6068</v>
      </c>
      <c r="K614" s="94" t="s">
        <v>73</v>
      </c>
    </row>
    <row r="615" spans="1:11">
      <c r="A615" s="188">
        <v>44531</v>
      </c>
      <c r="B615" s="94" t="s">
        <v>69</v>
      </c>
      <c r="E615" s="94">
        <v>1</v>
      </c>
      <c r="F615" s="189">
        <v>44545</v>
      </c>
      <c r="G615" s="94">
        <v>394.2</v>
      </c>
      <c r="H615" s="94">
        <v>394.2</v>
      </c>
      <c r="I615" s="94" t="s">
        <v>240</v>
      </c>
      <c r="J615" s="94">
        <v>6116</v>
      </c>
      <c r="K615" s="94" t="s">
        <v>73</v>
      </c>
    </row>
    <row r="616" spans="1:11">
      <c r="A616" s="188">
        <v>44531</v>
      </c>
      <c r="B616" s="94" t="s">
        <v>69</v>
      </c>
      <c r="E616" s="94">
        <v>1</v>
      </c>
      <c r="F616" s="189">
        <v>44546</v>
      </c>
      <c r="G616" s="94">
        <v>734.81</v>
      </c>
      <c r="H616" s="94">
        <v>734.81</v>
      </c>
      <c r="I616" s="94" t="s">
        <v>240</v>
      </c>
      <c r="J616" s="94">
        <v>6035</v>
      </c>
      <c r="K616" s="94" t="s">
        <v>73</v>
      </c>
    </row>
    <row r="617" spans="1:11">
      <c r="A617" s="188">
        <v>44531</v>
      </c>
      <c r="B617" s="94" t="s">
        <v>69</v>
      </c>
      <c r="E617" s="94">
        <v>1</v>
      </c>
      <c r="F617" s="189">
        <v>44547</v>
      </c>
      <c r="G617" s="190">
        <v>3997404.37</v>
      </c>
      <c r="H617" s="190">
        <v>3997404.37</v>
      </c>
      <c r="I617" s="94" t="s">
        <v>240</v>
      </c>
      <c r="J617" s="94">
        <v>6088</v>
      </c>
      <c r="K617" s="94" t="s">
        <v>73</v>
      </c>
    </row>
    <row r="618" spans="1:11">
      <c r="A618" s="188">
        <v>44531</v>
      </c>
      <c r="B618" s="94" t="s">
        <v>69</v>
      </c>
      <c r="E618" s="94">
        <v>1</v>
      </c>
      <c r="F618" s="189">
        <v>44549</v>
      </c>
      <c r="G618" s="190">
        <v>5595807.3700000001</v>
      </c>
      <c r="H618" s="190">
        <v>5595807.3700000001</v>
      </c>
      <c r="I618" s="94" t="s">
        <v>240</v>
      </c>
      <c r="J618" s="94">
        <v>6075</v>
      </c>
      <c r="K618" s="94" t="s">
        <v>73</v>
      </c>
    </row>
    <row r="619" spans="1:11">
      <c r="A619" s="188">
        <v>44531</v>
      </c>
      <c r="B619" s="94" t="s">
        <v>69</v>
      </c>
      <c r="E619" s="94">
        <v>1</v>
      </c>
      <c r="F619" s="189">
        <v>44550</v>
      </c>
      <c r="G619" s="190">
        <v>2123347.64</v>
      </c>
      <c r="H619" s="190">
        <v>2123347.64</v>
      </c>
      <c r="I619" s="94" t="s">
        <v>240</v>
      </c>
      <c r="J619" s="94">
        <v>6109</v>
      </c>
      <c r="K619" s="94" t="s">
        <v>73</v>
      </c>
    </row>
    <row r="620" spans="1:11">
      <c r="A620" s="188">
        <v>44531</v>
      </c>
      <c r="B620" s="94" t="s">
        <v>69</v>
      </c>
      <c r="E620" s="94">
        <v>1</v>
      </c>
      <c r="F620" s="189">
        <v>44550</v>
      </c>
      <c r="G620" s="190">
        <v>85669.21</v>
      </c>
      <c r="H620" s="190">
        <v>85669.21</v>
      </c>
      <c r="I620" s="94" t="s">
        <v>240</v>
      </c>
      <c r="J620" s="94">
        <v>6129</v>
      </c>
      <c r="K620" s="94" t="s">
        <v>73</v>
      </c>
    </row>
    <row r="621" spans="1:11">
      <c r="A621" s="188">
        <v>44531</v>
      </c>
      <c r="B621" s="94" t="s">
        <v>69</v>
      </c>
      <c r="E621" s="94">
        <v>1</v>
      </c>
      <c r="F621" s="189">
        <v>44551</v>
      </c>
      <c r="G621" s="94">
        <v>69.45</v>
      </c>
      <c r="H621" s="94">
        <v>69.45</v>
      </c>
      <c r="I621" s="94" t="s">
        <v>240</v>
      </c>
      <c r="J621" s="94">
        <v>6101</v>
      </c>
      <c r="K621" s="94" t="s">
        <v>73</v>
      </c>
    </row>
    <row r="622" spans="1:11">
      <c r="A622" s="188">
        <v>44531</v>
      </c>
      <c r="B622" s="94" t="s">
        <v>69</v>
      </c>
      <c r="E622" s="94">
        <v>1</v>
      </c>
      <c r="F622" s="189">
        <v>44551</v>
      </c>
      <c r="G622" s="190">
        <v>3550.31</v>
      </c>
      <c r="H622" s="190">
        <v>3550.31</v>
      </c>
      <c r="I622" s="94" t="s">
        <v>240</v>
      </c>
      <c r="J622" s="94">
        <v>6117</v>
      </c>
      <c r="K622" s="94" t="s">
        <v>73</v>
      </c>
    </row>
    <row r="623" spans="1:11">
      <c r="A623" s="188">
        <v>44531</v>
      </c>
      <c r="B623" s="94" t="s">
        <v>69</v>
      </c>
      <c r="E623" s="94">
        <v>1</v>
      </c>
      <c r="F623" s="189">
        <v>44552</v>
      </c>
      <c r="G623" s="94">
        <v>143.66</v>
      </c>
      <c r="H623" s="94">
        <v>143.66</v>
      </c>
      <c r="I623" s="94" t="s">
        <v>240</v>
      </c>
      <c r="J623" s="94">
        <v>6132</v>
      </c>
      <c r="K623" s="94" t="s">
        <v>73</v>
      </c>
    </row>
    <row r="624" spans="1:11">
      <c r="A624" s="188">
        <v>44531</v>
      </c>
      <c r="B624" s="94" t="s">
        <v>69</v>
      </c>
      <c r="E624" s="94">
        <v>1</v>
      </c>
      <c r="F624" s="189">
        <v>44553</v>
      </c>
      <c r="G624" s="190">
        <v>3650529.21</v>
      </c>
      <c r="H624" s="190">
        <v>3650529.21</v>
      </c>
      <c r="I624" s="94" t="s">
        <v>240</v>
      </c>
      <c r="J624" s="94">
        <v>6140</v>
      </c>
      <c r="K624" s="94" t="s">
        <v>73</v>
      </c>
    </row>
    <row r="625" spans="1:11">
      <c r="A625" s="188">
        <v>44531</v>
      </c>
      <c r="B625" s="94" t="s">
        <v>69</v>
      </c>
      <c r="E625" s="94">
        <v>1</v>
      </c>
      <c r="F625" s="189">
        <v>44554</v>
      </c>
      <c r="G625" s="94">
        <v>825.3</v>
      </c>
      <c r="H625" s="94">
        <v>825.3</v>
      </c>
      <c r="I625" s="94" t="s">
        <v>240</v>
      </c>
      <c r="J625" s="94">
        <v>6150</v>
      </c>
      <c r="K625" s="94" t="s">
        <v>73</v>
      </c>
    </row>
    <row r="626" spans="1:11">
      <c r="A626" s="188">
        <v>44531</v>
      </c>
      <c r="B626" s="94" t="s">
        <v>69</v>
      </c>
      <c r="E626" s="94">
        <v>1</v>
      </c>
      <c r="F626" s="189">
        <v>44555</v>
      </c>
      <c r="G626" s="190">
        <v>5052418.5</v>
      </c>
      <c r="H626" s="190">
        <v>5052418.5</v>
      </c>
      <c r="I626" s="94" t="s">
        <v>240</v>
      </c>
      <c r="J626" s="94">
        <v>6158</v>
      </c>
      <c r="K626" s="94" t="s">
        <v>73</v>
      </c>
    </row>
    <row r="627" spans="1:11">
      <c r="A627" s="188">
        <v>44531</v>
      </c>
      <c r="B627" s="94" t="s">
        <v>69</v>
      </c>
      <c r="E627" s="94">
        <v>1</v>
      </c>
      <c r="F627" s="189">
        <v>44555</v>
      </c>
      <c r="G627" s="190">
        <v>153052.04999999999</v>
      </c>
      <c r="H627" s="190">
        <v>153052.04999999999</v>
      </c>
      <c r="I627" s="94" t="s">
        <v>240</v>
      </c>
      <c r="J627" s="94">
        <v>6193</v>
      </c>
      <c r="K627" s="94" t="s">
        <v>73</v>
      </c>
    </row>
    <row r="628" spans="1:11">
      <c r="A628" s="188">
        <v>44531</v>
      </c>
      <c r="B628" s="94" t="s">
        <v>69</v>
      </c>
      <c r="E628" s="94">
        <v>1</v>
      </c>
      <c r="F628" s="189">
        <v>44556</v>
      </c>
      <c r="G628" s="190">
        <v>1912539.55</v>
      </c>
      <c r="H628" s="190">
        <v>1912539.55</v>
      </c>
      <c r="I628" s="94" t="s">
        <v>240</v>
      </c>
      <c r="J628" s="94">
        <v>6164</v>
      </c>
      <c r="K628" s="94" t="s">
        <v>73</v>
      </c>
    </row>
    <row r="629" spans="1:11">
      <c r="A629" s="188">
        <v>44531</v>
      </c>
      <c r="B629" s="94" t="s">
        <v>69</v>
      </c>
      <c r="E629" s="94">
        <v>1</v>
      </c>
      <c r="F629" s="189">
        <v>44557</v>
      </c>
      <c r="G629" s="190">
        <v>1509511.22</v>
      </c>
      <c r="H629" s="190">
        <v>1509511.22</v>
      </c>
      <c r="I629" s="94" t="s">
        <v>240</v>
      </c>
      <c r="J629" s="94">
        <v>6178</v>
      </c>
      <c r="K629" s="94" t="s">
        <v>73</v>
      </c>
    </row>
    <row r="630" spans="1:11">
      <c r="A630" s="188">
        <v>44531</v>
      </c>
      <c r="B630" s="94" t="s">
        <v>69</v>
      </c>
      <c r="E630" s="94">
        <v>1</v>
      </c>
      <c r="F630" s="189">
        <v>44558</v>
      </c>
      <c r="G630" s="190">
        <v>1853913.8</v>
      </c>
      <c r="H630" s="190">
        <v>1853913.8</v>
      </c>
      <c r="I630" s="94" t="s">
        <v>240</v>
      </c>
      <c r="J630" s="94">
        <v>6185</v>
      </c>
      <c r="K630" s="94" t="s">
        <v>73</v>
      </c>
    </row>
    <row r="631" spans="1:11">
      <c r="A631" s="188">
        <v>44531</v>
      </c>
      <c r="B631" s="94" t="s">
        <v>69</v>
      </c>
      <c r="E631" s="94">
        <v>1</v>
      </c>
      <c r="F631" s="189">
        <v>44558</v>
      </c>
      <c r="G631" s="190">
        <v>130718.39999999999</v>
      </c>
      <c r="H631" s="190">
        <v>130718.39999999999</v>
      </c>
      <c r="I631" s="94" t="s">
        <v>240</v>
      </c>
      <c r="J631" s="94">
        <v>6207</v>
      </c>
      <c r="K631" s="94" t="s">
        <v>73</v>
      </c>
    </row>
    <row r="632" spans="1:11">
      <c r="A632" s="188">
        <v>44531</v>
      </c>
      <c r="B632" s="94" t="s">
        <v>69</v>
      </c>
      <c r="E632" s="94">
        <v>1</v>
      </c>
      <c r="F632" s="189">
        <v>44558</v>
      </c>
      <c r="G632" s="190">
        <v>43729.45</v>
      </c>
      <c r="H632" s="190">
        <v>43729.45</v>
      </c>
      <c r="I632" s="94" t="s">
        <v>240</v>
      </c>
      <c r="J632" s="94">
        <v>6237</v>
      </c>
      <c r="K632" s="94" t="s">
        <v>73</v>
      </c>
    </row>
    <row r="633" spans="1:11">
      <c r="A633" s="188">
        <v>44531</v>
      </c>
      <c r="B633" s="94" t="s">
        <v>69</v>
      </c>
      <c r="E633" s="94">
        <v>1</v>
      </c>
      <c r="F633" s="189">
        <v>44558</v>
      </c>
      <c r="G633" s="190">
        <v>-1853913.8</v>
      </c>
      <c r="H633" s="190">
        <v>-1853913.8</v>
      </c>
      <c r="I633" s="94" t="s">
        <v>240</v>
      </c>
      <c r="J633" s="94">
        <v>6263</v>
      </c>
      <c r="K633" s="94" t="s">
        <v>161</v>
      </c>
    </row>
    <row r="634" spans="1:11">
      <c r="A634" s="188">
        <v>44531</v>
      </c>
      <c r="B634" s="94" t="s">
        <v>69</v>
      </c>
      <c r="E634" s="94">
        <v>1</v>
      </c>
      <c r="F634" s="189">
        <v>44558</v>
      </c>
      <c r="G634" s="190">
        <v>-130718.39999999999</v>
      </c>
      <c r="H634" s="190">
        <v>-130718.39999999999</v>
      </c>
      <c r="I634" s="94" t="s">
        <v>240</v>
      </c>
      <c r="J634" s="94">
        <v>6264</v>
      </c>
      <c r="K634" s="94" t="s">
        <v>161</v>
      </c>
    </row>
    <row r="635" spans="1:11">
      <c r="A635" s="188">
        <v>44531</v>
      </c>
      <c r="B635" s="94" t="s">
        <v>69</v>
      </c>
      <c r="E635" s="94">
        <v>1</v>
      </c>
      <c r="F635" s="189">
        <v>44558</v>
      </c>
      <c r="G635" s="190">
        <v>-43729.45</v>
      </c>
      <c r="H635" s="190">
        <v>-43729.45</v>
      </c>
      <c r="I635" s="94" t="s">
        <v>240</v>
      </c>
      <c r="J635" s="94">
        <v>6265</v>
      </c>
      <c r="K635" s="94" t="s">
        <v>161</v>
      </c>
    </row>
    <row r="636" spans="1:11">
      <c r="A636" s="188">
        <v>44531</v>
      </c>
      <c r="B636" s="94" t="s">
        <v>69</v>
      </c>
      <c r="E636" s="94">
        <v>1</v>
      </c>
      <c r="F636" s="189">
        <v>44559</v>
      </c>
      <c r="G636" s="190">
        <v>1812825.69</v>
      </c>
      <c r="H636" s="190">
        <v>1812825.69</v>
      </c>
      <c r="I636" s="94" t="s">
        <v>240</v>
      </c>
      <c r="J636" s="94">
        <v>6210</v>
      </c>
      <c r="K636" s="94" t="s">
        <v>73</v>
      </c>
    </row>
    <row r="637" spans="1:11">
      <c r="A637" s="188">
        <v>44531</v>
      </c>
      <c r="B637" s="94" t="s">
        <v>69</v>
      </c>
      <c r="E637" s="94">
        <v>1</v>
      </c>
      <c r="F637" s="189">
        <v>44559</v>
      </c>
      <c r="G637" s="190">
        <v>16969.37</v>
      </c>
      <c r="H637" s="190">
        <v>16969.37</v>
      </c>
      <c r="I637" s="94" t="s">
        <v>240</v>
      </c>
      <c r="J637" s="94">
        <v>6234</v>
      </c>
      <c r="K637" s="94" t="s">
        <v>73</v>
      </c>
    </row>
    <row r="638" spans="1:11">
      <c r="A638" s="188">
        <v>44531</v>
      </c>
      <c r="B638" s="94" t="s">
        <v>69</v>
      </c>
      <c r="E638" s="94">
        <v>1</v>
      </c>
      <c r="F638" s="189">
        <v>44559</v>
      </c>
      <c r="G638" s="190">
        <v>-1812825.69</v>
      </c>
      <c r="H638" s="190">
        <v>-1812825.69</v>
      </c>
      <c r="I638" s="94" t="s">
        <v>240</v>
      </c>
      <c r="J638" s="94">
        <v>6266</v>
      </c>
      <c r="K638" s="94" t="s">
        <v>161</v>
      </c>
    </row>
    <row r="639" spans="1:11">
      <c r="A639" s="188">
        <v>44531</v>
      </c>
      <c r="B639" s="94" t="s">
        <v>69</v>
      </c>
      <c r="E639" s="94">
        <v>1</v>
      </c>
      <c r="F639" s="189">
        <v>44559</v>
      </c>
      <c r="G639" s="190">
        <v>-16969.37</v>
      </c>
      <c r="H639" s="190">
        <v>-16969.37</v>
      </c>
      <c r="I639" s="94" t="s">
        <v>240</v>
      </c>
      <c r="J639" s="94">
        <v>6267</v>
      </c>
      <c r="K639" s="94" t="s">
        <v>161</v>
      </c>
    </row>
    <row r="640" spans="1:11">
      <c r="A640" s="188">
        <v>44531</v>
      </c>
      <c r="B640" s="94" t="s">
        <v>69</v>
      </c>
      <c r="E640" s="94">
        <v>1</v>
      </c>
      <c r="F640" s="189">
        <v>44560</v>
      </c>
      <c r="G640" s="190">
        <v>1644.15</v>
      </c>
      <c r="H640" s="190">
        <v>1644.15</v>
      </c>
      <c r="I640" s="94" t="s">
        <v>240</v>
      </c>
      <c r="J640" s="94">
        <v>6218</v>
      </c>
      <c r="K640" s="94" t="s">
        <v>73</v>
      </c>
    </row>
    <row r="641" spans="1:11">
      <c r="A641" s="188">
        <v>44531</v>
      </c>
      <c r="B641" s="94" t="s">
        <v>69</v>
      </c>
      <c r="E641" s="94">
        <v>1</v>
      </c>
      <c r="F641" s="189">
        <v>44560</v>
      </c>
      <c r="G641" s="190">
        <v>10512225.939999999</v>
      </c>
      <c r="H641" s="190">
        <v>10512225.939999999</v>
      </c>
      <c r="I641" s="94" t="s">
        <v>227</v>
      </c>
      <c r="J641" s="94">
        <v>4311</v>
      </c>
      <c r="K641" s="94" t="s">
        <v>150</v>
      </c>
    </row>
    <row r="642" spans="1:11">
      <c r="A642" s="188">
        <v>44531</v>
      </c>
      <c r="B642" s="94" t="s">
        <v>69</v>
      </c>
      <c r="E642" s="94">
        <v>1</v>
      </c>
      <c r="F642" s="189">
        <v>44560</v>
      </c>
      <c r="G642" s="190">
        <v>-122051306.53</v>
      </c>
      <c r="H642" s="190">
        <v>-122051306.53</v>
      </c>
      <c r="I642" s="94" t="s">
        <v>228</v>
      </c>
      <c r="J642" s="94">
        <v>4311</v>
      </c>
      <c r="K642" s="94" t="s">
        <v>150</v>
      </c>
    </row>
    <row r="643" spans="1:11">
      <c r="A643" s="188">
        <v>44531</v>
      </c>
      <c r="B643" s="94" t="s">
        <v>69</v>
      </c>
      <c r="E643" s="94">
        <v>1</v>
      </c>
      <c r="F643" s="189">
        <v>44560</v>
      </c>
      <c r="G643" s="190">
        <v>-60014680.390000001</v>
      </c>
      <c r="H643" s="190">
        <v>-60014680.390000001</v>
      </c>
      <c r="I643" s="94" t="s">
        <v>229</v>
      </c>
      <c r="J643" s="94">
        <v>4311</v>
      </c>
      <c r="K643" s="94" t="s">
        <v>150</v>
      </c>
    </row>
    <row r="644" spans="1:11">
      <c r="A644" s="188">
        <v>44531</v>
      </c>
      <c r="B644" s="94" t="s">
        <v>69</v>
      </c>
      <c r="E644" s="94">
        <v>1</v>
      </c>
      <c r="F644" s="189">
        <v>44560</v>
      </c>
      <c r="G644" s="190">
        <v>108963249.66</v>
      </c>
      <c r="H644" s="190">
        <v>108963249.66</v>
      </c>
      <c r="I644" s="94" t="s">
        <v>117</v>
      </c>
      <c r="J644" s="94">
        <v>4311</v>
      </c>
      <c r="K644" s="94" t="s">
        <v>150</v>
      </c>
    </row>
    <row r="645" spans="1:11">
      <c r="A645" s="188">
        <v>44531</v>
      </c>
      <c r="B645" s="94" t="s">
        <v>69</v>
      </c>
      <c r="E645" s="94">
        <v>1</v>
      </c>
      <c r="F645" s="189">
        <v>44560</v>
      </c>
      <c r="G645" s="190">
        <v>2176344</v>
      </c>
      <c r="H645" s="190">
        <v>2176344</v>
      </c>
      <c r="I645" s="94" t="s">
        <v>230</v>
      </c>
      <c r="J645" s="94">
        <v>4311</v>
      </c>
      <c r="K645" s="94" t="s">
        <v>150</v>
      </c>
    </row>
    <row r="646" spans="1:11">
      <c r="A646" s="188">
        <v>44531</v>
      </c>
      <c r="B646" s="94" t="s">
        <v>69</v>
      </c>
      <c r="E646" s="94">
        <v>1</v>
      </c>
      <c r="F646" s="189">
        <v>44560</v>
      </c>
      <c r="G646" s="190">
        <v>399486.93</v>
      </c>
      <c r="H646" s="190">
        <v>399486.93</v>
      </c>
      <c r="I646" s="94" t="s">
        <v>231</v>
      </c>
      <c r="J646" s="94">
        <v>4311</v>
      </c>
      <c r="K646" s="94" t="s">
        <v>150</v>
      </c>
    </row>
    <row r="647" spans="1:11">
      <c r="A647" s="188">
        <v>44531</v>
      </c>
      <c r="B647" s="94" t="s">
        <v>69</v>
      </c>
      <c r="E647" s="94">
        <v>1</v>
      </c>
      <c r="F647" s="189">
        <v>44560</v>
      </c>
      <c r="G647" s="190">
        <v>-1644.15</v>
      </c>
      <c r="H647" s="190">
        <v>-1644.15</v>
      </c>
      <c r="I647" s="94" t="s">
        <v>240</v>
      </c>
      <c r="J647" s="94">
        <v>6269</v>
      </c>
      <c r="K647" s="94" t="s">
        <v>161</v>
      </c>
    </row>
    <row r="648" spans="1:11">
      <c r="A648" s="188">
        <v>44531</v>
      </c>
      <c r="B648" s="94" t="s">
        <v>69</v>
      </c>
      <c r="E648" s="94">
        <v>1</v>
      </c>
      <c r="F648" s="189">
        <v>44561</v>
      </c>
      <c r="G648" s="94">
        <v>208.32</v>
      </c>
      <c r="H648" s="94">
        <v>208.32</v>
      </c>
      <c r="I648" s="94" t="s">
        <v>240</v>
      </c>
      <c r="J648" s="94">
        <v>6246</v>
      </c>
      <c r="K648" s="94" t="s">
        <v>73</v>
      </c>
    </row>
    <row r="649" spans="1:11">
      <c r="A649" s="188">
        <v>44531</v>
      </c>
      <c r="B649" s="94" t="s">
        <v>69</v>
      </c>
      <c r="E649" s="94">
        <v>1</v>
      </c>
      <c r="F649" s="189">
        <v>44561</v>
      </c>
      <c r="G649" s="190">
        <v>9052397.2699999996</v>
      </c>
      <c r="H649" s="190">
        <v>9052397.2699999996</v>
      </c>
      <c r="I649" s="94" t="s">
        <v>241</v>
      </c>
      <c r="J649" s="94">
        <v>49947</v>
      </c>
      <c r="K649" s="94" t="s">
        <v>161</v>
      </c>
    </row>
    <row r="650" spans="1:11">
      <c r="A650" s="188">
        <v>44531</v>
      </c>
      <c r="B650" s="94" t="s">
        <v>69</v>
      </c>
      <c r="E650" s="94">
        <v>1</v>
      </c>
      <c r="F650" s="189">
        <v>44561</v>
      </c>
      <c r="G650" s="94">
        <v>-208.32</v>
      </c>
      <c r="H650" s="94">
        <v>-208.32</v>
      </c>
      <c r="I650" s="94" t="s">
        <v>240</v>
      </c>
      <c r="J650" s="94">
        <v>6270</v>
      </c>
      <c r="K650" s="94" t="s">
        <v>161</v>
      </c>
    </row>
    <row r="651" spans="1:11">
      <c r="A651" s="188">
        <v>44531</v>
      </c>
      <c r="B651" s="94" t="s">
        <v>69</v>
      </c>
      <c r="E651" s="94">
        <v>1</v>
      </c>
      <c r="F651" s="189">
        <v>44528</v>
      </c>
      <c r="G651" s="190">
        <v>1684777.74</v>
      </c>
      <c r="H651" s="190">
        <v>1684777.74</v>
      </c>
      <c r="I651" s="94" t="s">
        <v>222</v>
      </c>
      <c r="J651" s="94">
        <v>6245</v>
      </c>
      <c r="K651" s="94" t="s">
        <v>161</v>
      </c>
    </row>
    <row r="652" spans="1:11">
      <c r="A652" s="188">
        <v>44531</v>
      </c>
      <c r="B652" s="94" t="s">
        <v>69</v>
      </c>
      <c r="E652" s="94">
        <v>1</v>
      </c>
      <c r="F652" s="189">
        <v>44529</v>
      </c>
      <c r="G652" s="190">
        <v>1506665.87</v>
      </c>
      <c r="H652" s="190">
        <v>1506665.87</v>
      </c>
      <c r="I652" s="94" t="s">
        <v>222</v>
      </c>
      <c r="J652" s="94">
        <v>6243</v>
      </c>
      <c r="K652" s="94" t="s">
        <v>161</v>
      </c>
    </row>
    <row r="653" spans="1:11">
      <c r="A653" s="188">
        <v>44531</v>
      </c>
      <c r="B653" s="94" t="s">
        <v>69</v>
      </c>
      <c r="E653" s="94">
        <v>1</v>
      </c>
      <c r="F653" s="189">
        <v>44530</v>
      </c>
      <c r="G653" s="190">
        <v>6150.71</v>
      </c>
      <c r="H653" s="190">
        <v>6150.71</v>
      </c>
      <c r="I653" s="94" t="s">
        <v>222</v>
      </c>
      <c r="J653" s="94">
        <v>6244</v>
      </c>
      <c r="K653" s="94" t="s">
        <v>161</v>
      </c>
    </row>
    <row r="654" spans="1:11">
      <c r="A654" s="187"/>
      <c r="F654" s="94" t="s">
        <v>99</v>
      </c>
      <c r="G654" s="94" t="s">
        <v>242</v>
      </c>
      <c r="H654" s="94" t="s">
        <v>100</v>
      </c>
    </row>
    <row r="655" spans="1:11">
      <c r="A655" s="187"/>
      <c r="H655" s="190">
        <v>-6088933.0999999996</v>
      </c>
    </row>
    <row r="656" spans="1:11">
      <c r="A656" s="187"/>
    </row>
    <row r="657" spans="1:8">
      <c r="A657" s="187"/>
      <c r="G657" s="94" t="s">
        <v>101</v>
      </c>
      <c r="H657" s="94">
        <v>0</v>
      </c>
    </row>
    <row r="658" spans="1:8">
      <c r="A658" s="187"/>
      <c r="G658" s="94" t="s">
        <v>102</v>
      </c>
      <c r="H658" s="190">
        <v>-6088933.0999999996</v>
      </c>
    </row>
    <row r="659" spans="1:8">
      <c r="A659" s="187" t="s">
        <v>54</v>
      </c>
    </row>
    <row r="660" spans="1:8">
      <c r="A660" s="187" t="s">
        <v>52</v>
      </c>
    </row>
    <row r="661" spans="1:8">
      <c r="A661" s="187" t="s">
        <v>103</v>
      </c>
    </row>
    <row r="665" spans="1:8">
      <c r="A665" s="187" t="s">
        <v>52</v>
      </c>
    </row>
    <row r="666" spans="1:8">
      <c r="A666" s="187" t="s">
        <v>53</v>
      </c>
    </row>
    <row r="667" spans="1:8">
      <c r="A667" s="187" t="s">
        <v>268</v>
      </c>
    </row>
    <row r="668" spans="1:8">
      <c r="A668" s="187"/>
    </row>
    <row r="669" spans="1:8">
      <c r="A669" s="187" t="s">
        <v>261</v>
      </c>
    </row>
    <row r="670" spans="1:8">
      <c r="A670" s="187" t="s">
        <v>262</v>
      </c>
    </row>
    <row r="671" spans="1:8">
      <c r="A671" s="187" t="s">
        <v>56</v>
      </c>
    </row>
    <row r="672" spans="1:8">
      <c r="A672" s="187" t="s">
        <v>269</v>
      </c>
    </row>
    <row r="673" spans="1:4">
      <c r="A673" s="187" t="s">
        <v>57</v>
      </c>
    </row>
    <row r="674" spans="1:4">
      <c r="A674" s="187" t="s">
        <v>52</v>
      </c>
    </row>
    <row r="675" spans="1:4">
      <c r="A675" s="187"/>
    </row>
    <row r="676" spans="1:4">
      <c r="A676" s="187" t="s">
        <v>270</v>
      </c>
      <c r="B676" s="94" t="s">
        <v>271</v>
      </c>
      <c r="C676" s="94" t="s">
        <v>272</v>
      </c>
      <c r="D676" s="94" t="s">
        <v>273</v>
      </c>
    </row>
    <row r="677" spans="1:4">
      <c r="A677" s="187" t="s">
        <v>274</v>
      </c>
      <c r="B677" s="94" t="s">
        <v>275</v>
      </c>
      <c r="C677" s="94" t="s">
        <v>276</v>
      </c>
      <c r="D677" s="94" t="s">
        <v>277</v>
      </c>
    </row>
    <row r="678" spans="1:4">
      <c r="A678" s="187" t="s">
        <v>274</v>
      </c>
      <c r="B678" s="94" t="s">
        <v>278</v>
      </c>
      <c r="C678" s="94" t="s">
        <v>279</v>
      </c>
      <c r="D678" s="94" t="s">
        <v>277</v>
      </c>
    </row>
    <row r="679" spans="1:4">
      <c r="A679" s="187" t="s">
        <v>274</v>
      </c>
      <c r="B679" s="94" t="s">
        <v>280</v>
      </c>
      <c r="C679" s="94" t="s">
        <v>281</v>
      </c>
      <c r="D679" s="94" t="s">
        <v>277</v>
      </c>
    </row>
    <row r="680" spans="1:4">
      <c r="A680" s="187" t="s">
        <v>274</v>
      </c>
      <c r="B680" s="94" t="s">
        <v>282</v>
      </c>
      <c r="C680" s="94" t="s">
        <v>283</v>
      </c>
      <c r="D680" s="94" t="s">
        <v>277</v>
      </c>
    </row>
    <row r="681" spans="1:4">
      <c r="A681" s="187" t="s">
        <v>274</v>
      </c>
      <c r="B681" s="94" t="s">
        <v>284</v>
      </c>
      <c r="C681" s="94" t="s">
        <v>285</v>
      </c>
      <c r="D681" s="94" t="s">
        <v>286</v>
      </c>
    </row>
    <row r="682" spans="1:4">
      <c r="A682" s="187" t="s">
        <v>274</v>
      </c>
      <c r="B682" s="94" t="s">
        <v>287</v>
      </c>
      <c r="C682" s="94" t="s">
        <v>288</v>
      </c>
      <c r="D682" s="94" t="s">
        <v>286</v>
      </c>
    </row>
    <row r="683" spans="1:4">
      <c r="A683" s="187" t="s">
        <v>289</v>
      </c>
      <c r="B683" s="94" t="s">
        <v>290</v>
      </c>
      <c r="C683" s="94" t="s">
        <v>291</v>
      </c>
      <c r="D683" s="94" t="s">
        <v>292</v>
      </c>
    </row>
    <row r="684" spans="1:4">
      <c r="A684" s="187" t="s">
        <v>289</v>
      </c>
      <c r="B684" s="94" t="s">
        <v>293</v>
      </c>
      <c r="C684" s="94" t="s">
        <v>294</v>
      </c>
      <c r="D684" s="94" t="s">
        <v>292</v>
      </c>
    </row>
    <row r="685" spans="1:4">
      <c r="A685" s="187" t="s">
        <v>289</v>
      </c>
      <c r="B685" s="94" t="s">
        <v>295</v>
      </c>
      <c r="C685" s="94" t="s">
        <v>296</v>
      </c>
      <c r="D685" s="94" t="s">
        <v>292</v>
      </c>
    </row>
    <row r="686" spans="1:4">
      <c r="A686" s="187" t="s">
        <v>297</v>
      </c>
      <c r="B686" s="94" t="s">
        <v>298</v>
      </c>
      <c r="C686" s="94" t="s">
        <v>299</v>
      </c>
      <c r="D686" s="94" t="s">
        <v>300</v>
      </c>
    </row>
    <row r="687" spans="1:4">
      <c r="A687" s="187" t="s">
        <v>297</v>
      </c>
      <c r="B687" s="94" t="s">
        <v>301</v>
      </c>
      <c r="C687" s="94" t="s">
        <v>302</v>
      </c>
      <c r="D687" s="94" t="s">
        <v>303</v>
      </c>
    </row>
    <row r="688" spans="1:4">
      <c r="A688" s="187" t="s">
        <v>297</v>
      </c>
      <c r="B688" s="94" t="s">
        <v>304</v>
      </c>
      <c r="C688" s="94" t="s">
        <v>305</v>
      </c>
      <c r="D688" s="94" t="s">
        <v>306</v>
      </c>
    </row>
    <row r="689" spans="1:4">
      <c r="A689" s="187" t="s">
        <v>307</v>
      </c>
      <c r="B689" s="94" t="s">
        <v>308</v>
      </c>
      <c r="C689" s="94" t="s">
        <v>309</v>
      </c>
      <c r="D689" s="94" t="s">
        <v>310</v>
      </c>
    </row>
    <row r="690" spans="1:4">
      <c r="A690" s="187" t="s">
        <v>311</v>
      </c>
      <c r="B690" s="94" t="s">
        <v>312</v>
      </c>
      <c r="C690" s="94" t="s">
        <v>313</v>
      </c>
      <c r="D690" s="94" t="s">
        <v>314</v>
      </c>
    </row>
    <row r="691" spans="1:4">
      <c r="A691" s="187" t="s">
        <v>315</v>
      </c>
      <c r="B691" s="94" t="s">
        <v>316</v>
      </c>
      <c r="C691" s="94" t="s">
        <v>317</v>
      </c>
      <c r="D691" s="94" t="s">
        <v>318</v>
      </c>
    </row>
    <row r="692" spans="1:4">
      <c r="A692" s="187" t="s">
        <v>319</v>
      </c>
      <c r="B692" s="94" t="s">
        <v>320</v>
      </c>
      <c r="C692" s="94" t="s">
        <v>321</v>
      </c>
      <c r="D692" s="94" t="s">
        <v>322</v>
      </c>
    </row>
    <row r="693" spans="1:4">
      <c r="A693" s="187" t="s">
        <v>323</v>
      </c>
      <c r="B693" s="94" t="s">
        <v>324</v>
      </c>
      <c r="C693" s="94" t="s">
        <v>325</v>
      </c>
      <c r="D693" s="94" t="s">
        <v>326</v>
      </c>
    </row>
    <row r="694" spans="1:4">
      <c r="A694" s="187" t="s">
        <v>327</v>
      </c>
      <c r="B694" s="94" t="s">
        <v>328</v>
      </c>
      <c r="C694" s="94" t="s">
        <v>329</v>
      </c>
      <c r="D694" s="94" t="s">
        <v>330</v>
      </c>
    </row>
    <row r="695" spans="1:4">
      <c r="A695" s="187" t="s">
        <v>327</v>
      </c>
      <c r="B695" s="94" t="s">
        <v>331</v>
      </c>
      <c r="C695" s="94" t="s">
        <v>332</v>
      </c>
      <c r="D695" s="94" t="s">
        <v>333</v>
      </c>
    </row>
    <row r="696" spans="1:4">
      <c r="A696" s="187" t="s">
        <v>334</v>
      </c>
      <c r="B696" s="94" t="s">
        <v>335</v>
      </c>
      <c r="C696" s="94" t="s">
        <v>336</v>
      </c>
      <c r="D696" s="94" t="s">
        <v>337</v>
      </c>
    </row>
    <row r="697" spans="1:4">
      <c r="A697" s="187" t="s">
        <v>338</v>
      </c>
      <c r="B697" s="94" t="s">
        <v>339</v>
      </c>
      <c r="C697" s="94" t="s">
        <v>340</v>
      </c>
      <c r="D697" s="94" t="s">
        <v>341</v>
      </c>
    </row>
    <row r="698" spans="1:4">
      <c r="A698" s="187" t="s">
        <v>338</v>
      </c>
      <c r="B698" s="94" t="s">
        <v>342</v>
      </c>
      <c r="C698" s="94" t="s">
        <v>343</v>
      </c>
      <c r="D698" s="94" t="s">
        <v>344</v>
      </c>
    </row>
    <row r="699" spans="1:4">
      <c r="A699" s="187" t="s">
        <v>345</v>
      </c>
      <c r="B699" s="94" t="s">
        <v>346</v>
      </c>
      <c r="C699" s="94" t="s">
        <v>347</v>
      </c>
      <c r="D699" s="94" t="s">
        <v>348</v>
      </c>
    </row>
    <row r="700" spans="1:4">
      <c r="A700" s="187" t="s">
        <v>349</v>
      </c>
      <c r="B700" s="94" t="s">
        <v>350</v>
      </c>
      <c r="C700" s="94" t="s">
        <v>351</v>
      </c>
      <c r="D700" s="94" t="s">
        <v>352</v>
      </c>
    </row>
    <row r="701" spans="1:4">
      <c r="A701" s="187" t="s">
        <v>353</v>
      </c>
      <c r="B701" s="94" t="s">
        <v>354</v>
      </c>
      <c r="C701" s="94" t="s">
        <v>355</v>
      </c>
      <c r="D701" s="94" t="s">
        <v>356</v>
      </c>
    </row>
    <row r="702" spans="1:4">
      <c r="A702" s="187" t="s">
        <v>357</v>
      </c>
      <c r="B702" s="94" t="s">
        <v>358</v>
      </c>
      <c r="C702" s="94" t="s">
        <v>359</v>
      </c>
      <c r="D702" s="94" t="s">
        <v>360</v>
      </c>
    </row>
    <row r="703" spans="1:4">
      <c r="A703" s="187" t="s">
        <v>361</v>
      </c>
      <c r="B703" s="94" t="s">
        <v>362</v>
      </c>
      <c r="C703" s="94" t="s">
        <v>363</v>
      </c>
      <c r="D703" s="94" t="s">
        <v>364</v>
      </c>
    </row>
    <row r="704" spans="1:4">
      <c r="A704" s="187" t="s">
        <v>365</v>
      </c>
      <c r="B704" s="94" t="s">
        <v>366</v>
      </c>
      <c r="C704" s="94" t="s">
        <v>367</v>
      </c>
      <c r="D704" s="94" t="s">
        <v>368</v>
      </c>
    </row>
    <row r="705" spans="1:4">
      <c r="A705" s="187" t="s">
        <v>369</v>
      </c>
      <c r="B705" s="94" t="s">
        <v>370</v>
      </c>
      <c r="C705" s="94" t="s">
        <v>371</v>
      </c>
      <c r="D705" s="94" t="s">
        <v>372</v>
      </c>
    </row>
    <row r="706" spans="1:4">
      <c r="A706" s="187" t="s">
        <v>373</v>
      </c>
      <c r="B706" s="94" t="s">
        <v>374</v>
      </c>
      <c r="C706" s="94" t="s">
        <v>375</v>
      </c>
      <c r="D706" s="94" t="s">
        <v>376</v>
      </c>
    </row>
    <row r="707" spans="1:4">
      <c r="A707" s="187" t="s">
        <v>377</v>
      </c>
      <c r="B707" s="94" t="s">
        <v>378</v>
      </c>
      <c r="C707" s="94" t="s">
        <v>379</v>
      </c>
      <c r="D707" s="94" t="s">
        <v>380</v>
      </c>
    </row>
    <row r="708" spans="1:4">
      <c r="A708" s="187" t="s">
        <v>381</v>
      </c>
      <c r="B708" s="94" t="s">
        <v>382</v>
      </c>
      <c r="C708" s="94" t="s">
        <v>383</v>
      </c>
      <c r="D708" s="94" t="s">
        <v>384</v>
      </c>
    </row>
    <row r="709" spans="1:4">
      <c r="A709" s="187" t="s">
        <v>385</v>
      </c>
      <c r="B709" s="94" t="s">
        <v>386</v>
      </c>
      <c r="C709" s="94" t="s">
        <v>387</v>
      </c>
      <c r="D709" s="94" t="s">
        <v>388</v>
      </c>
    </row>
    <row r="710" spans="1:4">
      <c r="A710" s="187" t="s">
        <v>389</v>
      </c>
      <c r="B710" s="94" t="s">
        <v>390</v>
      </c>
      <c r="C710" s="94" t="s">
        <v>391</v>
      </c>
      <c r="D710" s="94" t="s">
        <v>392</v>
      </c>
    </row>
    <row r="711" spans="1:4">
      <c r="A711" s="187" t="s">
        <v>393</v>
      </c>
      <c r="B711" s="94" t="s">
        <v>394</v>
      </c>
      <c r="C711" s="94" t="s">
        <v>395</v>
      </c>
      <c r="D711" s="94" t="s">
        <v>396</v>
      </c>
    </row>
    <row r="712" spans="1:4">
      <c r="A712" s="187" t="s">
        <v>397</v>
      </c>
      <c r="B712" s="94" t="s">
        <v>398</v>
      </c>
      <c r="C712" s="94" t="s">
        <v>399</v>
      </c>
      <c r="D712" s="94" t="s">
        <v>400</v>
      </c>
    </row>
    <row r="713" spans="1:4">
      <c r="A713" s="187" t="s">
        <v>401</v>
      </c>
      <c r="B713" s="94" t="s">
        <v>402</v>
      </c>
      <c r="C713" s="94" t="s">
        <v>403</v>
      </c>
      <c r="D713" s="94" t="s">
        <v>404</v>
      </c>
    </row>
    <row r="714" spans="1:4">
      <c r="A714" s="187" t="s">
        <v>405</v>
      </c>
      <c r="B714" s="94" t="s">
        <v>406</v>
      </c>
      <c r="C714" s="94" t="s">
        <v>407</v>
      </c>
      <c r="D714" s="94" t="s">
        <v>408</v>
      </c>
    </row>
    <row r="715" spans="1:4">
      <c r="A715" s="187" t="s">
        <v>405</v>
      </c>
      <c r="B715" s="94" t="s">
        <v>409</v>
      </c>
      <c r="C715" s="94" t="s">
        <v>410</v>
      </c>
      <c r="D715" s="94" t="s">
        <v>411</v>
      </c>
    </row>
    <row r="716" spans="1:4">
      <c r="A716" s="187" t="s">
        <v>412</v>
      </c>
      <c r="B716" s="94" t="s">
        <v>413</v>
      </c>
      <c r="C716" s="94" t="s">
        <v>414</v>
      </c>
      <c r="D716" s="94" t="s">
        <v>415</v>
      </c>
    </row>
    <row r="717" spans="1:4">
      <c r="A717" s="187" t="s">
        <v>412</v>
      </c>
      <c r="B717" s="94" t="s">
        <v>416</v>
      </c>
      <c r="C717" s="94" t="s">
        <v>417</v>
      </c>
      <c r="D717" s="94" t="s">
        <v>418</v>
      </c>
    </row>
    <row r="718" spans="1:4">
      <c r="A718" s="187" t="s">
        <v>412</v>
      </c>
      <c r="B718" s="94" t="s">
        <v>419</v>
      </c>
      <c r="C718" s="94" t="s">
        <v>420</v>
      </c>
      <c r="D718" s="94" t="s">
        <v>421</v>
      </c>
    </row>
    <row r="719" spans="1:4">
      <c r="A719" s="187" t="s">
        <v>412</v>
      </c>
      <c r="B719" s="94" t="s">
        <v>422</v>
      </c>
      <c r="C719" s="94" t="s">
        <v>423</v>
      </c>
      <c r="D719" s="94" t="s">
        <v>424</v>
      </c>
    </row>
    <row r="720" spans="1:4">
      <c r="A720" s="187" t="s">
        <v>412</v>
      </c>
      <c r="B720" s="94" t="s">
        <v>425</v>
      </c>
      <c r="C720" s="94" t="s">
        <v>426</v>
      </c>
      <c r="D720" s="94" t="s">
        <v>427</v>
      </c>
    </row>
    <row r="721" spans="1:4">
      <c r="A721" s="187" t="s">
        <v>412</v>
      </c>
      <c r="B721" s="94" t="s">
        <v>428</v>
      </c>
      <c r="C721" s="94" t="s">
        <v>429</v>
      </c>
      <c r="D721" s="94" t="s">
        <v>430</v>
      </c>
    </row>
    <row r="722" spans="1:4">
      <c r="A722" s="187" t="s">
        <v>412</v>
      </c>
      <c r="B722" s="94" t="s">
        <v>431</v>
      </c>
      <c r="C722" s="94" t="s">
        <v>432</v>
      </c>
      <c r="D722" s="94" t="s">
        <v>433</v>
      </c>
    </row>
    <row r="723" spans="1:4">
      <c r="A723" s="187" t="s">
        <v>434</v>
      </c>
      <c r="B723" s="94" t="s">
        <v>435</v>
      </c>
      <c r="C723" s="94" t="s">
        <v>436</v>
      </c>
      <c r="D723" s="94" t="s">
        <v>437</v>
      </c>
    </row>
    <row r="724" spans="1:4">
      <c r="A724" s="187" t="s">
        <v>434</v>
      </c>
      <c r="B724" s="94" t="s">
        <v>438</v>
      </c>
      <c r="C724" s="94" t="s">
        <v>439</v>
      </c>
      <c r="D724" s="94" t="s">
        <v>440</v>
      </c>
    </row>
    <row r="725" spans="1:4">
      <c r="A725" s="187" t="s">
        <v>434</v>
      </c>
      <c r="B725" s="94" t="s">
        <v>441</v>
      </c>
      <c r="C725" s="94" t="s">
        <v>442</v>
      </c>
      <c r="D725" s="94" t="s">
        <v>443</v>
      </c>
    </row>
    <row r="726" spans="1:4">
      <c r="A726" s="187" t="s">
        <v>434</v>
      </c>
      <c r="B726" s="94" t="s">
        <v>444</v>
      </c>
      <c r="C726" s="94" t="s">
        <v>445</v>
      </c>
      <c r="D726" s="94" t="s">
        <v>446</v>
      </c>
    </row>
    <row r="727" spans="1:4">
      <c r="A727" s="187" t="s">
        <v>447</v>
      </c>
      <c r="B727" s="94" t="s">
        <v>448</v>
      </c>
      <c r="C727" s="94" t="s">
        <v>449</v>
      </c>
      <c r="D727" s="94" t="s">
        <v>450</v>
      </c>
    </row>
    <row r="728" spans="1:4">
      <c r="A728" s="187" t="s">
        <v>447</v>
      </c>
      <c r="B728" s="94" t="s">
        <v>451</v>
      </c>
      <c r="C728" s="94" t="s">
        <v>452</v>
      </c>
      <c r="D728" s="94" t="s">
        <v>453</v>
      </c>
    </row>
    <row r="729" spans="1:4">
      <c r="A729" s="187" t="s">
        <v>454</v>
      </c>
      <c r="B729" s="94" t="s">
        <v>455</v>
      </c>
      <c r="C729" s="94" t="s">
        <v>456</v>
      </c>
      <c r="D729" s="94" t="s">
        <v>457</v>
      </c>
    </row>
    <row r="730" spans="1:4">
      <c r="A730" s="187" t="s">
        <v>454</v>
      </c>
      <c r="B730" s="94" t="s">
        <v>458</v>
      </c>
      <c r="C730" s="94" t="s">
        <v>459</v>
      </c>
      <c r="D730" s="94" t="s">
        <v>460</v>
      </c>
    </row>
    <row r="731" spans="1:4">
      <c r="A731" s="187" t="s">
        <v>454</v>
      </c>
      <c r="B731" s="94" t="s">
        <v>461</v>
      </c>
      <c r="C731" s="94" t="s">
        <v>462</v>
      </c>
      <c r="D731" s="94" t="s">
        <v>463</v>
      </c>
    </row>
    <row r="732" spans="1:4">
      <c r="A732" s="187" t="s">
        <v>454</v>
      </c>
      <c r="B732" s="94" t="s">
        <v>464</v>
      </c>
      <c r="C732" s="94" t="s">
        <v>465</v>
      </c>
      <c r="D732" s="94" t="s">
        <v>466</v>
      </c>
    </row>
    <row r="733" spans="1:4">
      <c r="A733" s="187" t="s">
        <v>454</v>
      </c>
      <c r="B733" s="94" t="s">
        <v>467</v>
      </c>
      <c r="C733" s="94" t="s">
        <v>468</v>
      </c>
      <c r="D733" s="94" t="s">
        <v>469</v>
      </c>
    </row>
    <row r="734" spans="1:4">
      <c r="A734" s="187" t="s">
        <v>454</v>
      </c>
      <c r="B734" s="94" t="s">
        <v>470</v>
      </c>
      <c r="C734" s="94" t="s">
        <v>471</v>
      </c>
      <c r="D734" s="94" t="s">
        <v>472</v>
      </c>
    </row>
    <row r="735" spans="1:4">
      <c r="A735" s="187" t="s">
        <v>454</v>
      </c>
      <c r="B735" s="94" t="s">
        <v>473</v>
      </c>
      <c r="C735" s="94" t="s">
        <v>474</v>
      </c>
      <c r="D735" s="94" t="s">
        <v>475</v>
      </c>
    </row>
    <row r="736" spans="1:4">
      <c r="A736" s="187" t="s">
        <v>476</v>
      </c>
      <c r="B736" s="94" t="s">
        <v>477</v>
      </c>
      <c r="C736" s="94" t="s">
        <v>478</v>
      </c>
      <c r="D736" s="94" t="s">
        <v>479</v>
      </c>
    </row>
    <row r="737" spans="1:4">
      <c r="A737" s="187" t="s">
        <v>476</v>
      </c>
      <c r="B737" s="94" t="s">
        <v>480</v>
      </c>
      <c r="C737" s="94" t="s">
        <v>481</v>
      </c>
      <c r="D737" s="94" t="s">
        <v>482</v>
      </c>
    </row>
    <row r="738" spans="1:4">
      <c r="A738" s="187" t="s">
        <v>476</v>
      </c>
      <c r="B738" s="94" t="s">
        <v>483</v>
      </c>
      <c r="C738" s="94" t="s">
        <v>484</v>
      </c>
      <c r="D738" s="94" t="s">
        <v>485</v>
      </c>
    </row>
    <row r="739" spans="1:4">
      <c r="A739" s="187" t="s">
        <v>486</v>
      </c>
      <c r="B739" s="94" t="s">
        <v>487</v>
      </c>
      <c r="C739" s="94" t="s">
        <v>488</v>
      </c>
      <c r="D739" s="94" t="s">
        <v>489</v>
      </c>
    </row>
    <row r="740" spans="1:4">
      <c r="A740" s="187" t="s">
        <v>486</v>
      </c>
      <c r="B740" s="94" t="s">
        <v>490</v>
      </c>
      <c r="C740" s="94" t="s">
        <v>491</v>
      </c>
      <c r="D740" s="94" t="s">
        <v>492</v>
      </c>
    </row>
    <row r="741" spans="1:4">
      <c r="A741" s="187" t="s">
        <v>493</v>
      </c>
      <c r="B741" s="94" t="s">
        <v>494</v>
      </c>
      <c r="C741" s="94" t="s">
        <v>495</v>
      </c>
      <c r="D741" s="94" t="s">
        <v>496</v>
      </c>
    </row>
    <row r="742" spans="1:4">
      <c r="A742" s="187" t="s">
        <v>349</v>
      </c>
      <c r="B742" s="94" t="s">
        <v>497</v>
      </c>
      <c r="C742" s="94" t="s">
        <v>498</v>
      </c>
      <c r="D742" s="94" t="s">
        <v>499</v>
      </c>
    </row>
    <row r="743" spans="1:4">
      <c r="A743" s="187" t="s">
        <v>263</v>
      </c>
    </row>
    <row r="744" spans="1:4">
      <c r="A744" s="187" t="s">
        <v>264</v>
      </c>
    </row>
    <row r="745" spans="1:4">
      <c r="A745" s="187" t="s">
        <v>265</v>
      </c>
    </row>
    <row r="746" spans="1:4">
      <c r="A746" s="187" t="s">
        <v>266</v>
      </c>
    </row>
    <row r="747" spans="1:4">
      <c r="A747" s="187" t="s">
        <v>267</v>
      </c>
    </row>
    <row r="748" spans="1:4">
      <c r="A748" s="187"/>
    </row>
    <row r="749" spans="1:4">
      <c r="A749" s="187" t="s">
        <v>52</v>
      </c>
    </row>
    <row r="750" spans="1:4">
      <c r="A750" s="187" t="s">
        <v>103</v>
      </c>
    </row>
  </sheetData>
  <autoFilter ref="A14:M411" xr:uid="{00000000-0009-0000-0000-000003000000}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BC0C3-E768-4CF0-9FE4-E284BAF282C1}">
  <sheetPr filterMode="1"/>
  <dimension ref="A1:K89"/>
  <sheetViews>
    <sheetView zoomScale="80" zoomScaleNormal="80" workbookViewId="0">
      <pane xSplit="1" ySplit="12" topLeftCell="B66" activePane="bottomRight" state="frozen"/>
      <selection pane="topRight" activeCell="B1" sqref="B1"/>
      <selection pane="bottomLeft" activeCell="A13" sqref="A13"/>
      <selection pane="bottomRight" activeCell="H88" sqref="H88"/>
    </sheetView>
  </sheetViews>
  <sheetFormatPr defaultColWidth="11.42578125" defaultRowHeight="15"/>
  <cols>
    <col min="7" max="7" width="22.140625" bestFit="1" customWidth="1"/>
    <col min="8" max="8" width="14.28515625" bestFit="1" customWidth="1"/>
    <col min="9" max="9" width="31.42578125" customWidth="1"/>
  </cols>
  <sheetData>
    <row r="1" spans="1:11">
      <c r="A1" s="187" t="s">
        <v>52</v>
      </c>
    </row>
    <row r="2" spans="1:11">
      <c r="A2" s="187" t="s">
        <v>53</v>
      </c>
    </row>
    <row r="3" spans="1:11">
      <c r="A3" s="187" t="s">
        <v>260</v>
      </c>
    </row>
    <row r="4" spans="1:11">
      <c r="A4" s="187" t="s">
        <v>54</v>
      </c>
    </row>
    <row r="5" spans="1:11">
      <c r="A5" s="187" t="s">
        <v>261</v>
      </c>
    </row>
    <row r="6" spans="1:11">
      <c r="A6" s="187" t="s">
        <v>262</v>
      </c>
    </row>
    <row r="7" spans="1:11">
      <c r="A7" s="187" t="s">
        <v>56</v>
      </c>
    </row>
    <row r="8" spans="1:11">
      <c r="A8" s="187" t="s">
        <v>149</v>
      </c>
    </row>
    <row r="9" spans="1:11">
      <c r="A9" s="187" t="s">
        <v>57</v>
      </c>
    </row>
    <row r="10" spans="1:11">
      <c r="A10" s="187" t="s">
        <v>52</v>
      </c>
    </row>
    <row r="11" spans="1:11">
      <c r="A11" s="187" t="s">
        <v>54</v>
      </c>
    </row>
    <row r="12" spans="1:11">
      <c r="A12" s="187" t="s">
        <v>58</v>
      </c>
      <c r="B12" t="s">
        <v>59</v>
      </c>
      <c r="C12" t="s">
        <v>60</v>
      </c>
      <c r="D12" t="s">
        <v>61</v>
      </c>
      <c r="E12" t="s">
        <v>62</v>
      </c>
      <c r="F12" t="s">
        <v>63</v>
      </c>
      <c r="G12" t="s">
        <v>64</v>
      </c>
      <c r="H12" t="s">
        <v>65</v>
      </c>
      <c r="I12" t="s">
        <v>66</v>
      </c>
      <c r="J12" t="s">
        <v>67</v>
      </c>
      <c r="K12" t="s">
        <v>68</v>
      </c>
    </row>
    <row r="13" spans="1:11">
      <c r="A13" s="188">
        <v>44562</v>
      </c>
      <c r="B13" t="s">
        <v>69</v>
      </c>
      <c r="E13">
        <v>1</v>
      </c>
      <c r="F13" s="189">
        <v>44563</v>
      </c>
      <c r="G13" s="190">
        <v>518283.8</v>
      </c>
      <c r="H13" s="190">
        <v>518283.8</v>
      </c>
      <c r="I13" t="s">
        <v>240</v>
      </c>
      <c r="J13">
        <v>6317</v>
      </c>
      <c r="K13" t="s">
        <v>73</v>
      </c>
    </row>
    <row r="14" spans="1:11">
      <c r="A14" s="188">
        <v>44562</v>
      </c>
      <c r="B14" t="s">
        <v>69</v>
      </c>
      <c r="E14">
        <v>1</v>
      </c>
      <c r="F14" s="189">
        <v>44563</v>
      </c>
      <c r="G14" s="190">
        <v>177967.7</v>
      </c>
      <c r="H14" s="190">
        <v>177967.7</v>
      </c>
      <c r="I14" t="s">
        <v>222</v>
      </c>
      <c r="J14">
        <v>6317</v>
      </c>
      <c r="K14" t="s">
        <v>73</v>
      </c>
    </row>
    <row r="15" spans="1:11">
      <c r="A15" s="188">
        <v>44562</v>
      </c>
      <c r="B15" t="s">
        <v>69</v>
      </c>
      <c r="E15">
        <v>1</v>
      </c>
      <c r="F15" s="189">
        <v>44563</v>
      </c>
      <c r="G15" s="190">
        <v>1571932.8</v>
      </c>
      <c r="H15" s="190">
        <v>1571932.8</v>
      </c>
      <c r="I15" t="s">
        <v>222</v>
      </c>
      <c r="J15">
        <v>6317</v>
      </c>
      <c r="K15" t="s">
        <v>73</v>
      </c>
    </row>
    <row r="16" spans="1:11">
      <c r="A16" s="188">
        <v>44562</v>
      </c>
      <c r="B16" t="s">
        <v>69</v>
      </c>
      <c r="E16">
        <v>1</v>
      </c>
      <c r="F16" s="189">
        <v>44563</v>
      </c>
      <c r="G16" s="190">
        <v>4670829.3899999997</v>
      </c>
      <c r="H16" s="190">
        <v>4670829.3899999997</v>
      </c>
      <c r="I16" t="s">
        <v>240</v>
      </c>
      <c r="J16">
        <v>6317</v>
      </c>
      <c r="K16" t="s">
        <v>73</v>
      </c>
    </row>
    <row r="17" spans="1:11">
      <c r="A17" s="188">
        <v>44562</v>
      </c>
      <c r="B17" t="s">
        <v>69</v>
      </c>
      <c r="E17">
        <v>1</v>
      </c>
      <c r="F17" s="189">
        <v>44563</v>
      </c>
      <c r="G17" s="190">
        <v>1027.17</v>
      </c>
      <c r="H17" s="190">
        <v>1027.17</v>
      </c>
      <c r="I17" t="s">
        <v>240</v>
      </c>
      <c r="J17">
        <v>6517</v>
      </c>
      <c r="K17" t="s">
        <v>73</v>
      </c>
    </row>
    <row r="18" spans="1:11">
      <c r="A18" s="188">
        <v>44562</v>
      </c>
      <c r="B18" t="s">
        <v>69</v>
      </c>
      <c r="E18">
        <v>1</v>
      </c>
      <c r="F18" s="189">
        <v>44563</v>
      </c>
      <c r="G18" s="190">
        <v>2244.9299999999998</v>
      </c>
      <c r="H18" s="190">
        <v>2244.9299999999998</v>
      </c>
      <c r="I18" t="s">
        <v>222</v>
      </c>
      <c r="J18">
        <v>6517</v>
      </c>
      <c r="K18" t="s">
        <v>73</v>
      </c>
    </row>
    <row r="19" spans="1:11">
      <c r="A19" s="188">
        <v>44562</v>
      </c>
      <c r="B19" t="s">
        <v>69</v>
      </c>
      <c r="E19">
        <v>1</v>
      </c>
      <c r="F19" s="189">
        <v>44564</v>
      </c>
      <c r="G19">
        <v>350.48</v>
      </c>
      <c r="H19">
        <v>350.48</v>
      </c>
      <c r="I19" t="s">
        <v>240</v>
      </c>
      <c r="J19">
        <v>6283</v>
      </c>
      <c r="K19" t="s">
        <v>73</v>
      </c>
    </row>
    <row r="20" spans="1:11">
      <c r="A20" s="188">
        <v>44562</v>
      </c>
      <c r="B20" t="s">
        <v>69</v>
      </c>
      <c r="E20">
        <v>1</v>
      </c>
      <c r="F20" s="189">
        <v>44564</v>
      </c>
      <c r="G20" s="190">
        <v>23275.81</v>
      </c>
      <c r="H20" s="190">
        <v>23275.81</v>
      </c>
      <c r="I20" t="s">
        <v>222</v>
      </c>
      <c r="J20">
        <v>6283</v>
      </c>
      <c r="K20" t="s">
        <v>73</v>
      </c>
    </row>
    <row r="21" spans="1:11">
      <c r="A21" s="188">
        <v>44562</v>
      </c>
      <c r="B21" t="s">
        <v>69</v>
      </c>
      <c r="E21">
        <v>1</v>
      </c>
      <c r="F21" s="189">
        <v>44564</v>
      </c>
      <c r="G21" s="190">
        <v>7216.44</v>
      </c>
      <c r="H21" s="190">
        <v>7216.44</v>
      </c>
      <c r="I21" t="s">
        <v>222</v>
      </c>
      <c r="J21">
        <v>6283</v>
      </c>
      <c r="K21" t="s">
        <v>73</v>
      </c>
    </row>
    <row r="22" spans="1:11">
      <c r="A22" s="188">
        <v>44562</v>
      </c>
      <c r="B22" t="s">
        <v>69</v>
      </c>
      <c r="E22">
        <v>1</v>
      </c>
      <c r="F22" s="189">
        <v>44565</v>
      </c>
      <c r="G22" s="190">
        <v>185254.08</v>
      </c>
      <c r="H22" s="190">
        <v>185254.08</v>
      </c>
      <c r="I22" t="s">
        <v>222</v>
      </c>
      <c r="J22">
        <v>6331</v>
      </c>
      <c r="K22" t="s">
        <v>73</v>
      </c>
    </row>
    <row r="23" spans="1:11">
      <c r="A23" s="188">
        <v>44562</v>
      </c>
      <c r="B23" t="s">
        <v>69</v>
      </c>
      <c r="E23">
        <v>1</v>
      </c>
      <c r="F23" s="189">
        <v>44565</v>
      </c>
      <c r="G23" s="190">
        <v>3062038.98</v>
      </c>
      <c r="H23" s="190">
        <v>3062038.98</v>
      </c>
      <c r="I23" t="s">
        <v>222</v>
      </c>
      <c r="J23">
        <v>6341</v>
      </c>
      <c r="K23" t="s">
        <v>73</v>
      </c>
    </row>
    <row r="24" spans="1:11">
      <c r="A24" s="188">
        <v>44562</v>
      </c>
      <c r="B24" t="s">
        <v>69</v>
      </c>
      <c r="E24">
        <v>1</v>
      </c>
      <c r="F24" s="189">
        <v>44565</v>
      </c>
      <c r="G24" s="190">
        <v>1366.19</v>
      </c>
      <c r="H24" s="190">
        <v>1366.19</v>
      </c>
      <c r="I24" t="s">
        <v>222</v>
      </c>
      <c r="J24">
        <v>6518</v>
      </c>
      <c r="K24" t="s">
        <v>73</v>
      </c>
    </row>
    <row r="25" spans="1:11">
      <c r="A25" s="188">
        <v>44562</v>
      </c>
      <c r="B25" t="s">
        <v>69</v>
      </c>
      <c r="E25">
        <v>1</v>
      </c>
      <c r="F25" s="189">
        <v>44566</v>
      </c>
      <c r="G25" s="190">
        <v>2438.4899999999998</v>
      </c>
      <c r="H25" s="190">
        <v>2438.4899999999998</v>
      </c>
      <c r="I25" t="s">
        <v>222</v>
      </c>
      <c r="J25">
        <v>6291</v>
      </c>
      <c r="K25" t="s">
        <v>73</v>
      </c>
    </row>
    <row r="26" spans="1:11">
      <c r="A26" s="188">
        <v>44562</v>
      </c>
      <c r="B26" t="s">
        <v>69</v>
      </c>
      <c r="E26">
        <v>1</v>
      </c>
      <c r="F26" s="189">
        <v>44567</v>
      </c>
      <c r="G26" s="190">
        <v>3794995.85</v>
      </c>
      <c r="H26" s="190">
        <v>3794995.85</v>
      </c>
      <c r="I26" t="s">
        <v>222</v>
      </c>
      <c r="J26">
        <v>6324</v>
      </c>
      <c r="K26" t="s">
        <v>73</v>
      </c>
    </row>
    <row r="27" spans="1:11">
      <c r="A27" s="188">
        <v>44562</v>
      </c>
      <c r="B27" t="s">
        <v>69</v>
      </c>
      <c r="E27">
        <v>1</v>
      </c>
      <c r="F27" s="189">
        <v>44568</v>
      </c>
      <c r="G27" s="190">
        <v>1605279.43</v>
      </c>
      <c r="H27" s="190">
        <v>1605279.43</v>
      </c>
      <c r="I27" t="s">
        <v>222</v>
      </c>
      <c r="J27">
        <v>6339</v>
      </c>
      <c r="K27" t="s">
        <v>73</v>
      </c>
    </row>
    <row r="28" spans="1:11">
      <c r="A28" s="188">
        <v>44562</v>
      </c>
      <c r="B28" t="s">
        <v>69</v>
      </c>
      <c r="E28">
        <v>1</v>
      </c>
      <c r="F28" s="189">
        <v>44569</v>
      </c>
      <c r="G28" s="190">
        <v>3678.78</v>
      </c>
      <c r="H28" s="190">
        <v>3678.78</v>
      </c>
      <c r="I28" t="s">
        <v>222</v>
      </c>
      <c r="J28">
        <v>6337</v>
      </c>
      <c r="K28" t="s">
        <v>73</v>
      </c>
    </row>
    <row r="29" spans="1:11">
      <c r="A29" s="188">
        <v>44562</v>
      </c>
      <c r="B29" t="s">
        <v>69</v>
      </c>
      <c r="E29">
        <v>1</v>
      </c>
      <c r="F29" s="189">
        <v>44570</v>
      </c>
      <c r="G29" s="190">
        <v>2280238.2599999998</v>
      </c>
      <c r="H29" s="190">
        <v>2280238.2599999998</v>
      </c>
      <c r="I29" t="s">
        <v>222</v>
      </c>
      <c r="J29">
        <v>6304</v>
      </c>
      <c r="K29" t="s">
        <v>73</v>
      </c>
    </row>
    <row r="30" spans="1:11">
      <c r="A30" s="188">
        <v>44562</v>
      </c>
      <c r="B30" t="s">
        <v>69</v>
      </c>
      <c r="E30">
        <v>1</v>
      </c>
      <c r="F30" s="189">
        <v>44571</v>
      </c>
      <c r="G30">
        <v>157.69999999999999</v>
      </c>
      <c r="H30">
        <v>157.69999999999999</v>
      </c>
      <c r="I30" t="s">
        <v>222</v>
      </c>
      <c r="J30">
        <v>6271</v>
      </c>
      <c r="K30" t="s">
        <v>73</v>
      </c>
    </row>
    <row r="31" spans="1:11">
      <c r="A31" s="188">
        <v>44562</v>
      </c>
      <c r="B31" t="s">
        <v>69</v>
      </c>
      <c r="E31">
        <v>1</v>
      </c>
      <c r="F31" s="189">
        <v>44571</v>
      </c>
      <c r="G31">
        <v>17.23</v>
      </c>
      <c r="H31">
        <v>17.23</v>
      </c>
      <c r="I31" t="s">
        <v>222</v>
      </c>
      <c r="J31">
        <v>6344</v>
      </c>
      <c r="K31" t="s">
        <v>73</v>
      </c>
    </row>
    <row r="32" spans="1:11">
      <c r="A32" s="188">
        <v>44562</v>
      </c>
      <c r="B32" t="s">
        <v>69</v>
      </c>
      <c r="E32">
        <v>1</v>
      </c>
      <c r="F32" s="189">
        <v>44572</v>
      </c>
      <c r="G32" s="190">
        <v>3669183.5</v>
      </c>
      <c r="H32" s="190">
        <v>3669183.5</v>
      </c>
      <c r="I32" t="s">
        <v>222</v>
      </c>
      <c r="J32">
        <v>6352</v>
      </c>
      <c r="K32" t="s">
        <v>73</v>
      </c>
    </row>
    <row r="33" spans="1:11">
      <c r="A33" s="188">
        <v>44562</v>
      </c>
      <c r="B33" t="s">
        <v>69</v>
      </c>
      <c r="E33">
        <v>1</v>
      </c>
      <c r="F33" s="189">
        <v>44573</v>
      </c>
      <c r="G33" s="190">
        <v>3763542.82</v>
      </c>
      <c r="H33" s="190">
        <v>3763542.82</v>
      </c>
      <c r="I33" t="s">
        <v>222</v>
      </c>
      <c r="J33">
        <v>6398</v>
      </c>
      <c r="K33" t="s">
        <v>73</v>
      </c>
    </row>
    <row r="34" spans="1:11">
      <c r="A34" s="188">
        <v>44562</v>
      </c>
      <c r="B34" t="s">
        <v>69</v>
      </c>
      <c r="E34">
        <v>1</v>
      </c>
      <c r="F34" s="189">
        <v>44573</v>
      </c>
      <c r="G34">
        <v>28.72</v>
      </c>
      <c r="H34">
        <v>28.72</v>
      </c>
      <c r="I34" t="s">
        <v>222</v>
      </c>
      <c r="J34">
        <v>6509</v>
      </c>
      <c r="K34" t="s">
        <v>73</v>
      </c>
    </row>
    <row r="35" spans="1:11">
      <c r="A35" s="188">
        <v>44562</v>
      </c>
      <c r="B35" t="s">
        <v>69</v>
      </c>
      <c r="E35">
        <v>1</v>
      </c>
      <c r="F35" s="189">
        <v>44574</v>
      </c>
      <c r="G35" s="190">
        <v>2106564.9700000002</v>
      </c>
      <c r="H35" s="190">
        <v>2106564.9700000002</v>
      </c>
      <c r="I35" t="s">
        <v>222</v>
      </c>
      <c r="J35">
        <v>6429</v>
      </c>
      <c r="K35" t="s">
        <v>73</v>
      </c>
    </row>
    <row r="36" spans="1:11">
      <c r="A36" s="188">
        <v>44562</v>
      </c>
      <c r="B36" t="s">
        <v>69</v>
      </c>
      <c r="E36">
        <v>1</v>
      </c>
      <c r="F36" s="189">
        <v>44561</v>
      </c>
      <c r="G36" s="190">
        <v>-9052397.2699999996</v>
      </c>
      <c r="H36" s="190">
        <v>-9052397.2699999996</v>
      </c>
      <c r="I36" t="s">
        <v>241</v>
      </c>
      <c r="J36">
        <v>50039</v>
      </c>
      <c r="K36" t="s">
        <v>161</v>
      </c>
    </row>
    <row r="37" spans="1:11">
      <c r="A37" s="188">
        <v>44562</v>
      </c>
      <c r="B37" t="s">
        <v>69</v>
      </c>
      <c r="E37">
        <v>1</v>
      </c>
      <c r="F37" s="189">
        <v>44575</v>
      </c>
      <c r="G37" s="190">
        <v>2178016.2999999998</v>
      </c>
      <c r="H37" s="190">
        <v>2178016.2999999998</v>
      </c>
      <c r="I37" t="s">
        <v>222</v>
      </c>
      <c r="J37">
        <v>6423</v>
      </c>
      <c r="K37" t="s">
        <v>73</v>
      </c>
    </row>
    <row r="38" spans="1:11">
      <c r="A38" s="188">
        <v>44562</v>
      </c>
      <c r="B38" t="s">
        <v>69</v>
      </c>
      <c r="E38">
        <v>1</v>
      </c>
      <c r="F38" s="189">
        <v>44576</v>
      </c>
      <c r="G38" s="190">
        <v>6081.77</v>
      </c>
      <c r="H38" s="190">
        <v>6081.77</v>
      </c>
      <c r="I38" t="s">
        <v>222</v>
      </c>
      <c r="J38">
        <v>6404</v>
      </c>
      <c r="K38" t="s">
        <v>73</v>
      </c>
    </row>
    <row r="39" spans="1:11">
      <c r="A39" s="188">
        <v>44562</v>
      </c>
      <c r="B39" t="s">
        <v>69</v>
      </c>
      <c r="E39">
        <v>1</v>
      </c>
      <c r="F39" s="189">
        <v>44577</v>
      </c>
      <c r="G39" s="190">
        <v>4564391.92</v>
      </c>
      <c r="H39" s="190">
        <v>4564391.92</v>
      </c>
      <c r="I39" t="s">
        <v>222</v>
      </c>
      <c r="J39">
        <v>6412</v>
      </c>
      <c r="K39" t="s">
        <v>73</v>
      </c>
    </row>
    <row r="40" spans="1:11">
      <c r="A40" s="188">
        <v>44562</v>
      </c>
      <c r="B40" t="s">
        <v>69</v>
      </c>
      <c r="E40">
        <v>1</v>
      </c>
      <c r="F40" s="189">
        <v>44578</v>
      </c>
      <c r="G40" s="190">
        <v>14886.05</v>
      </c>
      <c r="H40" s="190">
        <v>14886.05</v>
      </c>
      <c r="I40" t="s">
        <v>222</v>
      </c>
      <c r="J40">
        <v>6435</v>
      </c>
      <c r="K40" t="s">
        <v>73</v>
      </c>
    </row>
    <row r="41" spans="1:11">
      <c r="A41" s="188">
        <v>44562</v>
      </c>
      <c r="B41" t="s">
        <v>69</v>
      </c>
      <c r="E41">
        <v>1</v>
      </c>
      <c r="F41" s="189">
        <v>44579</v>
      </c>
      <c r="G41" s="190">
        <v>4551449.1399999997</v>
      </c>
      <c r="H41" s="190">
        <v>4551449.1399999997</v>
      </c>
      <c r="I41" t="s">
        <v>222</v>
      </c>
      <c r="J41">
        <v>6459</v>
      </c>
      <c r="K41" t="s">
        <v>73</v>
      </c>
    </row>
    <row r="42" spans="1:11">
      <c r="A42" s="188">
        <v>44562</v>
      </c>
      <c r="B42" t="s">
        <v>69</v>
      </c>
      <c r="E42">
        <v>1</v>
      </c>
      <c r="F42" s="189">
        <v>44580</v>
      </c>
      <c r="G42" s="190">
        <v>1877038.05</v>
      </c>
      <c r="H42" s="190">
        <v>1877038.05</v>
      </c>
      <c r="I42" t="s">
        <v>222</v>
      </c>
      <c r="J42">
        <v>6452</v>
      </c>
      <c r="K42" t="s">
        <v>73</v>
      </c>
    </row>
    <row r="43" spans="1:11">
      <c r="A43" s="188">
        <v>44562</v>
      </c>
      <c r="B43" t="s">
        <v>69</v>
      </c>
      <c r="E43">
        <v>1</v>
      </c>
      <c r="F43" s="189">
        <v>44581</v>
      </c>
      <c r="G43">
        <v>958.97</v>
      </c>
      <c r="H43">
        <v>958.97</v>
      </c>
      <c r="I43" t="s">
        <v>222</v>
      </c>
      <c r="J43">
        <v>6444</v>
      </c>
      <c r="K43" t="s">
        <v>73</v>
      </c>
    </row>
    <row r="44" spans="1:11">
      <c r="A44" s="188">
        <v>44562</v>
      </c>
      <c r="B44" t="s">
        <v>69</v>
      </c>
      <c r="E44">
        <v>1</v>
      </c>
      <c r="F44" s="189">
        <v>44582</v>
      </c>
      <c r="G44" s="190">
        <v>2540529.6800000002</v>
      </c>
      <c r="H44" s="190">
        <v>2540529.6800000002</v>
      </c>
      <c r="I44" t="s">
        <v>222</v>
      </c>
      <c r="J44">
        <v>6495</v>
      </c>
      <c r="K44" t="s">
        <v>73</v>
      </c>
    </row>
    <row r="45" spans="1:11">
      <c r="A45" s="188">
        <v>44562</v>
      </c>
      <c r="B45" t="s">
        <v>69</v>
      </c>
      <c r="E45">
        <v>1</v>
      </c>
      <c r="F45" s="189">
        <v>44583</v>
      </c>
      <c r="G45" s="190">
        <v>4007333.8</v>
      </c>
      <c r="H45" s="190">
        <v>4007333.8</v>
      </c>
      <c r="I45" t="s">
        <v>222</v>
      </c>
      <c r="J45">
        <v>6489</v>
      </c>
      <c r="K45" t="s">
        <v>73</v>
      </c>
    </row>
    <row r="46" spans="1:11">
      <c r="A46" s="188">
        <v>44562</v>
      </c>
      <c r="B46" t="s">
        <v>69</v>
      </c>
      <c r="E46">
        <v>1</v>
      </c>
      <c r="F46" s="189">
        <v>44584</v>
      </c>
      <c r="G46" s="190">
        <v>10493.31</v>
      </c>
      <c r="H46" s="190">
        <v>10493.31</v>
      </c>
      <c r="I46" t="s">
        <v>222</v>
      </c>
      <c r="J46">
        <v>6465</v>
      </c>
      <c r="K46" t="s">
        <v>73</v>
      </c>
    </row>
    <row r="47" spans="1:11">
      <c r="A47" s="188">
        <v>44562</v>
      </c>
      <c r="B47" t="s">
        <v>69</v>
      </c>
      <c r="E47">
        <v>1</v>
      </c>
      <c r="F47" s="189">
        <v>44585</v>
      </c>
      <c r="G47" s="190">
        <v>4003083.01</v>
      </c>
      <c r="H47" s="190">
        <v>4003083.01</v>
      </c>
      <c r="I47" t="s">
        <v>222</v>
      </c>
      <c r="J47">
        <v>6481</v>
      </c>
      <c r="K47" t="s">
        <v>73</v>
      </c>
    </row>
    <row r="48" spans="1:11">
      <c r="A48" s="188">
        <v>44562</v>
      </c>
      <c r="B48" t="s">
        <v>69</v>
      </c>
      <c r="E48">
        <v>1</v>
      </c>
      <c r="F48" s="189">
        <v>44586</v>
      </c>
      <c r="G48" s="190">
        <v>1842861.54</v>
      </c>
      <c r="H48" s="190">
        <v>1842861.54</v>
      </c>
      <c r="I48" t="s">
        <v>222</v>
      </c>
      <c r="J48">
        <v>6474</v>
      </c>
      <c r="K48" t="s">
        <v>73</v>
      </c>
    </row>
    <row r="49" spans="1:11">
      <c r="A49" s="188">
        <v>44562</v>
      </c>
      <c r="B49" t="s">
        <v>69</v>
      </c>
      <c r="E49">
        <v>1</v>
      </c>
      <c r="F49" s="189">
        <v>44587</v>
      </c>
      <c r="G49" s="190">
        <v>2138254.7000000002</v>
      </c>
      <c r="H49" s="190">
        <v>2138254.7000000002</v>
      </c>
      <c r="I49" t="s">
        <v>222</v>
      </c>
      <c r="J49">
        <v>6504</v>
      </c>
      <c r="K49" t="s">
        <v>73</v>
      </c>
    </row>
    <row r="50" spans="1:11">
      <c r="A50" s="188">
        <v>44562</v>
      </c>
      <c r="B50" t="s">
        <v>69</v>
      </c>
      <c r="E50">
        <v>1</v>
      </c>
      <c r="F50" s="189">
        <v>44588</v>
      </c>
      <c r="G50" s="190">
        <v>1692777.12</v>
      </c>
      <c r="H50" s="190">
        <v>1692777.12</v>
      </c>
      <c r="I50" t="s">
        <v>222</v>
      </c>
      <c r="J50">
        <v>6521</v>
      </c>
      <c r="K50" t="s">
        <v>73</v>
      </c>
    </row>
    <row r="51" spans="1:11">
      <c r="A51" s="188">
        <v>44562</v>
      </c>
      <c r="B51" t="s">
        <v>69</v>
      </c>
      <c r="E51">
        <v>1</v>
      </c>
      <c r="F51" s="189">
        <v>44588</v>
      </c>
      <c r="G51" s="190">
        <v>14228.89</v>
      </c>
      <c r="H51" s="190">
        <v>14228.89</v>
      </c>
      <c r="I51" t="s">
        <v>222</v>
      </c>
      <c r="J51">
        <v>6544</v>
      </c>
      <c r="K51" t="s">
        <v>73</v>
      </c>
    </row>
    <row r="52" spans="1:11">
      <c r="A52" s="188">
        <v>44562</v>
      </c>
      <c r="B52" t="s">
        <v>69</v>
      </c>
      <c r="E52">
        <v>1</v>
      </c>
      <c r="F52" s="189">
        <v>44589</v>
      </c>
      <c r="G52">
        <v>203.97</v>
      </c>
      <c r="H52">
        <v>203.97</v>
      </c>
      <c r="I52" t="s">
        <v>222</v>
      </c>
      <c r="J52">
        <v>6510</v>
      </c>
      <c r="K52" t="s">
        <v>73</v>
      </c>
    </row>
    <row r="53" spans="1:11">
      <c r="A53" s="188">
        <v>44562</v>
      </c>
      <c r="B53" t="s">
        <v>69</v>
      </c>
      <c r="E53">
        <v>1</v>
      </c>
      <c r="F53" s="189">
        <v>44589</v>
      </c>
      <c r="G53" s="190">
        <v>2134454.09</v>
      </c>
      <c r="H53" s="190">
        <v>2134454.09</v>
      </c>
      <c r="I53" t="s">
        <v>222</v>
      </c>
      <c r="J53">
        <v>6547</v>
      </c>
      <c r="K53" t="s">
        <v>73</v>
      </c>
    </row>
    <row r="54" spans="1:11">
      <c r="A54" s="188">
        <v>44562</v>
      </c>
      <c r="B54" t="s">
        <v>69</v>
      </c>
      <c r="E54">
        <v>1</v>
      </c>
      <c r="F54" s="189">
        <v>44589</v>
      </c>
      <c r="G54" s="190">
        <v>113378.79</v>
      </c>
      <c r="H54" s="190">
        <v>113378.79</v>
      </c>
      <c r="I54" t="s">
        <v>222</v>
      </c>
      <c r="J54">
        <v>6598</v>
      </c>
      <c r="K54" t="s">
        <v>73</v>
      </c>
    </row>
    <row r="55" spans="1:11">
      <c r="A55" s="188">
        <v>44562</v>
      </c>
      <c r="B55" t="s">
        <v>69</v>
      </c>
      <c r="E55">
        <v>1</v>
      </c>
      <c r="F55" s="189">
        <v>44589</v>
      </c>
      <c r="G55" s="190">
        <v>21886.92</v>
      </c>
      <c r="H55" s="190">
        <v>21886.92</v>
      </c>
      <c r="I55" t="s">
        <v>222</v>
      </c>
      <c r="J55">
        <v>6619</v>
      </c>
      <c r="K55" t="s">
        <v>73</v>
      </c>
    </row>
    <row r="56" spans="1:11">
      <c r="A56" s="188">
        <v>44562</v>
      </c>
      <c r="B56" t="s">
        <v>69</v>
      </c>
      <c r="E56">
        <v>1</v>
      </c>
      <c r="F56" s="189">
        <v>44589</v>
      </c>
      <c r="G56" s="190">
        <v>-2134454.09</v>
      </c>
      <c r="H56" s="190">
        <v>-2134454.09</v>
      </c>
      <c r="I56" t="s">
        <v>222</v>
      </c>
      <c r="J56">
        <v>6599</v>
      </c>
      <c r="K56" t="s">
        <v>161</v>
      </c>
    </row>
    <row r="57" spans="1:11">
      <c r="A57" s="188">
        <v>44562</v>
      </c>
      <c r="B57" t="s">
        <v>69</v>
      </c>
      <c r="E57">
        <v>1</v>
      </c>
      <c r="F57" s="189">
        <v>44589</v>
      </c>
      <c r="G57" s="190">
        <v>-113378.79</v>
      </c>
      <c r="H57" s="190">
        <v>-113378.79</v>
      </c>
      <c r="I57" t="s">
        <v>222</v>
      </c>
      <c r="J57">
        <v>6602</v>
      </c>
      <c r="K57" t="s">
        <v>161</v>
      </c>
    </row>
    <row r="58" spans="1:11">
      <c r="A58" s="188">
        <v>44562</v>
      </c>
      <c r="B58" t="s">
        <v>69</v>
      </c>
      <c r="E58">
        <v>1</v>
      </c>
      <c r="F58" s="189">
        <v>44589</v>
      </c>
      <c r="G58" s="190">
        <v>-21886.92</v>
      </c>
      <c r="H58" s="190">
        <v>-21886.92</v>
      </c>
      <c r="I58" t="s">
        <v>222</v>
      </c>
      <c r="J58">
        <v>6620</v>
      </c>
      <c r="K58" t="s">
        <v>161</v>
      </c>
    </row>
    <row r="59" spans="1:11">
      <c r="A59" s="188">
        <v>44562</v>
      </c>
      <c r="B59" t="s">
        <v>69</v>
      </c>
      <c r="E59">
        <v>1</v>
      </c>
      <c r="F59" s="189">
        <v>44590</v>
      </c>
      <c r="G59" s="190">
        <v>1987552.19</v>
      </c>
      <c r="H59" s="190">
        <v>1987552.19</v>
      </c>
      <c r="I59" t="s">
        <v>222</v>
      </c>
      <c r="J59">
        <v>6559</v>
      </c>
      <c r="K59" t="s">
        <v>73</v>
      </c>
    </row>
    <row r="60" spans="1:11">
      <c r="A60" s="188">
        <v>44562</v>
      </c>
      <c r="B60" t="s">
        <v>69</v>
      </c>
      <c r="E60">
        <v>1</v>
      </c>
      <c r="F60" s="189">
        <v>44590</v>
      </c>
      <c r="G60" s="190">
        <v>39983.18</v>
      </c>
      <c r="H60" s="190">
        <v>39983.18</v>
      </c>
      <c r="I60" t="s">
        <v>222</v>
      </c>
      <c r="J60">
        <v>6586</v>
      </c>
      <c r="K60" t="s">
        <v>73</v>
      </c>
    </row>
    <row r="61" spans="1:11">
      <c r="A61" s="188">
        <v>44562</v>
      </c>
      <c r="B61" t="s">
        <v>69</v>
      </c>
      <c r="E61">
        <v>1</v>
      </c>
      <c r="F61" s="189">
        <v>44590</v>
      </c>
      <c r="G61" s="190">
        <v>-1987552.19</v>
      </c>
      <c r="H61" s="190">
        <v>-1987552.19</v>
      </c>
      <c r="I61" t="s">
        <v>222</v>
      </c>
      <c r="J61">
        <v>6600</v>
      </c>
      <c r="K61" t="s">
        <v>161</v>
      </c>
    </row>
    <row r="62" spans="1:11">
      <c r="A62" s="188">
        <v>44562</v>
      </c>
      <c r="B62" t="s">
        <v>69</v>
      </c>
      <c r="E62">
        <v>1</v>
      </c>
      <c r="F62" s="189">
        <v>44590</v>
      </c>
      <c r="G62" s="190">
        <v>-39983.18</v>
      </c>
      <c r="H62" s="190">
        <v>-39983.18</v>
      </c>
      <c r="I62" t="s">
        <v>222</v>
      </c>
      <c r="J62">
        <v>6603</v>
      </c>
      <c r="K62" t="s">
        <v>161</v>
      </c>
    </row>
    <row r="63" spans="1:11">
      <c r="A63" s="188">
        <v>44562</v>
      </c>
      <c r="B63" t="s">
        <v>69</v>
      </c>
      <c r="E63">
        <v>1</v>
      </c>
      <c r="F63" s="189">
        <v>44591</v>
      </c>
      <c r="G63" s="190">
        <v>1996.7</v>
      </c>
      <c r="H63" s="190">
        <v>1996.7</v>
      </c>
      <c r="I63" t="s">
        <v>222</v>
      </c>
      <c r="J63">
        <v>6565</v>
      </c>
      <c r="K63" t="s">
        <v>73</v>
      </c>
    </row>
    <row r="64" spans="1:11">
      <c r="A64" s="188">
        <v>44562</v>
      </c>
      <c r="B64" t="s">
        <v>69</v>
      </c>
      <c r="E64">
        <v>1</v>
      </c>
      <c r="F64" s="189">
        <v>44591</v>
      </c>
      <c r="G64" s="190">
        <v>-1996.7</v>
      </c>
      <c r="H64" s="190">
        <v>-1996.7</v>
      </c>
      <c r="I64" t="s">
        <v>222</v>
      </c>
      <c r="J64">
        <v>6604</v>
      </c>
      <c r="K64" t="s">
        <v>161</v>
      </c>
    </row>
    <row r="65" spans="1:11">
      <c r="A65" s="188">
        <v>44562</v>
      </c>
      <c r="B65" t="s">
        <v>69</v>
      </c>
      <c r="E65">
        <v>1</v>
      </c>
      <c r="F65" s="189">
        <v>44592</v>
      </c>
      <c r="G65" s="190">
        <v>10409310.32</v>
      </c>
      <c r="H65" s="190">
        <v>10409310.32</v>
      </c>
      <c r="I65" t="s">
        <v>500</v>
      </c>
      <c r="J65">
        <v>50240</v>
      </c>
      <c r="K65" t="s">
        <v>161</v>
      </c>
    </row>
    <row r="66" spans="1:11" hidden="1">
      <c r="A66" s="188">
        <v>44562</v>
      </c>
      <c r="B66" t="s">
        <v>69</v>
      </c>
      <c r="E66">
        <v>1</v>
      </c>
      <c r="F66" s="189">
        <v>44592</v>
      </c>
      <c r="G66" s="190">
        <v>-99949648.969999999</v>
      </c>
      <c r="H66" s="227">
        <v>-99949648.969999999</v>
      </c>
      <c r="I66" t="s">
        <v>228</v>
      </c>
      <c r="J66">
        <v>4389</v>
      </c>
      <c r="K66" t="s">
        <v>150</v>
      </c>
    </row>
    <row r="67" spans="1:11" hidden="1">
      <c r="A67" s="188">
        <v>44562</v>
      </c>
      <c r="B67" t="s">
        <v>69</v>
      </c>
      <c r="E67">
        <v>1</v>
      </c>
      <c r="F67" s="189">
        <v>44592</v>
      </c>
      <c r="G67" s="190">
        <v>-67728832.030000001</v>
      </c>
      <c r="H67" s="227">
        <v>-67728832.030000001</v>
      </c>
      <c r="I67" t="s">
        <v>229</v>
      </c>
      <c r="J67">
        <v>4389</v>
      </c>
      <c r="K67" t="s">
        <v>150</v>
      </c>
    </row>
    <row r="68" spans="1:11" hidden="1">
      <c r="A68" s="188">
        <v>44562</v>
      </c>
      <c r="B68" t="s">
        <v>69</v>
      </c>
      <c r="E68">
        <v>1</v>
      </c>
      <c r="F68" s="189">
        <v>44592</v>
      </c>
      <c r="G68" s="190">
        <v>92569819.670000002</v>
      </c>
      <c r="H68" s="227">
        <v>92569819.670000002</v>
      </c>
      <c r="I68" t="s">
        <v>117</v>
      </c>
      <c r="J68">
        <v>4389</v>
      </c>
      <c r="K68" t="s">
        <v>150</v>
      </c>
    </row>
    <row r="69" spans="1:11" hidden="1">
      <c r="A69" s="188">
        <v>44562</v>
      </c>
      <c r="B69" t="s">
        <v>69</v>
      </c>
      <c r="E69">
        <v>1</v>
      </c>
      <c r="F69" s="189">
        <v>44592</v>
      </c>
      <c r="G69" s="190">
        <v>10469718.16</v>
      </c>
      <c r="H69" s="227">
        <v>10469718.16</v>
      </c>
      <c r="I69" t="s">
        <v>227</v>
      </c>
      <c r="J69">
        <v>4389</v>
      </c>
      <c r="K69" t="s">
        <v>150</v>
      </c>
    </row>
    <row r="70" spans="1:11" hidden="1">
      <c r="A70" s="188">
        <v>44562</v>
      </c>
      <c r="B70" t="s">
        <v>69</v>
      </c>
      <c r="E70">
        <v>1</v>
      </c>
      <c r="F70" s="189">
        <v>44592</v>
      </c>
      <c r="G70" s="190">
        <v>3436470.67</v>
      </c>
      <c r="H70" s="190">
        <v>3436470.67</v>
      </c>
      <c r="I70" t="s">
        <v>230</v>
      </c>
      <c r="J70">
        <v>4389</v>
      </c>
      <c r="K70" t="s">
        <v>150</v>
      </c>
    </row>
    <row r="71" spans="1:11" hidden="1">
      <c r="A71" s="188">
        <v>44562</v>
      </c>
      <c r="B71" t="s">
        <v>69</v>
      </c>
      <c r="E71">
        <v>1</v>
      </c>
      <c r="F71" s="189">
        <v>44592</v>
      </c>
      <c r="G71" s="190">
        <v>346581.84</v>
      </c>
      <c r="H71" s="227">
        <v>346581.84</v>
      </c>
      <c r="I71" t="s">
        <v>231</v>
      </c>
      <c r="J71">
        <v>4389</v>
      </c>
      <c r="K71" t="s">
        <v>150</v>
      </c>
    </row>
    <row r="72" spans="1:11">
      <c r="A72" s="188">
        <v>44562</v>
      </c>
      <c r="B72" t="s">
        <v>69</v>
      </c>
      <c r="E72">
        <v>1</v>
      </c>
      <c r="F72" s="189">
        <v>44558</v>
      </c>
      <c r="G72" s="190">
        <v>1853913.8</v>
      </c>
      <c r="H72" s="190">
        <v>1853913.8</v>
      </c>
      <c r="I72" t="s">
        <v>240</v>
      </c>
      <c r="J72">
        <v>6574</v>
      </c>
      <c r="K72" t="s">
        <v>161</v>
      </c>
    </row>
    <row r="73" spans="1:11">
      <c r="A73" s="188">
        <v>44562</v>
      </c>
      <c r="B73" t="s">
        <v>69</v>
      </c>
      <c r="E73">
        <v>1</v>
      </c>
      <c r="F73" s="189">
        <v>44558</v>
      </c>
      <c r="G73" s="190">
        <v>130718.39999999999</v>
      </c>
      <c r="H73" s="190">
        <v>130718.39999999999</v>
      </c>
      <c r="I73" t="s">
        <v>240</v>
      </c>
      <c r="J73">
        <v>6573</v>
      </c>
      <c r="K73" t="s">
        <v>161</v>
      </c>
    </row>
    <row r="74" spans="1:11">
      <c r="A74" s="188">
        <v>44562</v>
      </c>
      <c r="B74" t="s">
        <v>69</v>
      </c>
      <c r="E74">
        <v>1</v>
      </c>
      <c r="F74" s="189">
        <v>44558</v>
      </c>
      <c r="G74" s="190">
        <v>43729.45</v>
      </c>
      <c r="H74" s="190">
        <v>43729.45</v>
      </c>
      <c r="I74" t="s">
        <v>240</v>
      </c>
      <c r="J74">
        <v>6575</v>
      </c>
      <c r="K74" t="s">
        <v>161</v>
      </c>
    </row>
    <row r="75" spans="1:11">
      <c r="A75" s="188">
        <v>44562</v>
      </c>
      <c r="B75" t="s">
        <v>69</v>
      </c>
      <c r="E75">
        <v>1</v>
      </c>
      <c r="F75" s="189">
        <v>44559</v>
      </c>
      <c r="G75" s="190">
        <v>1812825.69</v>
      </c>
      <c r="H75" s="190">
        <v>1812825.69</v>
      </c>
      <c r="I75" t="s">
        <v>240</v>
      </c>
      <c r="J75">
        <v>6576</v>
      </c>
      <c r="K75" t="s">
        <v>161</v>
      </c>
    </row>
    <row r="76" spans="1:11">
      <c r="A76" s="188">
        <v>44562</v>
      </c>
      <c r="B76" t="s">
        <v>69</v>
      </c>
      <c r="E76">
        <v>1</v>
      </c>
      <c r="F76" s="189">
        <v>44559</v>
      </c>
      <c r="G76" s="190">
        <v>16969.37</v>
      </c>
      <c r="H76" s="190">
        <v>16969.37</v>
      </c>
      <c r="I76" t="s">
        <v>240</v>
      </c>
      <c r="J76">
        <v>6577</v>
      </c>
      <c r="K76" t="s">
        <v>161</v>
      </c>
    </row>
    <row r="77" spans="1:11">
      <c r="A77" s="188">
        <v>44562</v>
      </c>
      <c r="B77" t="s">
        <v>69</v>
      </c>
      <c r="E77">
        <v>1</v>
      </c>
      <c r="F77" s="189">
        <v>44560</v>
      </c>
      <c r="G77" s="190">
        <v>1644.15</v>
      </c>
      <c r="H77" s="190">
        <v>1644.15</v>
      </c>
      <c r="I77" t="s">
        <v>240</v>
      </c>
      <c r="J77">
        <v>6579</v>
      </c>
      <c r="K77" t="s">
        <v>161</v>
      </c>
    </row>
    <row r="78" spans="1:11">
      <c r="A78" s="188">
        <v>44562</v>
      </c>
      <c r="B78" t="s">
        <v>69</v>
      </c>
      <c r="E78">
        <v>1</v>
      </c>
      <c r="F78" s="189">
        <v>44561</v>
      </c>
      <c r="G78">
        <v>208.32</v>
      </c>
      <c r="H78">
        <v>208.32</v>
      </c>
      <c r="I78" t="s">
        <v>240</v>
      </c>
      <c r="J78">
        <v>6580</v>
      </c>
      <c r="K78" t="s">
        <v>161</v>
      </c>
    </row>
    <row r="79" spans="1:11" s="186" customFormat="1" hidden="1">
      <c r="A79" s="188"/>
      <c r="F79" s="189"/>
      <c r="H79" s="227">
        <v>-346581.84</v>
      </c>
    </row>
    <row r="80" spans="1:11" s="186" customFormat="1" hidden="1">
      <c r="A80" s="188"/>
      <c r="F80" s="189"/>
      <c r="H80" s="227">
        <v>-346581.84</v>
      </c>
    </row>
    <row r="81" spans="1:8" s="186" customFormat="1" hidden="1">
      <c r="A81" s="188"/>
      <c r="F81" s="189"/>
      <c r="H81" s="190">
        <f>SUM(H13:H80)</f>
        <v>558369.62999999314</v>
      </c>
    </row>
    <row r="82" spans="1:8" hidden="1">
      <c r="A82" s="187"/>
      <c r="F82" t="s">
        <v>99</v>
      </c>
      <c r="G82" t="s">
        <v>501</v>
      </c>
      <c r="H82" t="s">
        <v>100</v>
      </c>
    </row>
    <row r="83" spans="1:8">
      <c r="A83" s="187"/>
      <c r="G83" s="190">
        <f>SUBTOTAL(9,G13:G78)</f>
        <v>62107423.969999984</v>
      </c>
      <c r="H83" s="190">
        <v>1251533.31</v>
      </c>
    </row>
    <row r="84" spans="1:8">
      <c r="A84" s="187"/>
    </row>
    <row r="85" spans="1:8">
      <c r="A85" s="187"/>
      <c r="G85" t="s">
        <v>101</v>
      </c>
      <c r="H85">
        <v>0</v>
      </c>
    </row>
    <row r="86" spans="1:8">
      <c r="A86" s="187"/>
      <c r="G86" t="s">
        <v>102</v>
      </c>
      <c r="H86" s="190">
        <v>1251533.31</v>
      </c>
    </row>
    <row r="87" spans="1:8">
      <c r="A87" s="187" t="s">
        <v>54</v>
      </c>
    </row>
    <row r="88" spans="1:8">
      <c r="A88" s="187" t="s">
        <v>52</v>
      </c>
      <c r="H88" s="226">
        <f>SUBTOTAL(9,H13:H78)</f>
        <v>62107423.969999984</v>
      </c>
    </row>
    <row r="89" spans="1:8">
      <c r="A89" s="187" t="s">
        <v>103</v>
      </c>
    </row>
  </sheetData>
  <autoFilter ref="A12:K82" xr:uid="{C706BD33-56AD-4F28-9418-2C6DF994B938}">
    <filterColumn colId="10">
      <filters>
        <filter val="CR023W"/>
        <filter val="MC773Y"/>
      </filters>
    </filterColumn>
  </autoFilter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Q22"/>
  <sheetViews>
    <sheetView workbookViewId="0">
      <selection activeCell="M14" sqref="M14"/>
    </sheetView>
  </sheetViews>
  <sheetFormatPr defaultColWidth="11.42578125" defaultRowHeight="15"/>
  <cols>
    <col min="1" max="1" width="1.7109375" customWidth="1"/>
    <col min="3" max="3" width="11.5703125" bestFit="1" customWidth="1"/>
    <col min="4" max="4" width="12" bestFit="1" customWidth="1"/>
    <col min="5" max="5" width="9" bestFit="1" customWidth="1"/>
    <col min="6" max="6" width="6.85546875" bestFit="1" customWidth="1"/>
    <col min="7" max="7" width="1.7109375" customWidth="1"/>
    <col min="8" max="8" width="10.140625" style="186" bestFit="1" customWidth="1"/>
    <col min="9" max="9" width="12.5703125" bestFit="1" customWidth="1"/>
    <col min="10" max="11" width="12.5703125" style="186" customWidth="1"/>
    <col min="12" max="12" width="9.7109375" style="186" bestFit="1" customWidth="1"/>
    <col min="13" max="13" width="7.85546875" bestFit="1" customWidth="1"/>
    <col min="14" max="14" width="1.7109375" style="186" customWidth="1"/>
  </cols>
  <sheetData>
    <row r="2" spans="2:17">
      <c r="B2" s="167" t="s">
        <v>168</v>
      </c>
    </row>
    <row r="3" spans="2:17" s="168" customFormat="1">
      <c r="B3" s="167" t="s">
        <v>169</v>
      </c>
      <c r="H3" s="186"/>
      <c r="J3" s="186"/>
      <c r="K3" s="186"/>
      <c r="L3" s="186"/>
      <c r="N3" s="186"/>
    </row>
    <row r="5" spans="2:17">
      <c r="B5" s="192"/>
      <c r="C5" s="192"/>
      <c r="D5" s="193" t="s">
        <v>18</v>
      </c>
      <c r="E5" s="194"/>
      <c r="F5" s="194"/>
      <c r="G5" s="192"/>
      <c r="H5" s="192"/>
      <c r="I5" s="195" t="s">
        <v>144</v>
      </c>
      <c r="J5" s="195" t="s">
        <v>221</v>
      </c>
      <c r="K5" s="195"/>
      <c r="L5" s="195" t="s">
        <v>18</v>
      </c>
      <c r="M5" s="195"/>
    </row>
    <row r="6" spans="2:17">
      <c r="B6" s="195" t="s">
        <v>135</v>
      </c>
      <c r="C6" s="195" t="s">
        <v>134</v>
      </c>
      <c r="D6" s="195" t="s">
        <v>32</v>
      </c>
      <c r="E6" s="195" t="s">
        <v>136</v>
      </c>
      <c r="F6" s="195" t="s">
        <v>141</v>
      </c>
      <c r="G6" s="192"/>
      <c r="H6" s="195" t="s">
        <v>134</v>
      </c>
      <c r="I6" s="195" t="s">
        <v>145</v>
      </c>
      <c r="J6" s="195" t="s">
        <v>136</v>
      </c>
      <c r="K6" s="195" t="s">
        <v>18</v>
      </c>
      <c r="L6" s="195" t="s">
        <v>136</v>
      </c>
      <c r="M6" s="195" t="s">
        <v>133</v>
      </c>
      <c r="Q6" t="s">
        <v>198</v>
      </c>
    </row>
    <row r="7" spans="2:17">
      <c r="C7" s="24"/>
      <c r="D7" s="24"/>
      <c r="E7" s="24"/>
    </row>
    <row r="8" spans="2:17" s="180" customFormat="1">
      <c r="B8" s="180" t="s">
        <v>30</v>
      </c>
      <c r="C8" s="166">
        <v>6160</v>
      </c>
      <c r="D8" s="17">
        <f>SUM('Descto Equipo'!B5:B6)</f>
        <v>10084515.293131093</v>
      </c>
      <c r="E8" s="17"/>
      <c r="F8" s="184"/>
      <c r="H8" s="186"/>
      <c r="I8" s="17"/>
      <c r="J8" s="17"/>
      <c r="K8" s="17"/>
      <c r="L8" s="17"/>
      <c r="M8" s="17"/>
      <c r="N8" s="186"/>
    </row>
    <row r="9" spans="2:17" s="180" customFormat="1">
      <c r="B9" s="180" t="s">
        <v>31</v>
      </c>
      <c r="C9" s="166">
        <v>56537</v>
      </c>
      <c r="D9" s="17">
        <f>SUM('Descto Equipo'!B7:B10)</f>
        <v>207503189.05299255</v>
      </c>
      <c r="E9" s="17"/>
      <c r="F9" s="184"/>
      <c r="H9" s="186"/>
      <c r="I9" s="17"/>
      <c r="J9" s="17"/>
      <c r="K9" s="17"/>
      <c r="L9" s="17"/>
      <c r="M9" s="17"/>
      <c r="N9" s="186"/>
    </row>
    <row r="10" spans="2:17">
      <c r="B10" t="s">
        <v>104</v>
      </c>
      <c r="C10" s="166">
        <v>66715</v>
      </c>
      <c r="D10" s="17">
        <v>222424853.7669732</v>
      </c>
      <c r="E10" s="17">
        <v>3337</v>
      </c>
      <c r="F10" s="162">
        <v>0.4914</v>
      </c>
      <c r="I10" s="17">
        <v>168228003</v>
      </c>
      <c r="J10" s="17"/>
      <c r="K10" s="17"/>
      <c r="L10" s="17"/>
      <c r="M10" s="17">
        <v>1412.3</v>
      </c>
    </row>
    <row r="11" spans="2:17">
      <c r="B11" t="s">
        <v>116</v>
      </c>
      <c r="C11" s="17">
        <v>57782</v>
      </c>
      <c r="D11" s="17">
        <v>172604496.97716501</v>
      </c>
      <c r="E11" s="17">
        <v>2987.1155353160002</v>
      </c>
      <c r="F11" s="162">
        <v>0.48559999999999998</v>
      </c>
      <c r="I11" s="17">
        <v>146977113.897358</v>
      </c>
      <c r="J11" s="17"/>
      <c r="K11" s="17"/>
      <c r="L11" s="17"/>
      <c r="M11" s="17">
        <v>1290</v>
      </c>
    </row>
    <row r="12" spans="2:17">
      <c r="B12" t="s">
        <v>142</v>
      </c>
      <c r="C12" s="17">
        <v>74781</v>
      </c>
      <c r="D12" s="17">
        <f>SUM('Descto Equipo'!B17:B19)</f>
        <v>221546738.63869151</v>
      </c>
      <c r="E12" s="17">
        <v>2945.7121213344417</v>
      </c>
      <c r="F12" s="163">
        <v>0.50929999999999997</v>
      </c>
      <c r="I12" s="17">
        <v>147607523.62771159</v>
      </c>
      <c r="J12" s="17"/>
      <c r="K12" s="17"/>
      <c r="L12" s="17"/>
      <c r="M12" s="17">
        <v>1159</v>
      </c>
    </row>
    <row r="13" spans="2:17">
      <c r="B13" s="168" t="s">
        <v>197</v>
      </c>
      <c r="C13" s="17">
        <f>63501/26*30</f>
        <v>73270.38461538461</v>
      </c>
      <c r="D13" s="17">
        <f>SUM('Descto Equipo'!B20:B24)</f>
        <v>241628106.07302079</v>
      </c>
      <c r="E13" s="17">
        <v>3149</v>
      </c>
      <c r="F13" s="163">
        <v>0.58699999999999997</v>
      </c>
      <c r="G13" s="168"/>
      <c r="I13" s="17">
        <v>166159684.29139045</v>
      </c>
      <c r="J13" s="17"/>
      <c r="K13" s="17"/>
      <c r="L13" s="17"/>
      <c r="M13" s="17">
        <v>1402</v>
      </c>
      <c r="Q13">
        <v>580</v>
      </c>
    </row>
    <row r="14" spans="2:17">
      <c r="B14" t="s">
        <v>205</v>
      </c>
      <c r="C14" s="17">
        <v>73123</v>
      </c>
      <c r="D14" s="17">
        <v>239945456.56453386</v>
      </c>
      <c r="E14" s="17">
        <f>D14/C14</f>
        <v>3281.3951364759905</v>
      </c>
      <c r="F14" s="163">
        <v>0.50693325231718223</v>
      </c>
      <c r="H14" s="17">
        <v>72756</v>
      </c>
      <c r="I14" s="17">
        <v>184342944.98676422</v>
      </c>
      <c r="J14" s="17">
        <f>I14/H14</f>
        <v>2533.7146762708812</v>
      </c>
      <c r="K14" s="17">
        <v>238170645.6117416</v>
      </c>
      <c r="L14" s="17">
        <f>K14/H14</f>
        <v>3273.5533235986254</v>
      </c>
      <c r="M14" s="185">
        <v>1453.6424961920713</v>
      </c>
    </row>
    <row r="15" spans="2:17">
      <c r="B15" t="s">
        <v>220</v>
      </c>
      <c r="C15" s="17">
        <v>81329</v>
      </c>
      <c r="D15" s="17">
        <v>286190711.8963635</v>
      </c>
      <c r="E15" s="17">
        <f>D15/C15</f>
        <v>3518.9257447695595</v>
      </c>
      <c r="F15" s="163">
        <v>0.52821284804373247</v>
      </c>
      <c r="H15" s="17">
        <v>81304</v>
      </c>
      <c r="I15" s="17">
        <v>226170489.10356656</v>
      </c>
      <c r="J15" s="17">
        <f>I15/H15</f>
        <v>2781.787969885449</v>
      </c>
      <c r="K15" s="17">
        <v>286154261.03294051</v>
      </c>
      <c r="L15" s="17">
        <f>K15/H15</f>
        <v>3519.5594439749643</v>
      </c>
      <c r="M15" s="17">
        <v>1574.9662271437871</v>
      </c>
    </row>
    <row r="16" spans="2:17">
      <c r="C16" s="24"/>
      <c r="D16" s="24"/>
      <c r="E16" s="24"/>
      <c r="I16" s="17"/>
      <c r="J16" s="17"/>
      <c r="K16" s="17"/>
      <c r="L16" s="17"/>
      <c r="M16" s="17"/>
    </row>
    <row r="17" spans="3:13">
      <c r="C17" s="24"/>
      <c r="D17" s="24"/>
      <c r="E17" s="24"/>
      <c r="I17" s="17"/>
      <c r="J17" s="17"/>
      <c r="K17" s="17"/>
      <c r="L17" s="17"/>
      <c r="M17" s="17"/>
    </row>
    <row r="18" spans="3:13">
      <c r="C18" s="24"/>
      <c r="D18" s="24"/>
      <c r="E18" s="24"/>
      <c r="I18" s="17"/>
      <c r="J18" s="17"/>
      <c r="K18" s="17"/>
      <c r="L18" s="17"/>
      <c r="M18" s="17"/>
    </row>
    <row r="19" spans="3:13">
      <c r="C19" s="24"/>
      <c r="D19" s="24"/>
      <c r="E19" s="24"/>
      <c r="I19" s="17"/>
      <c r="J19" s="17"/>
      <c r="K19" s="17"/>
      <c r="L19" s="17"/>
      <c r="M19" s="17"/>
    </row>
    <row r="20" spans="3:13">
      <c r="C20" s="24"/>
      <c r="D20" s="24"/>
      <c r="E20" s="24"/>
      <c r="I20" s="17"/>
      <c r="J20" s="17"/>
      <c r="K20" s="17"/>
      <c r="L20" s="17"/>
      <c r="M20" s="17"/>
    </row>
    <row r="21" spans="3:13">
      <c r="C21" s="24"/>
      <c r="D21" s="24"/>
      <c r="E21" s="24"/>
    </row>
    <row r="22" spans="3:13">
      <c r="C22" s="24"/>
      <c r="D22" s="24"/>
      <c r="E22" s="2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Descto Equipo</vt:lpstr>
      <vt:lpstr>Rollforward</vt:lpstr>
      <vt:lpstr>2311 023</vt:lpstr>
      <vt:lpstr>2311 023 </vt:lpstr>
      <vt:lpstr>Comparativos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ANGUIANO</dc:creator>
  <cp:lastModifiedBy>Jose</cp:lastModifiedBy>
  <dcterms:created xsi:type="dcterms:W3CDTF">2021-06-01T07:38:40Z</dcterms:created>
  <dcterms:modified xsi:type="dcterms:W3CDTF">2022-04-07T22:36:52Z</dcterms:modified>
</cp:coreProperties>
</file>