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tudy\labs7\Моделирование\лаб 3\"/>
    </mc:Choice>
  </mc:AlternateContent>
  <xr:revisionPtr revIDLastSave="0" documentId="13_ncr:1_{5E04F10F-57A8-4D8A-9BB8-3E9E56F8EAFA}" xr6:coauthVersionLast="47" xr6:coauthVersionMax="47" xr10:uidLastSave="{00000000-0000-0000-0000-000000000000}"/>
  <bookViews>
    <workbookView xWindow="-108" yWindow="-108" windowWidth="23256" windowHeight="12456" xr2:uid="{E363B608-F0EC-442C-BD80-5D0CCDFEA9D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E47" i="1"/>
  <c r="B47" i="1"/>
  <c r="C46" i="1"/>
  <c r="D46" i="1"/>
  <c r="E46" i="1"/>
  <c r="B46" i="1"/>
  <c r="C45" i="1"/>
  <c r="D45" i="1"/>
  <c r="E45" i="1"/>
  <c r="B45" i="1"/>
  <c r="C44" i="1"/>
  <c r="D44" i="1"/>
  <c r="E44" i="1"/>
  <c r="B44" i="1"/>
  <c r="C42" i="1"/>
  <c r="D42" i="1"/>
  <c r="E42" i="1"/>
  <c r="B42" i="1"/>
  <c r="D41" i="1"/>
  <c r="C41" i="1"/>
  <c r="B41" i="1"/>
  <c r="C27" i="1"/>
  <c r="D27" i="1"/>
  <c r="E27" i="1"/>
  <c r="C25" i="1"/>
  <c r="D25" i="1"/>
  <c r="E25" i="1"/>
  <c r="B27" i="1"/>
  <c r="B25" i="1"/>
  <c r="E8" i="1"/>
  <c r="E10" i="1" s="1"/>
  <c r="D8" i="1"/>
  <c r="D10" i="1" s="1"/>
  <c r="C8" i="1"/>
  <c r="B8" i="1"/>
  <c r="B10" i="1" s="1"/>
  <c r="C10" i="1"/>
  <c r="C6" i="1"/>
  <c r="D6" i="1"/>
  <c r="E6" i="1"/>
  <c r="B6" i="1"/>
  <c r="C9" i="1"/>
  <c r="D9" i="1"/>
  <c r="E9" i="1"/>
  <c r="B9" i="1"/>
  <c r="C5" i="1"/>
  <c r="D5" i="1"/>
  <c r="E5" i="1"/>
  <c r="B5" i="1"/>
</calcChain>
</file>

<file path=xl/sharedStrings.xml><?xml version="1.0" encoding="utf-8"?>
<sst xmlns="http://schemas.openxmlformats.org/spreadsheetml/2006/main" count="27" uniqueCount="18">
  <si>
    <t>Wср</t>
  </si>
  <si>
    <t>Uср</t>
  </si>
  <si>
    <t>Lср</t>
  </si>
  <si>
    <t>Mср</t>
  </si>
  <si>
    <t>Wср(теор)</t>
  </si>
  <si>
    <t>Uср(теор)</t>
  </si>
  <si>
    <t>Lср(теор)</t>
  </si>
  <si>
    <t>Mср(теор)</t>
  </si>
  <si>
    <t>Lmax</t>
  </si>
  <si>
    <t>M/M/1</t>
  </si>
  <si>
    <t>M/U/1</t>
  </si>
  <si>
    <t>M/Нормальный/1</t>
  </si>
  <si>
    <t xml:space="preserve">M/D/1 </t>
  </si>
  <si>
    <t>сигма</t>
  </si>
  <si>
    <t>гамма</t>
  </si>
  <si>
    <t>Vср</t>
  </si>
  <si>
    <t>T</t>
  </si>
  <si>
    <t>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</si>
</sst>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Wср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0.9</c:v>
                </c:pt>
                <c:pt idx="1">
                  <c:v>0.81</c:v>
                </c:pt>
                <c:pt idx="2">
                  <c:v>0.5</c:v>
                </c:pt>
                <c:pt idx="3">
                  <c:v>0.45</c:v>
                </c:pt>
              </c:numCache>
            </c:numRef>
          </c:cat>
          <c:val>
            <c:numRef>
              <c:f>Лист1!$B$3:$E$3</c:f>
              <c:numCache>
                <c:formatCode>General</c:formatCode>
                <c:ptCount val="4"/>
                <c:pt idx="0">
                  <c:v>3044</c:v>
                </c:pt>
                <c:pt idx="1">
                  <c:v>1707</c:v>
                </c:pt>
                <c:pt idx="2">
                  <c:v>386</c:v>
                </c:pt>
                <c:pt idx="3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9-4E6E-A405-E0E1A336351A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Wср(теор)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0.9</c:v>
                </c:pt>
                <c:pt idx="1">
                  <c:v>0.81</c:v>
                </c:pt>
                <c:pt idx="2">
                  <c:v>0.5</c:v>
                </c:pt>
                <c:pt idx="3">
                  <c:v>0.45</c:v>
                </c:pt>
              </c:numCache>
            </c:num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3600</c:v>
                </c:pt>
                <c:pt idx="1">
                  <c:v>1705</c:v>
                </c:pt>
                <c:pt idx="2">
                  <c:v>400</c:v>
                </c:pt>
                <c:pt idx="3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9-4E6E-A405-E0E1A336351A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Uср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0.9</c:v>
                </c:pt>
                <c:pt idx="1">
                  <c:v>0.81</c:v>
                </c:pt>
                <c:pt idx="2">
                  <c:v>0.5</c:v>
                </c:pt>
                <c:pt idx="3">
                  <c:v>0.45</c:v>
                </c:pt>
              </c:numCache>
            </c:numRef>
          </c:cat>
          <c:val>
            <c:numRef>
              <c:f>Лист1!$B$5:$E$5</c:f>
              <c:numCache>
                <c:formatCode>General</c:formatCode>
                <c:ptCount val="4"/>
                <c:pt idx="0">
                  <c:v>3444</c:v>
                </c:pt>
                <c:pt idx="1">
                  <c:v>2107</c:v>
                </c:pt>
                <c:pt idx="2">
                  <c:v>786</c:v>
                </c:pt>
                <c:pt idx="3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9-4E6E-A405-E0E1A336351A}"/>
            </c:ext>
          </c:extLst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Uср(теор)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0.9</c:v>
                </c:pt>
                <c:pt idx="1">
                  <c:v>0.81</c:v>
                </c:pt>
                <c:pt idx="2">
                  <c:v>0.5</c:v>
                </c:pt>
                <c:pt idx="3">
                  <c:v>0.45</c:v>
                </c:pt>
              </c:numCache>
            </c:numRef>
          </c:cat>
          <c:val>
            <c:numRef>
              <c:f>Лист1!$B$6:$E$6</c:f>
              <c:numCache>
                <c:formatCode>General</c:formatCode>
                <c:ptCount val="4"/>
                <c:pt idx="0">
                  <c:v>4000</c:v>
                </c:pt>
                <c:pt idx="1">
                  <c:v>2105</c:v>
                </c:pt>
                <c:pt idx="2">
                  <c:v>800</c:v>
                </c:pt>
                <c:pt idx="3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9-4E6E-A405-E0E1A3363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65375"/>
        <c:axId val="877062463"/>
      </c:lineChart>
      <c:catAx>
        <c:axId val="87706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062463"/>
        <c:crosses val="autoZero"/>
        <c:auto val="1"/>
        <c:lblAlgn val="ctr"/>
        <c:lblOffset val="100"/>
        <c:noMultiLvlLbl val="0"/>
      </c:catAx>
      <c:valAx>
        <c:axId val="8770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06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Лист1!$A$26</c:f>
              <c:strCache>
                <c:ptCount val="1"/>
                <c:pt idx="0">
                  <c:v>Lср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Лист1!$B$26:$E$26</c:f>
              <c:numCache>
                <c:formatCode>General</c:formatCode>
                <c:ptCount val="4"/>
                <c:pt idx="0">
                  <c:v>6.87</c:v>
                </c:pt>
                <c:pt idx="1">
                  <c:v>5.8659999999999997</c:v>
                </c:pt>
                <c:pt idx="2">
                  <c:v>4.181</c:v>
                </c:pt>
                <c:pt idx="3">
                  <c:v>4.1580000000000004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A-4F08-8EC6-368A19DD487C}"/>
            </c:ext>
          </c:extLst>
        </c:ser>
        <c:ser>
          <c:idx val="1"/>
          <c:order val="1"/>
          <c:tx>
            <c:strRef>
              <c:f>Лист1!$A$46</c:f>
              <c:strCache>
                <c:ptCount val="1"/>
                <c:pt idx="0">
                  <c:v>Lср(теор)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Лист1!$B$46:$E$46</c:f>
              <c:numCache>
                <c:formatCode>General</c:formatCode>
                <c:ptCount val="4"/>
                <c:pt idx="0">
                  <c:v>8.1162243324405505</c:v>
                </c:pt>
                <c:pt idx="1">
                  <c:v>5.4108955849209304</c:v>
                </c:pt>
                <c:pt idx="2">
                  <c:v>4.5090135180225284</c:v>
                </c:pt>
                <c:pt idx="3">
                  <c:v>4.0581121662202753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A-4F08-8EC6-368A19DD4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596575"/>
        <c:axId val="885587839"/>
      </c:lineChart>
      <c:catAx>
        <c:axId val="8855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587839"/>
        <c:crosses val="autoZero"/>
        <c:auto val="1"/>
        <c:lblAlgn val="ctr"/>
        <c:lblOffset val="100"/>
        <c:noMultiLvlLbl val="0"/>
      </c:catAx>
      <c:valAx>
        <c:axId val="8855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59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Лист1!$A$27</c:f>
              <c:strCache>
                <c:ptCount val="1"/>
                <c:pt idx="0">
                  <c:v>Mср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Лист1!$B$27:$E$27</c:f>
              <c:numCache>
                <c:formatCode>General</c:formatCode>
                <c:ptCount val="4"/>
                <c:pt idx="0">
                  <c:v>7.7700000000000005</c:v>
                </c:pt>
                <c:pt idx="1">
                  <c:v>6.766</c:v>
                </c:pt>
                <c:pt idx="2">
                  <c:v>5.0810000000000004</c:v>
                </c:pt>
                <c:pt idx="3">
                  <c:v>5.0580000000000007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F-41FD-B710-B7967FA78D48}"/>
            </c:ext>
          </c:extLst>
        </c:ser>
        <c:ser>
          <c:idx val="1"/>
          <c:order val="1"/>
          <c:tx>
            <c:strRef>
              <c:f>Лист1!$A$47</c:f>
              <c:strCache>
                <c:ptCount val="1"/>
                <c:pt idx="0">
                  <c:v>Mср(теор)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Лист1!$B$47:$E$47</c:f>
              <c:numCache>
                <c:formatCode>General</c:formatCode>
                <c:ptCount val="4"/>
                <c:pt idx="0">
                  <c:v>9.0162243324405509</c:v>
                </c:pt>
                <c:pt idx="1">
                  <c:v>6.3108955849209307</c:v>
                </c:pt>
                <c:pt idx="2">
                  <c:v>5.4090135180225287</c:v>
                </c:pt>
                <c:pt idx="3">
                  <c:v>4.9581121662202756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F-41FD-B710-B7967FA78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599903"/>
        <c:axId val="885578687"/>
      </c:lineChart>
      <c:catAx>
        <c:axId val="88559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578687"/>
        <c:crosses val="autoZero"/>
        <c:auto val="1"/>
        <c:lblAlgn val="ctr"/>
        <c:lblOffset val="100"/>
        <c:noMultiLvlLbl val="0"/>
      </c:catAx>
      <c:valAx>
        <c:axId val="8855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59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Lср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0.9</c:v>
                </c:pt>
                <c:pt idx="1">
                  <c:v>0.81</c:v>
                </c:pt>
                <c:pt idx="2">
                  <c:v>0.5</c:v>
                </c:pt>
                <c:pt idx="3">
                  <c:v>0.45</c:v>
                </c:pt>
              </c:numCache>
            </c:numRef>
          </c:cat>
          <c:val>
            <c:numRef>
              <c:f>Лист1!$B$7:$E$7</c:f>
              <c:numCache>
                <c:formatCode>General</c:formatCode>
                <c:ptCount val="4"/>
                <c:pt idx="0">
                  <c:v>6.87</c:v>
                </c:pt>
                <c:pt idx="1">
                  <c:v>3.44</c:v>
                </c:pt>
                <c:pt idx="2">
                  <c:v>0.48299999999999998</c:v>
                </c:pt>
                <c:pt idx="3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1-48BD-A3BA-5CBFB10DFA46}"/>
            </c:ext>
          </c:extLst>
        </c:ser>
        <c:ser>
          <c:idx val="1"/>
          <c:order val="1"/>
          <c:tx>
            <c:strRef>
              <c:f>Лист1!$A$8</c:f>
              <c:strCache>
                <c:ptCount val="1"/>
                <c:pt idx="0">
                  <c:v>Lср(теор)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0.9</c:v>
                </c:pt>
                <c:pt idx="1">
                  <c:v>0.81</c:v>
                </c:pt>
                <c:pt idx="2">
                  <c:v>0.5</c:v>
                </c:pt>
                <c:pt idx="3">
                  <c:v>0.45</c:v>
                </c:pt>
              </c:numCache>
            </c:numRef>
          </c:cat>
          <c:val>
            <c:numRef>
              <c:f>Лист1!$B$8:$E$8</c:f>
              <c:numCache>
                <c:formatCode>General</c:formatCode>
                <c:ptCount val="4"/>
                <c:pt idx="0">
                  <c:v>8.1081081081081088</c:v>
                </c:pt>
                <c:pt idx="1">
                  <c:v>3.451417004048583</c:v>
                </c:pt>
                <c:pt idx="2">
                  <c:v>0.5</c:v>
                </c:pt>
                <c:pt idx="3">
                  <c:v>0.36824324324324326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1-48BD-A3BA-5CBFB10DF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89503"/>
        <c:axId val="877087423"/>
      </c:lineChart>
      <c:catAx>
        <c:axId val="8770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087423"/>
        <c:crosses val="autoZero"/>
        <c:auto val="1"/>
        <c:lblAlgn val="ctr"/>
        <c:lblOffset val="100"/>
        <c:noMultiLvlLbl val="0"/>
      </c:catAx>
      <c:valAx>
        <c:axId val="8770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0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Mср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0.9</c:v>
                </c:pt>
                <c:pt idx="1">
                  <c:v>0.81</c:v>
                </c:pt>
                <c:pt idx="2">
                  <c:v>0.5</c:v>
                </c:pt>
                <c:pt idx="3">
                  <c:v>0.45</c:v>
                </c:pt>
              </c:numCache>
            </c:numRef>
          </c:cat>
          <c:val>
            <c:numRef>
              <c:f>Лист1!$B$9:$E$9</c:f>
              <c:numCache>
                <c:formatCode>General</c:formatCode>
                <c:ptCount val="4"/>
                <c:pt idx="0">
                  <c:v>7.7700000000000005</c:v>
                </c:pt>
                <c:pt idx="1">
                  <c:v>4.25</c:v>
                </c:pt>
                <c:pt idx="2">
                  <c:v>0.98299999999999998</c:v>
                </c:pt>
                <c:pt idx="3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3-496B-AEC6-FEEC227A3611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Mср(теор)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0.9</c:v>
                </c:pt>
                <c:pt idx="1">
                  <c:v>0.81</c:v>
                </c:pt>
                <c:pt idx="2">
                  <c:v>0.5</c:v>
                </c:pt>
                <c:pt idx="3">
                  <c:v>0.45</c:v>
                </c:pt>
              </c:numCache>
            </c:numRef>
          </c:cat>
          <c:val>
            <c:numRef>
              <c:f>Лист1!$B$10:$E$10</c:f>
              <c:numCache>
                <c:formatCode>General</c:formatCode>
                <c:ptCount val="4"/>
                <c:pt idx="0">
                  <c:v>9.0081081081081091</c:v>
                </c:pt>
                <c:pt idx="1">
                  <c:v>4.2614170040485835</c:v>
                </c:pt>
                <c:pt idx="2">
                  <c:v>1</c:v>
                </c:pt>
                <c:pt idx="3">
                  <c:v>0.81824324324324327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3-496B-AEC6-FEEC227A3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992495"/>
        <c:axId val="796985423"/>
      </c:lineChart>
      <c:catAx>
        <c:axId val="79699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985423"/>
        <c:crosses val="autoZero"/>
        <c:auto val="1"/>
        <c:lblAlgn val="ctr"/>
        <c:lblOffset val="100"/>
        <c:noMultiLvlLbl val="0"/>
      </c:catAx>
      <c:valAx>
        <c:axId val="7969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699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Lmax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Лист1!$B$2:$E$2</c:f>
              <c:numCache>
                <c:formatCode>General</c:formatCode>
                <c:ptCount val="4"/>
                <c:pt idx="0">
                  <c:v>0.9</c:v>
                </c:pt>
                <c:pt idx="1">
                  <c:v>0.81</c:v>
                </c:pt>
                <c:pt idx="2">
                  <c:v>0.5</c:v>
                </c:pt>
                <c:pt idx="3">
                  <c:v>0.45</c:v>
                </c:pt>
              </c:numCache>
            </c:numRef>
          </c:cat>
          <c:val>
            <c:numRef>
              <c:f>Лист1!$B$11:$E$11</c:f>
              <c:numCache>
                <c:formatCode>General</c:formatCode>
                <c:ptCount val="4"/>
                <c:pt idx="0">
                  <c:v>44</c:v>
                </c:pt>
                <c:pt idx="1">
                  <c:v>35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8-4013-89C9-9E7C0ADC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13439"/>
        <c:axId val="334020927"/>
      </c:lineChart>
      <c:catAx>
        <c:axId val="33401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20927"/>
        <c:crosses val="autoZero"/>
        <c:auto val="1"/>
        <c:lblAlgn val="ctr"/>
        <c:lblOffset val="100"/>
        <c:noMultiLvlLbl val="0"/>
      </c:catAx>
      <c:valAx>
        <c:axId val="3340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1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Лист1!$A$24</c:f>
              <c:strCache>
                <c:ptCount val="1"/>
                <c:pt idx="0">
                  <c:v>Wср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Лист1!$B$24:$E$24</c:f>
              <c:numCache>
                <c:formatCode>General</c:formatCode>
                <c:ptCount val="4"/>
                <c:pt idx="0">
                  <c:v>3044</c:v>
                </c:pt>
                <c:pt idx="1">
                  <c:v>2603</c:v>
                </c:pt>
                <c:pt idx="2">
                  <c:v>1856</c:v>
                </c:pt>
                <c:pt idx="3">
                  <c:v>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B-4150-BF39-D7D175E45B2A}"/>
            </c:ext>
          </c:extLst>
        </c:ser>
        <c:ser>
          <c:idx val="1"/>
          <c:order val="1"/>
          <c:tx>
            <c:strRef>
              <c:f>Лист1!$A$25</c:f>
              <c:strCache>
                <c:ptCount val="1"/>
                <c:pt idx="0">
                  <c:v>Uср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Лист1!$B$25:$E$25</c:f>
              <c:numCache>
                <c:formatCode>General</c:formatCode>
                <c:ptCount val="4"/>
                <c:pt idx="0">
                  <c:v>3444</c:v>
                </c:pt>
                <c:pt idx="1">
                  <c:v>3003</c:v>
                </c:pt>
                <c:pt idx="2">
                  <c:v>2256</c:v>
                </c:pt>
                <c:pt idx="3">
                  <c:v>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B-4150-BF39-D7D175E4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0111"/>
        <c:axId val="801220527"/>
      </c:lineChart>
      <c:catAx>
        <c:axId val="8012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220527"/>
        <c:crosses val="autoZero"/>
        <c:auto val="1"/>
        <c:lblAlgn val="ctr"/>
        <c:lblOffset val="100"/>
        <c:noMultiLvlLbl val="0"/>
      </c:catAx>
      <c:valAx>
        <c:axId val="8012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2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Лист1!$A$28</c:f>
              <c:strCache>
                <c:ptCount val="1"/>
                <c:pt idx="0">
                  <c:v>Lmax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Лист1!$B$28:$E$28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29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4-4040-A292-E8FA58610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18863"/>
        <c:axId val="801210127"/>
      </c:lineChart>
      <c:catAx>
        <c:axId val="80121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210127"/>
        <c:crosses val="autoZero"/>
        <c:auto val="1"/>
        <c:lblAlgn val="ctr"/>
        <c:lblOffset val="100"/>
        <c:noMultiLvlLbl val="0"/>
      </c:catAx>
      <c:valAx>
        <c:axId val="8012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2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Лист1!$A$26</c:f>
              <c:strCache>
                <c:ptCount val="1"/>
                <c:pt idx="0">
                  <c:v>Lср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Лист1!$B$26:$E$26</c:f>
              <c:numCache>
                <c:formatCode>General</c:formatCode>
                <c:ptCount val="4"/>
                <c:pt idx="0">
                  <c:v>6.87</c:v>
                </c:pt>
                <c:pt idx="1">
                  <c:v>5.8659999999999997</c:v>
                </c:pt>
                <c:pt idx="2">
                  <c:v>4.181</c:v>
                </c:pt>
                <c:pt idx="3">
                  <c:v>4.1580000000000004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1-4358-B2A1-C32182C5ABC2}"/>
            </c:ext>
          </c:extLst>
        </c:ser>
        <c:ser>
          <c:idx val="1"/>
          <c:order val="1"/>
          <c:tx>
            <c:strRef>
              <c:f>Лист1!$A$27</c:f>
              <c:strCache>
                <c:ptCount val="1"/>
                <c:pt idx="0">
                  <c:v>Mср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Лист1!$B$27:$E$27</c:f>
              <c:numCache>
                <c:formatCode>General</c:formatCode>
                <c:ptCount val="4"/>
                <c:pt idx="0">
                  <c:v>7.7700000000000005</c:v>
                </c:pt>
                <c:pt idx="1">
                  <c:v>6.766</c:v>
                </c:pt>
                <c:pt idx="2">
                  <c:v>5.0810000000000004</c:v>
                </c:pt>
                <c:pt idx="3">
                  <c:v>5.0580000000000007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B1-4358-B2A1-C32182C5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70783"/>
        <c:axId val="877059135"/>
      </c:lineChart>
      <c:catAx>
        <c:axId val="8770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059135"/>
        <c:crosses val="autoZero"/>
        <c:auto val="1"/>
        <c:lblAlgn val="ctr"/>
        <c:lblOffset val="100"/>
        <c:noMultiLvlLbl val="0"/>
      </c:catAx>
      <c:valAx>
        <c:axId val="8770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0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Лист1!$A$24</c:f>
              <c:strCache>
                <c:ptCount val="1"/>
                <c:pt idx="0">
                  <c:v>Wср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Лист1!$B$24:$E$24</c:f>
              <c:numCache>
                <c:formatCode>General</c:formatCode>
                <c:ptCount val="4"/>
                <c:pt idx="0">
                  <c:v>3044</c:v>
                </c:pt>
                <c:pt idx="1">
                  <c:v>2603</c:v>
                </c:pt>
                <c:pt idx="2">
                  <c:v>1856</c:v>
                </c:pt>
                <c:pt idx="3">
                  <c:v>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F-4173-96CC-85C05701EAD9}"/>
            </c:ext>
          </c:extLst>
        </c:ser>
        <c:ser>
          <c:idx val="1"/>
          <c:order val="1"/>
          <c:tx>
            <c:strRef>
              <c:f>Лист1!$A$44</c:f>
              <c:strCache>
                <c:ptCount val="1"/>
                <c:pt idx="0">
                  <c:v>Wср(теор)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Лист1!$B$44:$E$44</c:f>
              <c:numCache>
                <c:formatCode>General</c:formatCode>
                <c:ptCount val="4"/>
                <c:pt idx="0">
                  <c:v>3603.6036036036044</c:v>
                </c:pt>
                <c:pt idx="1">
                  <c:v>2402.4376397048932</c:v>
                </c:pt>
                <c:pt idx="2">
                  <c:v>2002.0020020020024</c:v>
                </c:pt>
                <c:pt idx="3">
                  <c:v>1801.8018018018022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F-4173-96CC-85C05701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589503"/>
        <c:axId val="885593663"/>
      </c:lineChart>
      <c:catAx>
        <c:axId val="8855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593663"/>
        <c:crosses val="autoZero"/>
        <c:auto val="1"/>
        <c:lblAlgn val="ctr"/>
        <c:lblOffset val="100"/>
        <c:noMultiLvlLbl val="0"/>
      </c:catAx>
      <c:valAx>
        <c:axId val="8855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5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Лист1!$A$25</c:f>
              <c:strCache>
                <c:ptCount val="1"/>
                <c:pt idx="0">
                  <c:v>Uср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Лист1!$B$25:$E$25</c:f>
              <c:numCache>
                <c:formatCode>General</c:formatCode>
                <c:ptCount val="4"/>
                <c:pt idx="0">
                  <c:v>3444</c:v>
                </c:pt>
                <c:pt idx="1">
                  <c:v>3003</c:v>
                </c:pt>
                <c:pt idx="2">
                  <c:v>2256</c:v>
                </c:pt>
                <c:pt idx="3">
                  <c:v>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6-4EA5-AFF4-6247642C5147}"/>
            </c:ext>
          </c:extLst>
        </c:ser>
        <c:ser>
          <c:idx val="1"/>
          <c:order val="1"/>
          <c:tx>
            <c:strRef>
              <c:f>Лист1!$A$45</c:f>
              <c:strCache>
                <c:ptCount val="1"/>
                <c:pt idx="0">
                  <c:v>Uср(теор)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Лист1!$B$23:$E$23</c:f>
              <c:strCache>
                <c:ptCount val="4"/>
                <c:pt idx="0">
                  <c:v>M/M/1</c:v>
                </c:pt>
                <c:pt idx="1">
                  <c:v>M/U/1</c:v>
                </c:pt>
                <c:pt idx="2">
                  <c:v>M/Нормальный/1</c:v>
                </c:pt>
                <c:pt idx="3">
                  <c:v>M/D/1 </c:v>
                </c:pt>
              </c:strCache>
            </c:strRef>
          </c:cat>
          <c:val>
            <c:numRef>
              <c:f>Лист1!$B$45:$E$45</c:f>
              <c:numCache>
                <c:formatCode>General</c:formatCode>
                <c:ptCount val="4"/>
                <c:pt idx="0">
                  <c:v>4003.6036036036044</c:v>
                </c:pt>
                <c:pt idx="1">
                  <c:v>2802.4376397048932</c:v>
                </c:pt>
                <c:pt idx="2">
                  <c:v>2402.0020020020024</c:v>
                </c:pt>
                <c:pt idx="3">
                  <c:v>2201.801801801802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6-4EA5-AFF4-6247642C5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082015"/>
        <c:axId val="877078687"/>
      </c:lineChart>
      <c:catAx>
        <c:axId val="87708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078687"/>
        <c:crosses val="autoZero"/>
        <c:auto val="1"/>
        <c:lblAlgn val="ctr"/>
        <c:lblOffset val="100"/>
        <c:noMultiLvlLbl val="0"/>
      </c:catAx>
      <c:valAx>
        <c:axId val="8770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08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129443</xdr:colOff>
      <xdr:row>0</xdr:row>
      <xdr:rowOff>91946</xdr:rowOff>
    </xdr:from>
    <xdr:to>
      <xdr:col>13</xdr:col>
      <xdr:colOff>434243</xdr:colOff>
      <xdr:row>15</xdr:row>
      <xdr:rowOff>145734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1E90E5B-2F6C-464F-B802-FD3FF71B7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491144</xdr:colOff>
      <xdr:row>0</xdr:row>
      <xdr:rowOff>120391</xdr:rowOff>
    </xdr:from>
    <xdr:to>
      <xdr:col>21</xdr:col>
      <xdr:colOff>186344</xdr:colOff>
      <xdr:row>15</xdr:row>
      <xdr:rowOff>120392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4B0894A-BFB3-4473-992B-26B5DD3A8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225287</xdr:colOff>
      <xdr:row>1</xdr:row>
      <xdr:rowOff>9940</xdr:rowOff>
    </xdr:from>
    <xdr:to>
      <xdr:col>28</xdr:col>
      <xdr:colOff>530087</xdr:colOff>
      <xdr:row>15</xdr:row>
      <xdr:rowOff>155713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6AD7879-3DDC-4D87-B043-085A4469F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132522</xdr:colOff>
      <xdr:row>1</xdr:row>
      <xdr:rowOff>50901</xdr:rowOff>
    </xdr:from>
    <xdr:to>
      <xdr:col>36</xdr:col>
      <xdr:colOff>437322</xdr:colOff>
      <xdr:row>16</xdr:row>
      <xdr:rowOff>16567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10231E-2152-4771-ADFE-6A39FC059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166296</xdr:colOff>
      <xdr:row>21</xdr:row>
      <xdr:rowOff>41462</xdr:rowOff>
    </xdr:from>
    <xdr:to>
      <xdr:col>12</xdr:col>
      <xdr:colOff>467958</xdr:colOff>
      <xdr:row>36</xdr:row>
      <xdr:rowOff>41462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95AB02D-5E5C-42C6-AD55-7F3D07502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479612</xdr:colOff>
      <xdr:row>21</xdr:row>
      <xdr:rowOff>53790</xdr:rowOff>
    </xdr:from>
    <xdr:to>
      <xdr:col>28</xdr:col>
      <xdr:colOff>174812</xdr:colOff>
      <xdr:row>36</xdr:row>
      <xdr:rowOff>107578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EF9AA44-B1CB-49C0-BFC9-3F7FBF410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22412</xdr:colOff>
      <xdr:row>21</xdr:row>
      <xdr:rowOff>44825</xdr:rowOff>
    </xdr:from>
    <xdr:to>
      <xdr:col>20</xdr:col>
      <xdr:colOff>327212</xdr:colOff>
      <xdr:row>36</xdr:row>
      <xdr:rowOff>98613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8D5BC75-3DCB-420C-BD7C-5B8345F9C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90398</xdr:colOff>
      <xdr:row>47</xdr:row>
      <xdr:rowOff>63896</xdr:rowOff>
    </xdr:from>
    <xdr:to>
      <xdr:col>7</xdr:col>
      <xdr:colOff>309059</xdr:colOff>
      <xdr:row>62</xdr:row>
      <xdr:rowOff>30765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2D9CFF51-50BD-4DA3-9E8B-6724D46D2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132521</xdr:colOff>
      <xdr:row>62</xdr:row>
      <xdr:rowOff>69576</xdr:rowOff>
    </xdr:from>
    <xdr:to>
      <xdr:col>7</xdr:col>
      <xdr:colOff>351182</xdr:colOff>
      <xdr:row>77</xdr:row>
      <xdr:rowOff>29820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D76ACF0-051D-4CF3-A55F-427A19E31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337932</xdr:colOff>
      <xdr:row>47</xdr:row>
      <xdr:rowOff>115958</xdr:rowOff>
    </xdr:from>
    <xdr:to>
      <xdr:col>15</xdr:col>
      <xdr:colOff>33132</xdr:colOff>
      <xdr:row>62</xdr:row>
      <xdr:rowOff>76201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08C5AF5-DC39-479A-A715-7A0900474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404193</xdr:colOff>
      <xdr:row>62</xdr:row>
      <xdr:rowOff>16566</xdr:rowOff>
    </xdr:from>
    <xdr:to>
      <xdr:col>15</xdr:col>
      <xdr:colOff>99393</xdr:colOff>
      <xdr:row>76</xdr:row>
      <xdr:rowOff>162340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82D16AB-2BD1-48D3-82FE-36267934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C8BC-3962-47B0-8A75-3B5CF7EF8C3E}">
  <dimension ref="A2:E47"/>
  <sheetViews>
    <sheetView tabSelected="1" topLeftCell="A35" zoomScale="115" zoomScaleNormal="115" workbookViewId="0">
      <selection activeCell="B44" sqref="B44"/>
    </sheetView>
  </sheetViews>
  <sheetFormatPr defaultRowHeight="14.4" x14ac:dyDescent="0.3"/>
  <cols>
    <col min="1" max="1" width="10.109375" customWidth="1"/>
  </cols>
  <sheetData>
    <row r="2" spans="1:5" x14ac:dyDescent="0.3">
      <c r="B2">
        <v>0.9</v>
      </c>
      <c r="C2">
        <v>0.81</v>
      </c>
      <c r="D2">
        <v>0.5</v>
      </c>
      <c r="E2">
        <v>0.45</v>
      </c>
    </row>
    <row r="3" spans="1:5" x14ac:dyDescent="0.3">
      <c r="A3" t="s">
        <v>0</v>
      </c>
      <c r="B3">
        <v>3044</v>
      </c>
      <c r="C3">
        <v>1707</v>
      </c>
      <c r="D3">
        <v>386</v>
      </c>
      <c r="E3">
        <v>323</v>
      </c>
    </row>
    <row r="4" spans="1:5" x14ac:dyDescent="0.3">
      <c r="A4" t="s">
        <v>4</v>
      </c>
      <c r="B4">
        <v>3600</v>
      </c>
      <c r="C4">
        <v>1705</v>
      </c>
      <c r="D4">
        <v>400</v>
      </c>
      <c r="E4">
        <v>327</v>
      </c>
    </row>
    <row r="5" spans="1:5" x14ac:dyDescent="0.3">
      <c r="A5" t="s">
        <v>1</v>
      </c>
      <c r="B5">
        <f>B3+400</f>
        <v>3444</v>
      </c>
      <c r="C5">
        <f t="shared" ref="C5:E5" si="0">C3+400</f>
        <v>2107</v>
      </c>
      <c r="D5">
        <f t="shared" si="0"/>
        <v>786</v>
      </c>
      <c r="E5">
        <f t="shared" si="0"/>
        <v>723</v>
      </c>
    </row>
    <row r="6" spans="1:5" x14ac:dyDescent="0.3">
      <c r="A6" t="s">
        <v>5</v>
      </c>
      <c r="B6">
        <f>B4+400</f>
        <v>4000</v>
      </c>
      <c r="C6">
        <f t="shared" ref="C6:E6" si="1">C4+400</f>
        <v>2105</v>
      </c>
      <c r="D6">
        <f t="shared" si="1"/>
        <v>800</v>
      </c>
      <c r="E6">
        <f t="shared" si="1"/>
        <v>727</v>
      </c>
    </row>
    <row r="7" spans="1:5" x14ac:dyDescent="0.3">
      <c r="A7" t="s">
        <v>2</v>
      </c>
      <c r="B7">
        <v>6.87</v>
      </c>
      <c r="C7">
        <v>3.44</v>
      </c>
      <c r="D7">
        <v>0.48299999999999998</v>
      </c>
      <c r="E7">
        <v>0.36199999999999999</v>
      </c>
    </row>
    <row r="8" spans="1:5" x14ac:dyDescent="0.3">
      <c r="A8" t="s">
        <v>6</v>
      </c>
      <c r="B8">
        <f>B4/444</f>
        <v>8.1081081081081088</v>
      </c>
      <c r="C8">
        <f>C4/494</f>
        <v>3.451417004048583</v>
      </c>
      <c r="D8">
        <f>D4/800</f>
        <v>0.5</v>
      </c>
      <c r="E8">
        <f>E4/888</f>
        <v>0.36824324324324326</v>
      </c>
    </row>
    <row r="9" spans="1:5" x14ac:dyDescent="0.3">
      <c r="A9" t="s">
        <v>3</v>
      </c>
      <c r="B9">
        <f>B2+B7</f>
        <v>7.7700000000000005</v>
      </c>
      <c r="C9">
        <f t="shared" ref="C9:E9" si="2">C2+C7</f>
        <v>4.25</v>
      </c>
      <c r="D9">
        <f t="shared" si="2"/>
        <v>0.98299999999999998</v>
      </c>
      <c r="E9">
        <f t="shared" si="2"/>
        <v>0.81200000000000006</v>
      </c>
    </row>
    <row r="10" spans="1:5" x14ac:dyDescent="0.3">
      <c r="A10" t="s">
        <v>7</v>
      </c>
      <c r="B10">
        <f>B2+B8</f>
        <v>9.0081081081081091</v>
      </c>
      <c r="C10">
        <f t="shared" ref="C10:E10" si="3">C2+C8</f>
        <v>4.2614170040485835</v>
      </c>
      <c r="D10">
        <f t="shared" si="3"/>
        <v>1</v>
      </c>
      <c r="E10">
        <f t="shared" si="3"/>
        <v>0.81824324324324327</v>
      </c>
    </row>
    <row r="11" spans="1:5" x14ac:dyDescent="0.3">
      <c r="A11" t="s">
        <v>8</v>
      </c>
      <c r="B11">
        <v>44</v>
      </c>
      <c r="C11">
        <v>35</v>
      </c>
      <c r="D11">
        <v>10</v>
      </c>
      <c r="E11">
        <v>10</v>
      </c>
    </row>
    <row r="22" spans="1:5" x14ac:dyDescent="0.3">
      <c r="B22">
        <v>0.9</v>
      </c>
      <c r="C22">
        <v>0.9</v>
      </c>
      <c r="D22">
        <v>0.9</v>
      </c>
      <c r="E22">
        <v>0.9</v>
      </c>
    </row>
    <row r="23" spans="1:5" x14ac:dyDescent="0.3">
      <c r="B23" t="s">
        <v>9</v>
      </c>
      <c r="C23" t="s">
        <v>10</v>
      </c>
      <c r="D23" t="s">
        <v>11</v>
      </c>
      <c r="E23" t="s">
        <v>12</v>
      </c>
    </row>
    <row r="24" spans="1:5" x14ac:dyDescent="0.3">
      <c r="A24" t="s">
        <v>0</v>
      </c>
      <c r="B24">
        <v>3044</v>
      </c>
      <c r="C24">
        <v>2603</v>
      </c>
      <c r="D24">
        <v>1856</v>
      </c>
      <c r="E24">
        <v>1844</v>
      </c>
    </row>
    <row r="25" spans="1:5" x14ac:dyDescent="0.3">
      <c r="A25" t="s">
        <v>1</v>
      </c>
      <c r="B25">
        <f>B24+400</f>
        <v>3444</v>
      </c>
      <c r="C25">
        <f t="shared" ref="C25:E25" si="4">C24+400</f>
        <v>3003</v>
      </c>
      <c r="D25">
        <f t="shared" si="4"/>
        <v>2256</v>
      </c>
      <c r="E25">
        <f t="shared" si="4"/>
        <v>2244</v>
      </c>
    </row>
    <row r="26" spans="1:5" x14ac:dyDescent="0.3">
      <c r="A26" t="s">
        <v>2</v>
      </c>
      <c r="B26">
        <v>6.87</v>
      </c>
      <c r="C26">
        <v>5.8659999999999997</v>
      </c>
      <c r="D26">
        <v>4.181</v>
      </c>
      <c r="E26">
        <v>4.1580000000000004</v>
      </c>
    </row>
    <row r="27" spans="1:5" x14ac:dyDescent="0.3">
      <c r="A27" t="s">
        <v>3</v>
      </c>
      <c r="B27">
        <f>B22+B26</f>
        <v>7.7700000000000005</v>
      </c>
      <c r="C27">
        <f t="shared" ref="C27:E27" si="5">C22+C26</f>
        <v>6.766</v>
      </c>
      <c r="D27">
        <f t="shared" si="5"/>
        <v>5.0810000000000004</v>
      </c>
      <c r="E27">
        <f t="shared" si="5"/>
        <v>5.0580000000000007</v>
      </c>
    </row>
    <row r="28" spans="1:5" x14ac:dyDescent="0.3">
      <c r="A28" t="s">
        <v>8</v>
      </c>
      <c r="B28">
        <v>44</v>
      </c>
      <c r="C28">
        <v>43</v>
      </c>
      <c r="D28">
        <v>29</v>
      </c>
      <c r="E28">
        <v>27</v>
      </c>
    </row>
    <row r="38" spans="1:5" x14ac:dyDescent="0.3">
      <c r="A38" t="s">
        <v>17</v>
      </c>
      <c r="B38">
        <v>0.9</v>
      </c>
      <c r="C38">
        <v>0.9</v>
      </c>
      <c r="D38">
        <v>0.9</v>
      </c>
      <c r="E38">
        <v>0.9</v>
      </c>
    </row>
    <row r="39" spans="1:5" x14ac:dyDescent="0.3">
      <c r="A39" t="s">
        <v>16</v>
      </c>
      <c r="B39" s="1">
        <v>444</v>
      </c>
      <c r="C39" s="1">
        <v>444</v>
      </c>
      <c r="D39" s="1">
        <v>444</v>
      </c>
      <c r="E39" s="1">
        <v>444</v>
      </c>
    </row>
    <row r="40" spans="1:5" x14ac:dyDescent="0.3">
      <c r="A40" t="s">
        <v>15</v>
      </c>
      <c r="B40">
        <v>400</v>
      </c>
      <c r="C40">
        <v>400</v>
      </c>
      <c r="D40">
        <v>400</v>
      </c>
      <c r="E40">
        <v>400</v>
      </c>
    </row>
    <row r="41" spans="1:5" x14ac:dyDescent="0.3">
      <c r="A41" t="s">
        <v>13</v>
      </c>
      <c r="B41">
        <f>B40</f>
        <v>400</v>
      </c>
      <c r="C41">
        <f>C40/1.732</f>
        <v>230.94688221709006</v>
      </c>
      <c r="D41">
        <f>D40/3</f>
        <v>133.33333333333334</v>
      </c>
      <c r="E41">
        <v>0</v>
      </c>
    </row>
    <row r="42" spans="1:5" x14ac:dyDescent="0.3">
      <c r="A42" t="s">
        <v>14</v>
      </c>
      <c r="B42">
        <f>B41/B40</f>
        <v>1</v>
      </c>
      <c r="C42">
        <f t="shared" ref="C42:E42" si="6">C41/C40</f>
        <v>0.57736720554272514</v>
      </c>
      <c r="D42">
        <f t="shared" si="6"/>
        <v>0.33333333333333337</v>
      </c>
      <c r="E42">
        <f t="shared" si="6"/>
        <v>0</v>
      </c>
    </row>
    <row r="44" spans="1:5" x14ac:dyDescent="0.3">
      <c r="A44" t="s">
        <v>4</v>
      </c>
      <c r="B44">
        <f>B40*B40*(1+B42*B42)/(B39*2*(1-B38))</f>
        <v>3603.6036036036044</v>
      </c>
      <c r="C44">
        <f t="shared" ref="C44:E44" si="7">C40*C40*(1+C42*C42)/(C39*2*(1-C38))</f>
        <v>2402.4376397048932</v>
      </c>
      <c r="D44">
        <f t="shared" si="7"/>
        <v>2002.0020020020024</v>
      </c>
      <c r="E44">
        <f t="shared" si="7"/>
        <v>1801.8018018018022</v>
      </c>
    </row>
    <row r="45" spans="1:5" x14ac:dyDescent="0.3">
      <c r="A45" t="s">
        <v>5</v>
      </c>
      <c r="B45">
        <f>B44+B40</f>
        <v>4003.6036036036044</v>
      </c>
      <c r="C45">
        <f t="shared" ref="C45:E45" si="8">C44+C40</f>
        <v>2802.4376397048932</v>
      </c>
      <c r="D45">
        <f t="shared" si="8"/>
        <v>2402.0020020020024</v>
      </c>
      <c r="E45">
        <f t="shared" si="8"/>
        <v>2201.801801801802</v>
      </c>
    </row>
    <row r="46" spans="1:5" x14ac:dyDescent="0.3">
      <c r="A46" t="s">
        <v>6</v>
      </c>
      <c r="B46">
        <f>B44/B39</f>
        <v>8.1162243324405505</v>
      </c>
      <c r="C46">
        <f t="shared" ref="C46:E46" si="9">C44/C39</f>
        <v>5.4108955849209304</v>
      </c>
      <c r="D46">
        <f t="shared" si="9"/>
        <v>4.5090135180225284</v>
      </c>
      <c r="E46">
        <f t="shared" si="9"/>
        <v>4.0581121662202753</v>
      </c>
    </row>
    <row r="47" spans="1:5" x14ac:dyDescent="0.3">
      <c r="A47" t="s">
        <v>7</v>
      </c>
      <c r="B47">
        <f>B46+B38</f>
        <v>9.0162243324405509</v>
      </c>
      <c r="C47">
        <f t="shared" ref="C47:E47" si="10">C46+C38</f>
        <v>6.3108955849209307</v>
      </c>
      <c r="D47">
        <f t="shared" si="10"/>
        <v>5.4090135180225287</v>
      </c>
      <c r="E47">
        <f t="shared" si="10"/>
        <v>4.9581121662202756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2023-11-13T13:00:28Z</dcterms:created>
  <dcterms:modified xsi:type="dcterms:W3CDTF">2023-12-11T13:19:55Z</dcterms:modified>
</cp:coreProperties>
</file>