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raphael_humblet_ulb_be/Documents/ULB/MA2/GEST-H501/Exercices/Block 6/"/>
    </mc:Choice>
  </mc:AlternateContent>
  <xr:revisionPtr revIDLastSave="8537" documentId="13_ncr:1_{8DF67ADE-4AA3-F147-B528-E273360AA14E}" xr6:coauthVersionLast="47" xr6:coauthVersionMax="47" xr10:uidLastSave="{4CC53984-03E0-432E-983E-DC319EF8469F}"/>
  <bookViews>
    <workbookView xWindow="-98" yWindow="-98" windowWidth="23236" windowHeight="13875" activeTab="1" xr2:uid="{00000000-000D-0000-FFFF-FFFF00000000}"/>
  </bookViews>
  <sheets>
    <sheet name="sheet1" sheetId="4" r:id="rId1"/>
    <sheet name="sheet2" sheetId="1" r:id="rId2"/>
    <sheet name="Sheet3" sheetId="3" r:id="rId3"/>
  </sheets>
  <definedNames>
    <definedName name="solver_adj" localSheetId="1" hidden="1">sheet2!$B$14:$H$18</definedName>
    <definedName name="solver_cvg" localSheetId="0" hidden="1">0.000001</definedName>
    <definedName name="solver_cvg" localSheetId="1" hidden="1">0.000001</definedName>
    <definedName name="solver_drv" localSheetId="0" hidden="1">1</definedName>
    <definedName name="solver_drv" localSheetId="1" hidden="1">1</definedName>
    <definedName name="solver_dua" localSheetId="0" hidden="1">1</definedName>
    <definedName name="solver_dua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bd" localSheetId="0" hidden="1">2</definedName>
    <definedName name="solver_ibd" localSheetId="1" hidden="1">2</definedName>
    <definedName name="solver_itr" localSheetId="0" hidden="1">1000</definedName>
    <definedName name="solver_itr" localSheetId="1" hidden="1">1000</definedName>
    <definedName name="solver_lhs1" localSheetId="0" hidden="1">sheet1!$B$14:$H$18</definedName>
    <definedName name="solver_lhs1" localSheetId="1" hidden="1">sheet2!$B$14:$F$18</definedName>
    <definedName name="solver_lhs2" localSheetId="0" hidden="1">sheet1!$B$22:$B$26</definedName>
    <definedName name="solver_lhs2" localSheetId="1" hidden="1">sheet2!$B$22:$B$26</definedName>
    <definedName name="solver_lhs3" localSheetId="0" hidden="1">sheet1!$B$28:$F$28</definedName>
    <definedName name="solver_lhs3" localSheetId="1" hidden="1">sheet2!$B$28:$F$28</definedName>
    <definedName name="solver_lhs4" localSheetId="0" hidden="1">sheet1!$G$14:$H$18</definedName>
    <definedName name="solver_lhs4" localSheetId="1" hidden="1">sheet2!$G$14:$H$18</definedName>
    <definedName name="solver_lin" localSheetId="0" hidden="1">2</definedName>
    <definedName name="solver_lin" localSheetId="1" hidden="1">2</definedName>
    <definedName name="solver_lva" localSheetId="0" hidden="1">2</definedName>
    <definedName name="solver_lva" localSheetId="1" hidden="1">2</definedName>
    <definedName name="solver_mip" localSheetId="0" hidden="1">1000</definedName>
    <definedName name="solver_mip" localSheetId="1" hidden="1">1000</definedName>
    <definedName name="solver_mni" localSheetId="1" hidden="1">30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1000</definedName>
    <definedName name="solver_nod" localSheetId="1" hidden="1">1000</definedName>
    <definedName name="solver_num" localSheetId="0" hidden="1">0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fx" localSheetId="0" hidden="1">2</definedName>
    <definedName name="solver_ofx" localSheetId="1" hidden="1">2</definedName>
    <definedName name="solver_opt" localSheetId="1" hidden="1">sheet2!$B$31</definedName>
    <definedName name="solver_pre" localSheetId="0" hidden="1">0.000001</definedName>
    <definedName name="solver_pre" localSheetId="1" hidden="1">0.000001</definedName>
    <definedName name="solver_pro" localSheetId="0" hidden="1">2</definedName>
    <definedName name="solver_pro" localSheetId="1" hidden="1">2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1</definedName>
    <definedName name="solver_rel4" localSheetId="0" hidden="1">5</definedName>
    <definedName name="solver_rel4" localSheetId="1" hidden="1">5</definedName>
    <definedName name="solver_reo" localSheetId="0" hidden="1">2</definedName>
    <definedName name="solver_reo" localSheetId="1" hidden="1">2</definedName>
    <definedName name="solver_rep" localSheetId="0" hidden="1">2</definedName>
    <definedName name="solver_rep" localSheetId="1" hidden="1">2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hs3" localSheetId="0" hidden="1">0</definedName>
    <definedName name="solver_rhs3" localSheetId="1" hidden="1">0</definedName>
    <definedName name="solver_rhs4" localSheetId="0" hidden="1">binary</definedName>
    <definedName name="solver_rhs4" localSheetId="1" hidden="1">"binaire"</definedName>
    <definedName name="solver_rlx" localSheetId="0" hidden="1">2</definedName>
    <definedName name="solver_rlx" localSheetId="1" hidden="1">2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100</definedName>
    <definedName name="solver_tim" localSheetId="1" hidden="1">100</definedName>
    <definedName name="solver_tms" localSheetId="0" hidden="1">2</definedName>
    <definedName name="solver_tms" localSheetId="1" hidden="1">2</definedName>
    <definedName name="solver_tol" localSheetId="0" hidden="1">0.00005</definedName>
    <definedName name="solver_tol" localSheetId="1" hidden="1">0.00005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22" i="1"/>
  <c r="E28" i="1"/>
  <c r="B28" i="1"/>
  <c r="B26" i="1"/>
  <c r="C28" i="1"/>
  <c r="D28" i="1"/>
  <c r="F28" i="1"/>
  <c r="B23" i="1"/>
  <c r="B24" i="1"/>
  <c r="B25" i="1"/>
  <c r="I8" i="4"/>
  <c r="I7" i="4"/>
  <c r="I6" i="4"/>
  <c r="I5" i="4"/>
  <c r="I4" i="4"/>
  <c r="I6" i="1"/>
  <c r="I7" i="1"/>
  <c r="I8" i="1"/>
  <c r="I5" i="1"/>
  <c r="I4" i="1"/>
</calcChain>
</file>

<file path=xl/sharedStrings.xml><?xml version="1.0" encoding="utf-8"?>
<sst xmlns="http://schemas.openxmlformats.org/spreadsheetml/2006/main" count="87" uniqueCount="31">
  <si>
    <t xml:space="preserve">Fixed </t>
  </si>
  <si>
    <t>Cost ($)</t>
  </si>
  <si>
    <t>Demand</t>
  </si>
  <si>
    <t>Decision Variables</t>
  </si>
  <si>
    <t>Plants</t>
  </si>
  <si>
    <t>(1=open)</t>
  </si>
  <si>
    <t>Constraints</t>
  </si>
  <si>
    <t>Excess Capacity</t>
  </si>
  <si>
    <t>Unmet Demand</t>
  </si>
  <si>
    <t>Objective Function</t>
  </si>
  <si>
    <t>Cost =</t>
  </si>
  <si>
    <t xml:space="preserve">Inputs - Costs, Capacities, Demands </t>
  </si>
  <si>
    <t>Capacity</t>
  </si>
  <si>
    <t>Supply Region</t>
  </si>
  <si>
    <t>N. America</t>
  </si>
  <si>
    <t>S. America</t>
  </si>
  <si>
    <t>Europe</t>
  </si>
  <si>
    <t>Asia</t>
  </si>
  <si>
    <t>Africa</t>
  </si>
  <si>
    <t>Low</t>
  </si>
  <si>
    <t>High</t>
  </si>
  <si>
    <t>Demand Region
Production and Transportation Cost per 1,000,000 Units</t>
  </si>
  <si>
    <t>Total</t>
  </si>
  <si>
    <t>Demand Region - Production Allocation (Million Units)</t>
  </si>
  <si>
    <t>X</t>
  </si>
  <si>
    <t>Y</t>
  </si>
  <si>
    <t>Y Prime</t>
  </si>
  <si>
    <t>K</t>
  </si>
  <si>
    <t>Constraints on DEMAND</t>
  </si>
  <si>
    <t>Capacity constraints</t>
  </si>
  <si>
    <t>Goal is to determine X and Y to respect the constraints and to minimize the 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</si>
</sst>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2" fillId="0" borderId="4" xfId="0" applyFont="1" applyBorder="1"/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7" xfId="0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0" fontId="0" fillId="0" borderId="11" xfId="0" applyBorder="1"/>
    <xf numFmtId="0" fontId="0" fillId="0" borderId="12" xfId="0" applyBorder="1"/>
    <xf numFmtId="166" fontId="0" fillId="0" borderId="13" xfId="1" applyNumberFormat="1" applyFont="1" applyBorder="1"/>
    <xf numFmtId="166" fontId="0" fillId="0" borderId="0" xfId="1" applyNumberFormat="1" applyFont="1" applyBorder="1"/>
    <xf numFmtId="166" fontId="0" fillId="0" borderId="14" xfId="1" applyNumberFormat="1" applyFon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3" xfId="0" applyBorder="1" applyAlignment="1">
      <alignment horizontal="right" wrapText="1"/>
    </xf>
    <xf numFmtId="0" fontId="0" fillId="0" borderId="6" xfId="0" applyBorder="1" applyAlignment="1">
      <alignment horizontal="right"/>
    </xf>
    <xf numFmtId="1" fontId="0" fillId="0" borderId="8" xfId="0" applyNumberFormat="1" applyBorder="1"/>
    <xf numFmtId="0" fontId="0" fillId="0" borderId="16" xfId="0" applyBorder="1"/>
    <xf numFmtId="1" fontId="0" fillId="0" borderId="17" xfId="0" applyNumberFormat="1" applyBorder="1"/>
    <xf numFmtId="0" fontId="4" fillId="0" borderId="0" xfId="0" applyFont="1"/>
    <xf numFmtId="0" fontId="2" fillId="0" borderId="22" xfId="0" applyFont="1" applyBorder="1"/>
    <xf numFmtId="0" fontId="0" fillId="0" borderId="23" xfId="0" applyBorder="1"/>
    <xf numFmtId="0" fontId="3" fillId="0" borderId="24" xfId="0" applyFont="1" applyBorder="1"/>
    <xf numFmtId="167" fontId="0" fillId="0" borderId="25" xfId="2" applyNumberFormat="1" applyFont="1" applyBorder="1"/>
    <xf numFmtId="0" fontId="2" fillId="0" borderId="26" xfId="0" applyFont="1" applyBorder="1"/>
    <xf numFmtId="0" fontId="0" fillId="0" borderId="27" xfId="0" applyBorder="1"/>
    <xf numFmtId="0" fontId="0" fillId="0" borderId="9" xfId="0" applyBorder="1"/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6" fontId="0" fillId="0" borderId="12" xfId="1" applyNumberFormat="1" applyFont="1" applyBorder="1"/>
    <xf numFmtId="0" fontId="4" fillId="0" borderId="4" xfId="0" applyFont="1" applyBorder="1" applyAlignment="1">
      <alignment horizontal="right"/>
    </xf>
    <xf numFmtId="0" fontId="0" fillId="0" borderId="5" xfId="0" applyBorder="1"/>
    <xf numFmtId="0" fontId="3" fillId="0" borderId="18" xfId="0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" fontId="0" fillId="2" borderId="27" xfId="0" applyNumberFormat="1" applyFill="1" applyBorder="1"/>
    <xf numFmtId="0" fontId="0" fillId="3" borderId="27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1" fontId="1" fillId="2" borderId="27" xfId="0" applyNumberFormat="1" applyFont="1" applyFill="1" applyBorder="1"/>
    <xf numFmtId="0" fontId="1" fillId="3" borderId="27" xfId="0" applyFont="1" applyFill="1" applyBorder="1" applyAlignment="1">
      <alignment horizontal="right"/>
    </xf>
    <xf numFmtId="0" fontId="1" fillId="4" borderId="27" xfId="0" applyFont="1" applyFill="1" applyBorder="1" applyAlignment="1">
      <alignment horizontal="right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31A6-D89E-BD41-A2BA-E832C236D9B3}">
  <dimension ref="A1:J11"/>
  <sheetViews>
    <sheetView zoomScale="125" zoomScaleNormal="100" workbookViewId="0">
      <selection activeCell="D11" sqref="D11"/>
    </sheetView>
  </sheetViews>
  <sheetFormatPr baseColWidth="10" defaultColWidth="8.796875" defaultRowHeight="12.75" x14ac:dyDescent="0.35"/>
  <cols>
    <col min="1" max="1" width="13.796875" customWidth="1"/>
    <col min="2" max="3" width="10" customWidth="1"/>
    <col min="7" max="7" width="7.6640625" customWidth="1"/>
    <col min="9" max="9" width="7.33203125" customWidth="1"/>
  </cols>
  <sheetData>
    <row r="1" spans="1:10" ht="13.15" thickBot="1" x14ac:dyDescent="0.4">
      <c r="A1" s="1" t="s">
        <v>11</v>
      </c>
    </row>
    <row r="2" spans="1:10" ht="24.75" customHeight="1" x14ac:dyDescent="0.4">
      <c r="A2" s="2"/>
      <c r="B2" s="56" t="s">
        <v>21</v>
      </c>
      <c r="C2" s="57"/>
      <c r="D2" s="57"/>
      <c r="E2" s="57"/>
      <c r="F2" s="57"/>
      <c r="G2" s="3" t="s">
        <v>0</v>
      </c>
      <c r="H2" s="37" t="s">
        <v>19</v>
      </c>
      <c r="I2" s="39" t="s">
        <v>0</v>
      </c>
      <c r="J2" s="4" t="s">
        <v>20</v>
      </c>
    </row>
    <row r="3" spans="1:10" ht="13.15" x14ac:dyDescent="0.4">
      <c r="A3" s="34" t="s">
        <v>13</v>
      </c>
      <c r="B3" s="35" t="s">
        <v>14</v>
      </c>
      <c r="C3" s="35" t="s">
        <v>15</v>
      </c>
      <c r="D3" s="35" t="s">
        <v>16</v>
      </c>
      <c r="E3" s="35" t="s">
        <v>17</v>
      </c>
      <c r="F3" s="35" t="s">
        <v>18</v>
      </c>
      <c r="G3" s="6" t="s">
        <v>1</v>
      </c>
      <c r="H3" s="38" t="s">
        <v>12</v>
      </c>
      <c r="I3" s="41" t="s">
        <v>1</v>
      </c>
      <c r="J3" s="7" t="s">
        <v>12</v>
      </c>
    </row>
    <row r="4" spans="1:10" x14ac:dyDescent="0.35">
      <c r="A4" s="8" t="s">
        <v>14</v>
      </c>
      <c r="B4" s="9">
        <v>81</v>
      </c>
      <c r="C4" s="10">
        <v>92</v>
      </c>
      <c r="D4" s="10">
        <v>101</v>
      </c>
      <c r="E4" s="10">
        <v>130</v>
      </c>
      <c r="F4" s="10">
        <v>115</v>
      </c>
      <c r="G4" s="11">
        <v>6000</v>
      </c>
      <c r="H4" s="36">
        <v>10</v>
      </c>
      <c r="I4" s="40">
        <f>1.5*G4</f>
        <v>9000</v>
      </c>
      <c r="J4" s="12">
        <v>20</v>
      </c>
    </row>
    <row r="5" spans="1:10" x14ac:dyDescent="0.35">
      <c r="A5" s="13" t="s">
        <v>15</v>
      </c>
      <c r="B5" s="14">
        <v>117</v>
      </c>
      <c r="C5" s="15">
        <v>77</v>
      </c>
      <c r="D5" s="15">
        <v>108</v>
      </c>
      <c r="E5" s="15">
        <v>98</v>
      </c>
      <c r="F5" s="15">
        <v>100</v>
      </c>
      <c r="G5" s="16">
        <v>4500</v>
      </c>
      <c r="H5">
        <v>10</v>
      </c>
      <c r="I5" s="40">
        <f>1.5*G5</f>
        <v>6750</v>
      </c>
      <c r="J5" s="17">
        <v>20</v>
      </c>
    </row>
    <row r="6" spans="1:10" x14ac:dyDescent="0.35">
      <c r="A6" s="13" t="s">
        <v>16</v>
      </c>
      <c r="B6" s="14">
        <v>102</v>
      </c>
      <c r="C6" s="15">
        <v>105</v>
      </c>
      <c r="D6" s="15">
        <v>95</v>
      </c>
      <c r="E6" s="15">
        <v>119</v>
      </c>
      <c r="F6" s="15">
        <v>111</v>
      </c>
      <c r="G6" s="16">
        <v>6500</v>
      </c>
      <c r="H6">
        <v>10</v>
      </c>
      <c r="I6" s="40">
        <f>1.5*G6</f>
        <v>9750</v>
      </c>
      <c r="J6" s="17">
        <v>20</v>
      </c>
    </row>
    <row r="7" spans="1:10" x14ac:dyDescent="0.35">
      <c r="A7" s="13" t="s">
        <v>17</v>
      </c>
      <c r="B7" s="14">
        <v>115</v>
      </c>
      <c r="C7" s="15">
        <v>125</v>
      </c>
      <c r="D7" s="15">
        <v>90</v>
      </c>
      <c r="E7" s="15">
        <v>59</v>
      </c>
      <c r="F7" s="15">
        <v>74</v>
      </c>
      <c r="G7" s="16">
        <v>4100</v>
      </c>
      <c r="H7">
        <v>10</v>
      </c>
      <c r="I7" s="40">
        <f>1.5*G7</f>
        <v>6150</v>
      </c>
      <c r="J7" s="17">
        <v>20</v>
      </c>
    </row>
    <row r="8" spans="1:10" x14ac:dyDescent="0.35">
      <c r="A8" s="13" t="s">
        <v>18</v>
      </c>
      <c r="B8" s="14">
        <v>142</v>
      </c>
      <c r="C8" s="15">
        <v>100</v>
      </c>
      <c r="D8" s="15">
        <v>103</v>
      </c>
      <c r="E8" s="15">
        <v>105</v>
      </c>
      <c r="F8" s="15">
        <v>71</v>
      </c>
      <c r="G8" s="16">
        <v>4000</v>
      </c>
      <c r="H8">
        <v>10</v>
      </c>
      <c r="I8" s="40">
        <f>1.5*G8</f>
        <v>6000</v>
      </c>
      <c r="J8" s="17">
        <v>20</v>
      </c>
    </row>
    <row r="9" spans="1:10" ht="13.15" thickBot="1" x14ac:dyDescent="0.4">
      <c r="A9" s="18" t="s">
        <v>2</v>
      </c>
      <c r="B9" s="19">
        <v>12</v>
      </c>
      <c r="C9" s="20">
        <v>8</v>
      </c>
      <c r="D9" s="20">
        <v>14</v>
      </c>
      <c r="E9" s="20">
        <v>16</v>
      </c>
      <c r="F9" s="20">
        <v>7</v>
      </c>
      <c r="G9" s="21"/>
      <c r="H9" s="20"/>
      <c r="I9" s="27"/>
      <c r="J9" s="22"/>
    </row>
    <row r="10" spans="1:10" x14ac:dyDescent="0.35">
      <c r="A10" s="23"/>
    </row>
    <row r="11" spans="1:10" x14ac:dyDescent="0.35">
      <c r="A11" s="1"/>
    </row>
  </sheetData>
  <mergeCells count="1">
    <mergeCell ref="B2:F2"/>
  </mergeCells>
  <pageMargins left="0.75" right="0.75" top="1" bottom="1" header="0.5" footer="0.5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topLeftCell="A4" zoomScale="116" zoomScaleNormal="200" workbookViewId="0">
      <selection activeCell="J22" sqref="J22"/>
    </sheetView>
  </sheetViews>
  <sheetFormatPr baseColWidth="10" defaultColWidth="8.796875" defaultRowHeight="12.75" x14ac:dyDescent="0.35"/>
  <cols>
    <col min="1" max="1" width="13.796875" customWidth="1"/>
    <col min="2" max="3" width="10" customWidth="1"/>
    <col min="7" max="7" width="7.6640625" customWidth="1"/>
    <col min="9" max="9" width="7.33203125" customWidth="1"/>
  </cols>
  <sheetData>
    <row r="1" spans="1:20" ht="13.15" thickBot="1" x14ac:dyDescent="0.4">
      <c r="A1" s="1" t="s">
        <v>11</v>
      </c>
      <c r="H1" s="58" t="s">
        <v>27</v>
      </c>
      <c r="J1" s="58" t="s">
        <v>27</v>
      </c>
      <c r="N1" s="58" t="s">
        <v>30</v>
      </c>
    </row>
    <row r="2" spans="1:20" ht="24.75" customHeight="1" x14ac:dyDescent="0.4">
      <c r="A2" s="2"/>
      <c r="B2" s="56" t="s">
        <v>21</v>
      </c>
      <c r="C2" s="57"/>
      <c r="D2" s="57"/>
      <c r="E2" s="57"/>
      <c r="F2" s="57"/>
      <c r="G2" s="3" t="s">
        <v>0</v>
      </c>
      <c r="H2" s="37" t="s">
        <v>19</v>
      </c>
      <c r="I2" s="39" t="s">
        <v>0</v>
      </c>
      <c r="J2" s="4" t="s">
        <v>20</v>
      </c>
    </row>
    <row r="3" spans="1:20" ht="13.15" x14ac:dyDescent="0.4">
      <c r="A3" s="34" t="s">
        <v>13</v>
      </c>
      <c r="B3" s="35" t="s">
        <v>14</v>
      </c>
      <c r="C3" s="35" t="s">
        <v>15</v>
      </c>
      <c r="D3" s="35" t="s">
        <v>16</v>
      </c>
      <c r="E3" s="35" t="s">
        <v>17</v>
      </c>
      <c r="F3" s="35" t="s">
        <v>18</v>
      </c>
      <c r="G3" s="6" t="s">
        <v>1</v>
      </c>
      <c r="H3" s="38" t="s">
        <v>12</v>
      </c>
      <c r="I3" s="41" t="s">
        <v>1</v>
      </c>
      <c r="J3" s="7" t="s">
        <v>12</v>
      </c>
    </row>
    <row r="4" spans="1:20" x14ac:dyDescent="0.35">
      <c r="A4" s="8" t="s">
        <v>14</v>
      </c>
      <c r="B4" s="9">
        <v>81</v>
      </c>
      <c r="C4" s="10">
        <v>92</v>
      </c>
      <c r="D4" s="10">
        <v>101</v>
      </c>
      <c r="E4" s="10">
        <v>130</v>
      </c>
      <c r="F4" s="10">
        <v>115</v>
      </c>
      <c r="G4" s="11">
        <v>6000</v>
      </c>
      <c r="H4" s="36">
        <v>10</v>
      </c>
      <c r="I4" s="40">
        <f>1.5*G4</f>
        <v>9000</v>
      </c>
      <c r="J4" s="12">
        <v>20</v>
      </c>
    </row>
    <row r="5" spans="1:20" x14ac:dyDescent="0.35">
      <c r="A5" s="13" t="s">
        <v>15</v>
      </c>
      <c r="B5" s="14">
        <v>117</v>
      </c>
      <c r="C5" s="15">
        <v>77</v>
      </c>
      <c r="D5" s="15">
        <v>108</v>
      </c>
      <c r="E5" s="15">
        <v>98</v>
      </c>
      <c r="F5" s="15">
        <v>100</v>
      </c>
      <c r="G5" s="16">
        <v>4500</v>
      </c>
      <c r="H5">
        <v>10</v>
      </c>
      <c r="I5" s="40">
        <f>1.5*G5</f>
        <v>6750</v>
      </c>
      <c r="J5" s="17">
        <v>20</v>
      </c>
    </row>
    <row r="6" spans="1:20" x14ac:dyDescent="0.35">
      <c r="A6" s="13" t="s">
        <v>16</v>
      </c>
      <c r="B6" s="14">
        <v>102</v>
      </c>
      <c r="C6" s="15">
        <v>105</v>
      </c>
      <c r="D6" s="15">
        <v>95</v>
      </c>
      <c r="E6" s="15">
        <v>119</v>
      </c>
      <c r="F6" s="15">
        <v>111</v>
      </c>
      <c r="G6" s="16">
        <v>6500</v>
      </c>
      <c r="H6">
        <v>10</v>
      </c>
      <c r="I6" s="40">
        <f>1.5*G6</f>
        <v>9750</v>
      </c>
      <c r="J6" s="17">
        <v>20</v>
      </c>
    </row>
    <row r="7" spans="1:20" x14ac:dyDescent="0.35">
      <c r="A7" s="13" t="s">
        <v>17</v>
      </c>
      <c r="B7" s="14">
        <v>115</v>
      </c>
      <c r="C7" s="15">
        <v>125</v>
      </c>
      <c r="D7" s="15">
        <v>90</v>
      </c>
      <c r="E7" s="15">
        <v>59</v>
      </c>
      <c r="F7" s="15">
        <v>74</v>
      </c>
      <c r="G7" s="16">
        <v>4100</v>
      </c>
      <c r="H7">
        <v>10</v>
      </c>
      <c r="I7" s="40">
        <f>1.5*G7</f>
        <v>6150</v>
      </c>
      <c r="J7" s="17">
        <v>20</v>
      </c>
    </row>
    <row r="8" spans="1:20" x14ac:dyDescent="0.35">
      <c r="A8" s="13" t="s">
        <v>18</v>
      </c>
      <c r="B8" s="14">
        <v>142</v>
      </c>
      <c r="C8" s="15">
        <v>100</v>
      </c>
      <c r="D8" s="15">
        <v>103</v>
      </c>
      <c r="E8" s="15">
        <v>105</v>
      </c>
      <c r="F8" s="15">
        <v>71</v>
      </c>
      <c r="G8" s="16">
        <v>4000</v>
      </c>
      <c r="H8">
        <v>10</v>
      </c>
      <c r="I8" s="40">
        <f>1.5*G8</f>
        <v>6000</v>
      </c>
      <c r="J8" s="17">
        <v>20</v>
      </c>
    </row>
    <row r="9" spans="1:20" ht="13.15" thickBot="1" x14ac:dyDescent="0.4">
      <c r="A9" s="18" t="s">
        <v>2</v>
      </c>
      <c r="B9" s="19">
        <v>12</v>
      </c>
      <c r="C9" s="20">
        <v>8</v>
      </c>
      <c r="D9" s="20">
        <v>14</v>
      </c>
      <c r="E9" s="20">
        <v>16</v>
      </c>
      <c r="F9" s="20">
        <v>7</v>
      </c>
      <c r="G9" s="21"/>
      <c r="H9" s="20"/>
      <c r="I9" s="27"/>
      <c r="J9" s="22"/>
    </row>
    <row r="10" spans="1:20" x14ac:dyDescent="0.35">
      <c r="A10" s="23"/>
    </row>
    <row r="11" spans="1:20" ht="13.15" thickBot="1" x14ac:dyDescent="0.4">
      <c r="A11" s="1" t="s">
        <v>3</v>
      </c>
      <c r="K11" s="47" t="s">
        <v>24</v>
      </c>
    </row>
    <row r="12" spans="1:20" x14ac:dyDescent="0.35">
      <c r="A12" s="2"/>
      <c r="B12" s="56" t="s">
        <v>23</v>
      </c>
      <c r="C12" s="57"/>
      <c r="D12" s="57"/>
      <c r="E12" s="57"/>
      <c r="F12" s="57"/>
      <c r="G12" s="24" t="s">
        <v>4</v>
      </c>
      <c r="H12" s="24" t="s">
        <v>4</v>
      </c>
      <c r="I12" s="45" t="s">
        <v>22</v>
      </c>
      <c r="K12" s="48" t="s">
        <v>25</v>
      </c>
    </row>
    <row r="13" spans="1:20" x14ac:dyDescent="0.35">
      <c r="A13" s="34" t="s">
        <v>13</v>
      </c>
      <c r="B13" s="35" t="s">
        <v>14</v>
      </c>
      <c r="C13" s="35" t="s">
        <v>15</v>
      </c>
      <c r="D13" s="35" t="s">
        <v>16</v>
      </c>
      <c r="E13" s="35" t="s">
        <v>17</v>
      </c>
      <c r="F13" s="35" t="s">
        <v>18</v>
      </c>
      <c r="G13" s="25" t="s">
        <v>5</v>
      </c>
      <c r="H13" s="25" t="s">
        <v>5</v>
      </c>
      <c r="I13" s="46" t="s">
        <v>4</v>
      </c>
      <c r="K13" s="49" t="s">
        <v>26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</row>
    <row r="14" spans="1:20" x14ac:dyDescent="0.35">
      <c r="A14" s="8" t="s">
        <v>14</v>
      </c>
      <c r="B14" s="53">
        <v>0</v>
      </c>
      <c r="C14" s="53">
        <v>0</v>
      </c>
      <c r="D14" s="53">
        <v>0</v>
      </c>
      <c r="E14" s="53">
        <v>0</v>
      </c>
      <c r="F14" s="53">
        <v>0</v>
      </c>
      <c r="G14" s="54">
        <v>0</v>
      </c>
      <c r="H14" s="55">
        <v>0</v>
      </c>
      <c r="I14" s="17"/>
      <c r="P14" s="50">
        <v>11.999999999999996</v>
      </c>
      <c r="Q14" s="50">
        <v>8.0000000000000036</v>
      </c>
      <c r="R14" s="50">
        <v>0</v>
      </c>
      <c r="S14" s="50">
        <v>0</v>
      </c>
      <c r="T14" s="50">
        <v>0</v>
      </c>
    </row>
    <row r="15" spans="1:20" x14ac:dyDescent="0.35">
      <c r="A15" s="13" t="s">
        <v>15</v>
      </c>
      <c r="B15" s="50">
        <v>11.999999999999996</v>
      </c>
      <c r="C15" s="50">
        <v>8.0000000000000036</v>
      </c>
      <c r="D15" s="50">
        <v>0</v>
      </c>
      <c r="E15" s="50">
        <v>0</v>
      </c>
      <c r="F15" s="50">
        <v>0</v>
      </c>
      <c r="G15" s="51">
        <v>0</v>
      </c>
      <c r="H15" s="52">
        <v>1</v>
      </c>
      <c r="I15" s="17"/>
      <c r="P15" s="50">
        <v>0</v>
      </c>
      <c r="Q15" s="50">
        <v>0</v>
      </c>
      <c r="R15" s="50">
        <v>0</v>
      </c>
      <c r="S15" s="50">
        <v>0</v>
      </c>
      <c r="T15" s="50">
        <v>0</v>
      </c>
    </row>
    <row r="16" spans="1:20" x14ac:dyDescent="0.35">
      <c r="A16" s="13" t="s">
        <v>16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1">
        <v>0</v>
      </c>
      <c r="H16" s="52">
        <v>0</v>
      </c>
      <c r="I16" s="17"/>
      <c r="P16" s="50">
        <v>1.7763568394002505E-15</v>
      </c>
      <c r="Q16" s="50">
        <v>0</v>
      </c>
      <c r="R16" s="50">
        <v>4.0000000000000018</v>
      </c>
      <c r="S16" s="50">
        <v>15.999999999999996</v>
      </c>
      <c r="T16" s="50">
        <v>0</v>
      </c>
    </row>
    <row r="17" spans="1:20" x14ac:dyDescent="0.35">
      <c r="A17" s="13" t="s">
        <v>17</v>
      </c>
      <c r="B17" s="50">
        <v>1.7763568394002505E-15</v>
      </c>
      <c r="C17" s="50">
        <v>0</v>
      </c>
      <c r="D17" s="50">
        <v>4.0000000000000018</v>
      </c>
      <c r="E17" s="50">
        <v>15.999999999999996</v>
      </c>
      <c r="F17" s="50">
        <v>0</v>
      </c>
      <c r="G17" s="51">
        <v>0</v>
      </c>
      <c r="H17" s="52">
        <v>1</v>
      </c>
      <c r="I17" s="17"/>
      <c r="P17" s="50">
        <v>0</v>
      </c>
      <c r="Q17" s="50">
        <v>0</v>
      </c>
      <c r="R17" s="50">
        <v>10.000000000000002</v>
      </c>
      <c r="S17" s="50">
        <v>0</v>
      </c>
      <c r="T17" s="50">
        <v>6.9999999999999991</v>
      </c>
    </row>
    <row r="18" spans="1:20" ht="13.15" thickBot="1" x14ac:dyDescent="0.4">
      <c r="A18" s="44" t="s">
        <v>18</v>
      </c>
      <c r="B18" s="50">
        <v>0</v>
      </c>
      <c r="C18" s="50">
        <v>0</v>
      </c>
      <c r="D18" s="50">
        <v>10.000000000000002</v>
      </c>
      <c r="E18" s="50">
        <v>0</v>
      </c>
      <c r="F18" s="50">
        <v>6.9999999999999991</v>
      </c>
      <c r="G18" s="51">
        <v>0</v>
      </c>
      <c r="H18" s="52">
        <v>1</v>
      </c>
      <c r="I18" s="22"/>
    </row>
    <row r="20" spans="1:20" ht="13.5" thickBot="1" x14ac:dyDescent="0.45">
      <c r="A20" s="43" t="s">
        <v>6</v>
      </c>
      <c r="E20" s="29"/>
      <c r="F20" s="29"/>
    </row>
    <row r="21" spans="1:20" x14ac:dyDescent="0.35">
      <c r="A21" s="5" t="s">
        <v>13</v>
      </c>
      <c r="B21" s="30" t="s">
        <v>7</v>
      </c>
      <c r="C21" s="31"/>
      <c r="D21" s="31"/>
      <c r="E21" s="31"/>
      <c r="F21" s="31"/>
    </row>
    <row r="22" spans="1:20" x14ac:dyDescent="0.35">
      <c r="A22" s="8" t="s">
        <v>14</v>
      </c>
      <c r="B22" s="26">
        <f>H4*G14+J4*H14-SUM(B14:F14)</f>
        <v>0</v>
      </c>
      <c r="G22" s="61" t="s">
        <v>29</v>
      </c>
    </row>
    <row r="23" spans="1:20" x14ac:dyDescent="0.35">
      <c r="A23" s="13" t="s">
        <v>15</v>
      </c>
      <c r="B23" s="26">
        <f>H5*G15+J5*H15-SUM(B15:F15)</f>
        <v>0</v>
      </c>
      <c r="G23" s="62"/>
    </row>
    <row r="24" spans="1:20" x14ac:dyDescent="0.35">
      <c r="A24" s="13" t="s">
        <v>16</v>
      </c>
      <c r="B24" s="26">
        <f>H6*G16+J6*H16-SUM(B16:F16)</f>
        <v>0</v>
      </c>
      <c r="G24" s="62"/>
    </row>
    <row r="25" spans="1:20" x14ac:dyDescent="0.35">
      <c r="A25" s="13" t="s">
        <v>17</v>
      </c>
      <c r="B25" s="26">
        <f>H7*G17+J7*H17-SUM(B17:F17)</f>
        <v>0</v>
      </c>
      <c r="G25" s="62"/>
    </row>
    <row r="26" spans="1:20" ht="13.15" thickBot="1" x14ac:dyDescent="0.4">
      <c r="A26" s="27" t="s">
        <v>18</v>
      </c>
      <c r="B26" s="26">
        <f>H8*G18+J8*H18-SUM(B18:F18)</f>
        <v>3</v>
      </c>
      <c r="C26" s="20"/>
      <c r="D26" s="20"/>
      <c r="E26" s="20"/>
      <c r="F26" s="20"/>
      <c r="G26" s="62"/>
    </row>
    <row r="27" spans="1:20" x14ac:dyDescent="0.35">
      <c r="A27" s="13"/>
      <c r="B27" s="42" t="s">
        <v>14</v>
      </c>
      <c r="C27" s="42" t="s">
        <v>15</v>
      </c>
      <c r="D27" s="42" t="s">
        <v>16</v>
      </c>
      <c r="E27" s="42" t="s">
        <v>17</v>
      </c>
      <c r="F27" s="42" t="s">
        <v>18</v>
      </c>
    </row>
    <row r="28" spans="1:20" ht="13.15" thickBot="1" x14ac:dyDescent="0.4">
      <c r="A28" s="18" t="s">
        <v>8</v>
      </c>
      <c r="B28" s="28">
        <f>B9-SUM(B14:B18)</f>
        <v>0</v>
      </c>
      <c r="C28" s="28">
        <f>C9-SUM(C14:C18)</f>
        <v>0</v>
      </c>
      <c r="D28" s="28">
        <f>D9-SUM(D14:D18)</f>
        <v>0</v>
      </c>
      <c r="E28" s="28">
        <f>E9-SUM(E14:E18)</f>
        <v>0</v>
      </c>
      <c r="F28" s="28">
        <f>F9-SUM(F14:F18)</f>
        <v>0</v>
      </c>
      <c r="G28" s="59" t="s">
        <v>28</v>
      </c>
      <c r="H28" s="60"/>
      <c r="I28" s="60"/>
    </row>
    <row r="30" spans="1:20" ht="13.15" thickBot="1" x14ac:dyDescent="0.4">
      <c r="A30" s="1" t="s">
        <v>9</v>
      </c>
    </row>
    <row r="31" spans="1:20" ht="13.5" thickBot="1" x14ac:dyDescent="0.45">
      <c r="A31" s="32" t="s">
        <v>10</v>
      </c>
      <c r="B31" s="33">
        <f>SUMPRODUCT(I4:I8,H14:H18)+SUMPRODUCT(G4:G8,G14:G18)+SUMPRODUCT(B4:F8,B14:F18)</f>
        <v>23751</v>
      </c>
      <c r="D31" s="29"/>
    </row>
  </sheetData>
  <mergeCells count="3">
    <mergeCell ref="B2:F2"/>
    <mergeCell ref="B12:F12"/>
    <mergeCell ref="G22:G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96875" defaultRowHeight="12.75" x14ac:dyDescent="0.3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BE2E2668F19C41B4D65B3E5A8A5941" ma:contentTypeVersion="0" ma:contentTypeDescription="Crée un document." ma:contentTypeScope="" ma:versionID="bac985fadf446414aec7dd495384d4d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f11e83d12cbdd0fcf0b62744a2ab9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F2134A-9F27-46BB-97DB-F239330D00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10531C-F649-473A-B8C2-8AB9D45867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0601A2-85B4-45B5-956D-AC2FAE85D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Northwestern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Sunil Chopra</dc:creator>
  <cp:keywords/>
  <dc:description/>
  <cp:lastModifiedBy>HUMBLET Raphaël</cp:lastModifiedBy>
  <dcterms:created xsi:type="dcterms:W3CDTF">2002-04-12T14:17:13Z</dcterms:created>
  <dcterms:modified xsi:type="dcterms:W3CDTF">2024-11-30T10:49:01Z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0x010100E5BE2E2668F19C41B4D65B3E5A8A5941</vt:lpwstr>
  </property>
</Properties>
</file>