
<file path=[Content_Types].xml><?xml version="1.0" encoding="utf-8"?>
<Types xmlns="http://schemas.openxmlformats.org/package/2006/content-types"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docProps/core.xml" ContentType="application/vnd.openxmlformats-package.core-properties+xml"/>
  <Default Extension="xml" ContentType="application/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harts/chart1.xml" ContentType="application/vnd.openxmlformats-officedocument.drawingml.chart+xml"/>
  <Override PartName="/xl/sharedStrings.xml" ContentType="application/vnd.openxmlformats-officedocument.spreadsheetml.sharedStrings+xml"/>
  <Default Extension="rels" ContentType="application/vnd.openxmlformats-package.relationships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chartsheets/sheet1.xml" ContentType="application/vnd.openxmlformats-officedocument.spreadsheetml.chartsheet+xml"/>
  <Default Extension="jpeg" ContentType="image/jpeg"/>
  <Override PartName="/xl/calcChain.xml" ContentType="application/vnd.openxmlformats-officedocument.spreadsheetml.calcChain+xml"/>
  <Override PartName="/xl/styles.xml" ContentType="application/vnd.openxmlformats-officedocument.spreadsheetml.styles+xml"/>
</Types>
</file>

<file path=_rels/.rels><?xml version="1.0" encoding="UTF-8" standalone="yes"?>
<Relationships xmlns="http://schemas.openxmlformats.org/package/2006/relationships"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Relationship Id="rId3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4800" windowHeight="15880" tabRatio="500" activeTab="2"/>
  </bookViews>
  <sheets>
    <sheet name="Cost Chart_revise" sheetId="4" r:id="rId1"/>
    <sheet name="generator_costs_04-08-2010" sheetId="1" r:id="rId2"/>
    <sheet name="Cost CSV For Export" sheetId="2" r:id="rId3"/>
    <sheet name="Sheet1" sheetId="3" r:id="rId4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A17" i="2"/>
  <c r="B17"/>
  <c r="C17"/>
  <c r="D17"/>
  <c r="E17"/>
  <c r="F17"/>
  <c r="G17"/>
  <c r="H17"/>
  <c r="I17"/>
  <c r="J17"/>
  <c r="K17"/>
  <c r="L17"/>
  <c r="M17"/>
  <c r="N17"/>
  <c r="O17"/>
  <c r="P17"/>
  <c r="Q17"/>
  <c r="R17"/>
  <c r="S17"/>
  <c r="T17"/>
  <c r="U17"/>
  <c r="V17"/>
  <c r="W17"/>
  <c r="X17"/>
  <c r="Y17"/>
  <c r="Z17"/>
  <c r="AA17"/>
  <c r="AB17"/>
  <c r="AC17"/>
  <c r="AD17"/>
  <c r="AE17"/>
  <c r="AF17"/>
  <c r="AG17"/>
  <c r="A18"/>
  <c r="B18"/>
  <c r="C18"/>
  <c r="D18"/>
  <c r="E18"/>
  <c r="F18"/>
  <c r="G18"/>
  <c r="H18"/>
  <c r="I18"/>
  <c r="J18"/>
  <c r="K18"/>
  <c r="L18"/>
  <c r="M18"/>
  <c r="N18"/>
  <c r="O18"/>
  <c r="P18"/>
  <c r="Q18"/>
  <c r="R18"/>
  <c r="S18"/>
  <c r="T18"/>
  <c r="U18"/>
  <c r="V18"/>
  <c r="W18"/>
  <c r="X18"/>
  <c r="Y18"/>
  <c r="Z18"/>
  <c r="AA18"/>
  <c r="AB18"/>
  <c r="AC18"/>
  <c r="AD18"/>
  <c r="AE18"/>
  <c r="AF18"/>
  <c r="AG18"/>
  <c r="A19"/>
  <c r="B19"/>
  <c r="C19"/>
  <c r="D19"/>
  <c r="E19"/>
  <c r="F19"/>
  <c r="G19"/>
  <c r="H19"/>
  <c r="I19"/>
  <c r="J19"/>
  <c r="K19"/>
  <c r="L19"/>
  <c r="M19"/>
  <c r="N19"/>
  <c r="O19"/>
  <c r="P19"/>
  <c r="Q19"/>
  <c r="R19"/>
  <c r="S19"/>
  <c r="T19"/>
  <c r="U19"/>
  <c r="V19"/>
  <c r="W19"/>
  <c r="X19"/>
  <c r="Y19"/>
  <c r="Z19"/>
  <c r="AA19"/>
  <c r="AB19"/>
  <c r="AC19"/>
  <c r="AD19"/>
  <c r="AE19"/>
  <c r="AF19"/>
  <c r="AG19"/>
  <c r="A20"/>
  <c r="B20"/>
  <c r="C20"/>
  <c r="D20"/>
  <c r="E20"/>
  <c r="F20"/>
  <c r="G20"/>
  <c r="H20"/>
  <c r="I20"/>
  <c r="J20"/>
  <c r="K20"/>
  <c r="L20"/>
  <c r="M20"/>
  <c r="N20"/>
  <c r="O20"/>
  <c r="P20"/>
  <c r="Q20"/>
  <c r="R20"/>
  <c r="S20"/>
  <c r="T20"/>
  <c r="U20"/>
  <c r="V20"/>
  <c r="W20"/>
  <c r="X20"/>
  <c r="Y20"/>
  <c r="Z20"/>
  <c r="AA20"/>
  <c r="AB20"/>
  <c r="AC20"/>
  <c r="AD20"/>
  <c r="AE20"/>
  <c r="AF20"/>
  <c r="AG20"/>
  <c r="A21"/>
  <c r="B21"/>
  <c r="C21"/>
  <c r="D21"/>
  <c r="E21"/>
  <c r="F21"/>
  <c r="G21"/>
  <c r="H21"/>
  <c r="I21"/>
  <c r="J21"/>
  <c r="K21"/>
  <c r="L21"/>
  <c r="M21"/>
  <c r="N21"/>
  <c r="O21"/>
  <c r="P21"/>
  <c r="Q21"/>
  <c r="R21"/>
  <c r="S21"/>
  <c r="T21"/>
  <c r="U21"/>
  <c r="V21"/>
  <c r="W21"/>
  <c r="X21"/>
  <c r="Y21"/>
  <c r="Z21"/>
  <c r="AA21"/>
  <c r="AB21"/>
  <c r="AC21"/>
  <c r="AD21"/>
  <c r="AE21"/>
  <c r="AF21"/>
  <c r="AG21"/>
  <c r="A22"/>
  <c r="B22"/>
  <c r="C22"/>
  <c r="D22"/>
  <c r="E22"/>
  <c r="F22"/>
  <c r="G22"/>
  <c r="H22"/>
  <c r="I22"/>
  <c r="J22"/>
  <c r="K22"/>
  <c r="L22"/>
  <c r="M22"/>
  <c r="N22"/>
  <c r="O22"/>
  <c r="P22"/>
  <c r="Q22"/>
  <c r="R22"/>
  <c r="S22"/>
  <c r="T22"/>
  <c r="U22"/>
  <c r="V22"/>
  <c r="W22"/>
  <c r="X22"/>
  <c r="Y22"/>
  <c r="Z22"/>
  <c r="AA22"/>
  <c r="AB22"/>
  <c r="AC22"/>
  <c r="AD22"/>
  <c r="AE22"/>
  <c r="AF22"/>
  <c r="AG22"/>
  <c r="A23"/>
  <c r="B23"/>
  <c r="C23"/>
  <c r="D23"/>
  <c r="E23"/>
  <c r="F23"/>
  <c r="G23"/>
  <c r="H23"/>
  <c r="I23"/>
  <c r="J23"/>
  <c r="K23"/>
  <c r="L23"/>
  <c r="M23"/>
  <c r="N23"/>
  <c r="O23"/>
  <c r="P23"/>
  <c r="Q23"/>
  <c r="R23"/>
  <c r="S23"/>
  <c r="T23"/>
  <c r="U23"/>
  <c r="V23"/>
  <c r="W23"/>
  <c r="X23"/>
  <c r="Y23"/>
  <c r="Z23"/>
  <c r="AA23"/>
  <c r="AB23"/>
  <c r="AC23"/>
  <c r="AD23"/>
  <c r="AE23"/>
  <c r="AF23"/>
  <c r="AG23"/>
  <c r="A24"/>
  <c r="B24"/>
  <c r="C24"/>
  <c r="D24"/>
  <c r="E24"/>
  <c r="F24"/>
  <c r="G24"/>
  <c r="H24"/>
  <c r="I24"/>
  <c r="J24"/>
  <c r="K24"/>
  <c r="L24"/>
  <c r="M24"/>
  <c r="N24"/>
  <c r="O24"/>
  <c r="P24"/>
  <c r="Q24"/>
  <c r="R24"/>
  <c r="S24"/>
  <c r="T24"/>
  <c r="U24"/>
  <c r="V24"/>
  <c r="W24"/>
  <c r="X24"/>
  <c r="Y24"/>
  <c r="Z24"/>
  <c r="AA24"/>
  <c r="AB24"/>
  <c r="AC24"/>
  <c r="AD24"/>
  <c r="AE24"/>
  <c r="AF24"/>
  <c r="AG24"/>
  <c r="A25"/>
  <c r="B25"/>
  <c r="C25"/>
  <c r="D25"/>
  <c r="E25"/>
  <c r="F25"/>
  <c r="G25"/>
  <c r="H25"/>
  <c r="I25"/>
  <c r="J25"/>
  <c r="K25"/>
  <c r="L25"/>
  <c r="M25"/>
  <c r="N25"/>
  <c r="O25"/>
  <c r="P25"/>
  <c r="Q25"/>
  <c r="R25"/>
  <c r="S25"/>
  <c r="T25"/>
  <c r="U25"/>
  <c r="V25"/>
  <c r="W25"/>
  <c r="X25"/>
  <c r="Y25"/>
  <c r="Z25"/>
  <c r="AA25"/>
  <c r="AB25"/>
  <c r="AC25"/>
  <c r="AD25"/>
  <c r="AE25"/>
  <c r="AF25"/>
  <c r="AG25"/>
  <c r="A26"/>
  <c r="B26"/>
  <c r="C26"/>
  <c r="D26"/>
  <c r="E26"/>
  <c r="F26"/>
  <c r="G26"/>
  <c r="H26"/>
  <c r="I26"/>
  <c r="J26"/>
  <c r="K26"/>
  <c r="L26"/>
  <c r="M26"/>
  <c r="N26"/>
  <c r="O26"/>
  <c r="P26"/>
  <c r="Q26"/>
  <c r="R26"/>
  <c r="S26"/>
  <c r="T26"/>
  <c r="U26"/>
  <c r="V26"/>
  <c r="W26"/>
  <c r="X26"/>
  <c r="Y26"/>
  <c r="Z26"/>
  <c r="AA26"/>
  <c r="AB26"/>
  <c r="AC26"/>
  <c r="AD26"/>
  <c r="AE26"/>
  <c r="AF26"/>
  <c r="AG26"/>
  <c r="A27"/>
  <c r="B27"/>
  <c r="C27"/>
  <c r="D27"/>
  <c r="E27"/>
  <c r="F27"/>
  <c r="G27"/>
  <c r="H27"/>
  <c r="I27"/>
  <c r="J27"/>
  <c r="K27"/>
  <c r="L27"/>
  <c r="M27"/>
  <c r="N27"/>
  <c r="O27"/>
  <c r="P27"/>
  <c r="Q27"/>
  <c r="R27"/>
  <c r="S27"/>
  <c r="T27"/>
  <c r="U27"/>
  <c r="V27"/>
  <c r="W27"/>
  <c r="X27"/>
  <c r="Y27"/>
  <c r="Z27"/>
  <c r="AA27"/>
  <c r="AB27"/>
  <c r="AC27"/>
  <c r="AD27"/>
  <c r="AE27"/>
  <c r="AF27"/>
  <c r="AG27"/>
  <c r="AG16"/>
  <c r="AG15"/>
  <c r="AG14"/>
  <c r="AG13"/>
  <c r="AG12"/>
  <c r="AG11"/>
  <c r="AG10"/>
  <c r="AG9"/>
  <c r="AG8"/>
  <c r="AG7"/>
  <c r="AG6"/>
  <c r="AG5"/>
  <c r="AG4"/>
  <c r="AG3"/>
  <c r="AG2"/>
  <c r="AG1"/>
  <c r="AF2"/>
  <c r="AF3"/>
  <c r="AF4"/>
  <c r="AF5"/>
  <c r="AF6"/>
  <c r="AF7"/>
  <c r="AF8"/>
  <c r="AF9"/>
  <c r="AF10"/>
  <c r="AF11"/>
  <c r="AF12"/>
  <c r="AF13"/>
  <c r="AF14"/>
  <c r="AF15"/>
  <c r="AF16"/>
  <c r="AF1"/>
  <c r="A3"/>
  <c r="B3"/>
  <c r="C3"/>
  <c r="D3"/>
  <c r="E3"/>
  <c r="I3"/>
  <c r="J3"/>
  <c r="K3"/>
  <c r="L3"/>
  <c r="M3"/>
  <c r="N3"/>
  <c r="O3"/>
  <c r="P3"/>
  <c r="Q3"/>
  <c r="R3"/>
  <c r="S3"/>
  <c r="T3"/>
  <c r="U3"/>
  <c r="V3"/>
  <c r="W3"/>
  <c r="X3"/>
  <c r="Y3"/>
  <c r="Z3"/>
  <c r="AA3"/>
  <c r="AB3"/>
  <c r="AC3"/>
  <c r="AD3"/>
  <c r="AE3"/>
  <c r="A4"/>
  <c r="B4"/>
  <c r="C4"/>
  <c r="D4"/>
  <c r="E4"/>
  <c r="I4"/>
  <c r="J4"/>
  <c r="K4"/>
  <c r="L4"/>
  <c r="M4"/>
  <c r="N4"/>
  <c r="O4"/>
  <c r="P4"/>
  <c r="Q4"/>
  <c r="R4"/>
  <c r="S4"/>
  <c r="T4"/>
  <c r="U4"/>
  <c r="V4"/>
  <c r="W4"/>
  <c r="X4"/>
  <c r="Y4"/>
  <c r="Z4"/>
  <c r="AA4"/>
  <c r="AB4"/>
  <c r="AC4"/>
  <c r="AD4"/>
  <c r="AE4"/>
  <c r="A5"/>
  <c r="B5"/>
  <c r="C5"/>
  <c r="D5"/>
  <c r="E5"/>
  <c r="I5"/>
  <c r="J5"/>
  <c r="K5"/>
  <c r="L5"/>
  <c r="M5"/>
  <c r="N5"/>
  <c r="O5"/>
  <c r="P5"/>
  <c r="Q5"/>
  <c r="R5"/>
  <c r="S5"/>
  <c r="T5"/>
  <c r="U5"/>
  <c r="V5"/>
  <c r="W5"/>
  <c r="X5"/>
  <c r="Y5"/>
  <c r="Z5"/>
  <c r="AA5"/>
  <c r="AB5"/>
  <c r="AC5"/>
  <c r="AD5"/>
  <c r="AE5"/>
  <c r="A6"/>
  <c r="B6"/>
  <c r="C6"/>
  <c r="D6"/>
  <c r="E6"/>
  <c r="I6"/>
  <c r="J6"/>
  <c r="K6"/>
  <c r="L6"/>
  <c r="M6"/>
  <c r="N6"/>
  <c r="O6"/>
  <c r="P6"/>
  <c r="Q6"/>
  <c r="R6"/>
  <c r="S6"/>
  <c r="T6"/>
  <c r="U6"/>
  <c r="V6"/>
  <c r="W6"/>
  <c r="X6"/>
  <c r="Y6"/>
  <c r="Z6"/>
  <c r="AA6"/>
  <c r="AB6"/>
  <c r="AC6"/>
  <c r="AD6"/>
  <c r="AE6"/>
  <c r="A7"/>
  <c r="B7"/>
  <c r="C7"/>
  <c r="D7"/>
  <c r="E7"/>
  <c r="I7"/>
  <c r="J7"/>
  <c r="K7"/>
  <c r="L7"/>
  <c r="M7"/>
  <c r="N7"/>
  <c r="O7"/>
  <c r="P7"/>
  <c r="Q7"/>
  <c r="R7"/>
  <c r="S7"/>
  <c r="T7"/>
  <c r="U7"/>
  <c r="V7"/>
  <c r="W7"/>
  <c r="X7"/>
  <c r="Y7"/>
  <c r="Z7"/>
  <c r="AA7"/>
  <c r="AB7"/>
  <c r="AC7"/>
  <c r="AD7"/>
  <c r="AE7"/>
  <c r="A8"/>
  <c r="B8"/>
  <c r="C8"/>
  <c r="D8"/>
  <c r="E8"/>
  <c r="I8"/>
  <c r="J8"/>
  <c r="K8"/>
  <c r="L8"/>
  <c r="M8"/>
  <c r="N8"/>
  <c r="O8"/>
  <c r="P8"/>
  <c r="Q8"/>
  <c r="R8"/>
  <c r="S8"/>
  <c r="T8"/>
  <c r="U8"/>
  <c r="V8"/>
  <c r="W8"/>
  <c r="X8"/>
  <c r="Y8"/>
  <c r="Z8"/>
  <c r="AA8"/>
  <c r="AB8"/>
  <c r="AC8"/>
  <c r="AD8"/>
  <c r="AE8"/>
  <c r="A9"/>
  <c r="B9"/>
  <c r="C9"/>
  <c r="D9"/>
  <c r="E9"/>
  <c r="I9"/>
  <c r="J9"/>
  <c r="K9"/>
  <c r="L9"/>
  <c r="M9"/>
  <c r="N9"/>
  <c r="O9"/>
  <c r="P9"/>
  <c r="Q9"/>
  <c r="R9"/>
  <c r="S9"/>
  <c r="T9"/>
  <c r="U9"/>
  <c r="V9"/>
  <c r="W9"/>
  <c r="X9"/>
  <c r="Y9"/>
  <c r="Z9"/>
  <c r="AA9"/>
  <c r="AB9"/>
  <c r="AC9"/>
  <c r="AD9"/>
  <c r="AE9"/>
  <c r="A10"/>
  <c r="B10"/>
  <c r="C10"/>
  <c r="D10"/>
  <c r="E10"/>
  <c r="I10"/>
  <c r="J10"/>
  <c r="K10"/>
  <c r="L10"/>
  <c r="M10"/>
  <c r="N10"/>
  <c r="O10"/>
  <c r="P10"/>
  <c r="Q10"/>
  <c r="R10"/>
  <c r="S10"/>
  <c r="T10"/>
  <c r="U10"/>
  <c r="V10"/>
  <c r="W10"/>
  <c r="X10"/>
  <c r="Y10"/>
  <c r="Z10"/>
  <c r="AA10"/>
  <c r="AB10"/>
  <c r="AC10"/>
  <c r="AD10"/>
  <c r="AE10"/>
  <c r="A11"/>
  <c r="B11"/>
  <c r="C11"/>
  <c r="D11"/>
  <c r="E11"/>
  <c r="I11"/>
  <c r="J11"/>
  <c r="K11"/>
  <c r="L11"/>
  <c r="M11"/>
  <c r="N11"/>
  <c r="O11"/>
  <c r="P11"/>
  <c r="Q11"/>
  <c r="R11"/>
  <c r="S11"/>
  <c r="T11"/>
  <c r="U11"/>
  <c r="V11"/>
  <c r="W11"/>
  <c r="X11"/>
  <c r="Y11"/>
  <c r="Z11"/>
  <c r="AA11"/>
  <c r="AB11"/>
  <c r="AC11"/>
  <c r="AD11"/>
  <c r="AE11"/>
  <c r="A12"/>
  <c r="B12"/>
  <c r="C12"/>
  <c r="D12"/>
  <c r="E12"/>
  <c r="I12"/>
  <c r="J12"/>
  <c r="K12"/>
  <c r="L12"/>
  <c r="M12"/>
  <c r="N12"/>
  <c r="O12"/>
  <c r="P12"/>
  <c r="Q12"/>
  <c r="R12"/>
  <c r="S12"/>
  <c r="T12"/>
  <c r="U12"/>
  <c r="V12"/>
  <c r="W12"/>
  <c r="X12"/>
  <c r="Y12"/>
  <c r="Z12"/>
  <c r="AA12"/>
  <c r="AB12"/>
  <c r="AC12"/>
  <c r="AD12"/>
  <c r="AE12"/>
  <c r="A13"/>
  <c r="B13"/>
  <c r="C13"/>
  <c r="D13"/>
  <c r="E13"/>
  <c r="I13"/>
  <c r="J13"/>
  <c r="K13"/>
  <c r="L13"/>
  <c r="M13"/>
  <c r="N13"/>
  <c r="O13"/>
  <c r="P13"/>
  <c r="Q13"/>
  <c r="R13"/>
  <c r="S13"/>
  <c r="T13"/>
  <c r="U13"/>
  <c r="V13"/>
  <c r="W13"/>
  <c r="X13"/>
  <c r="Y13"/>
  <c r="Z13"/>
  <c r="AA13"/>
  <c r="AB13"/>
  <c r="AC13"/>
  <c r="AD13"/>
  <c r="AE13"/>
  <c r="A14"/>
  <c r="B14"/>
  <c r="C14"/>
  <c r="D14"/>
  <c r="E14"/>
  <c r="I14"/>
  <c r="J14"/>
  <c r="K14"/>
  <c r="L14"/>
  <c r="M14"/>
  <c r="N14"/>
  <c r="O14"/>
  <c r="P14"/>
  <c r="Q14"/>
  <c r="R14"/>
  <c r="S14"/>
  <c r="T14"/>
  <c r="U14"/>
  <c r="V14"/>
  <c r="W14"/>
  <c r="X14"/>
  <c r="Y14"/>
  <c r="Z14"/>
  <c r="AA14"/>
  <c r="AB14"/>
  <c r="AC14"/>
  <c r="AD14"/>
  <c r="AE14"/>
  <c r="A15"/>
  <c r="B15"/>
  <c r="C15"/>
  <c r="D15"/>
  <c r="E15"/>
  <c r="I15"/>
  <c r="J15"/>
  <c r="K15"/>
  <c r="L15"/>
  <c r="M15"/>
  <c r="N15"/>
  <c r="O15"/>
  <c r="P15"/>
  <c r="Q15"/>
  <c r="R15"/>
  <c r="S15"/>
  <c r="T15"/>
  <c r="U15"/>
  <c r="V15"/>
  <c r="W15"/>
  <c r="X15"/>
  <c r="Y15"/>
  <c r="Z15"/>
  <c r="AA15"/>
  <c r="AB15"/>
  <c r="AC15"/>
  <c r="AD15"/>
  <c r="AE15"/>
  <c r="A16"/>
  <c r="B16"/>
  <c r="C16"/>
  <c r="D16"/>
  <c r="E16"/>
  <c r="I16"/>
  <c r="J16"/>
  <c r="K16"/>
  <c r="L16"/>
  <c r="M16"/>
  <c r="N16"/>
  <c r="O16"/>
  <c r="P16"/>
  <c r="Q16"/>
  <c r="R16"/>
  <c r="S16"/>
  <c r="T16"/>
  <c r="U16"/>
  <c r="V16"/>
  <c r="W16"/>
  <c r="X16"/>
  <c r="Y16"/>
  <c r="Z16"/>
  <c r="AA16"/>
  <c r="AB16"/>
  <c r="AC16"/>
  <c r="AD16"/>
  <c r="AE16"/>
  <c r="L2"/>
  <c r="M2"/>
  <c r="N2"/>
  <c r="O2"/>
  <c r="P2"/>
  <c r="Q2"/>
  <c r="R2"/>
  <c r="M1"/>
  <c r="N1"/>
  <c r="O1"/>
  <c r="P1"/>
  <c r="Q1"/>
  <c r="R1"/>
  <c r="B2"/>
  <c r="C2"/>
  <c r="C1"/>
  <c r="A2"/>
  <c r="D2"/>
  <c r="E2"/>
  <c r="I2"/>
  <c r="J2"/>
  <c r="K2"/>
  <c r="S2"/>
  <c r="T2"/>
  <c r="U2"/>
  <c r="V2"/>
  <c r="W2"/>
  <c r="X2"/>
  <c r="Y2"/>
  <c r="Z2"/>
  <c r="AA2"/>
  <c r="AB2"/>
  <c r="AC2"/>
  <c r="AD2"/>
  <c r="AE2"/>
  <c r="B1"/>
  <c r="D1"/>
  <c r="E1"/>
  <c r="F1"/>
  <c r="G1"/>
  <c r="H1"/>
  <c r="I1"/>
  <c r="J1"/>
  <c r="K1"/>
  <c r="L1"/>
  <c r="S1"/>
  <c r="T1"/>
  <c r="U1"/>
  <c r="V1"/>
  <c r="W1"/>
  <c r="X1"/>
  <c r="Y1"/>
  <c r="Z1"/>
  <c r="AA1"/>
  <c r="AB1"/>
  <c r="AC1"/>
  <c r="AD1"/>
  <c r="AE1"/>
  <c r="A1"/>
  <c r="F3"/>
  <c r="G3"/>
  <c r="H3"/>
  <c r="F4"/>
  <c r="G4"/>
  <c r="H4"/>
  <c r="F5"/>
  <c r="G5"/>
  <c r="H5"/>
  <c r="F6"/>
  <c r="G6"/>
  <c r="H6"/>
  <c r="F7"/>
  <c r="G7"/>
  <c r="H7"/>
  <c r="F8"/>
  <c r="G8"/>
  <c r="H8"/>
  <c r="F9"/>
  <c r="G9"/>
  <c r="H9"/>
  <c r="F10"/>
  <c r="G10"/>
  <c r="H10"/>
  <c r="F11"/>
  <c r="G11"/>
  <c r="H11"/>
  <c r="F12"/>
  <c r="G12"/>
  <c r="H12"/>
  <c r="F13"/>
  <c r="G13"/>
  <c r="H13"/>
  <c r="F14"/>
  <c r="G14"/>
  <c r="H14"/>
  <c r="F15"/>
  <c r="G15"/>
  <c r="H15"/>
  <c r="F16"/>
  <c r="G16"/>
  <c r="H16"/>
  <c r="F2"/>
  <c r="G2"/>
  <c r="H2"/>
  <c r="M27" i="1"/>
  <c r="B57"/>
  <c r="C57"/>
  <c r="D57"/>
  <c r="E57"/>
  <c r="F57"/>
  <c r="M26"/>
  <c r="B56"/>
  <c r="C56"/>
  <c r="D56"/>
  <c r="E56"/>
  <c r="F56"/>
  <c r="A57"/>
  <c r="O27"/>
  <c r="N27"/>
  <c r="O7"/>
  <c r="N7"/>
  <c r="M7"/>
  <c r="O3"/>
  <c r="O4"/>
  <c r="O5"/>
  <c r="O6"/>
  <c r="O8"/>
  <c r="O9"/>
  <c r="O10"/>
  <c r="O11"/>
  <c r="O12"/>
  <c r="O13"/>
  <c r="O14"/>
  <c r="O15"/>
  <c r="O16"/>
  <c r="O24"/>
  <c r="O25"/>
  <c r="O26"/>
  <c r="O2"/>
  <c r="N3"/>
  <c r="N4"/>
  <c r="N5"/>
  <c r="N6"/>
  <c r="N8"/>
  <c r="N9"/>
  <c r="N10"/>
  <c r="N11"/>
  <c r="N12"/>
  <c r="N13"/>
  <c r="N14"/>
  <c r="N15"/>
  <c r="N16"/>
  <c r="N24"/>
  <c r="N25"/>
  <c r="N26"/>
  <c r="N2"/>
  <c r="M2"/>
  <c r="M24"/>
  <c r="M25"/>
  <c r="M16"/>
  <c r="M15"/>
  <c r="M14"/>
  <c r="M13"/>
  <c r="M12"/>
  <c r="M11"/>
  <c r="M10"/>
  <c r="M9"/>
  <c r="M8"/>
  <c r="I6"/>
  <c r="M6"/>
  <c r="M5"/>
  <c r="M4"/>
  <c r="M3"/>
  <c r="H56"/>
  <c r="A56"/>
  <c r="H46"/>
  <c r="H47"/>
  <c r="H48"/>
  <c r="H49"/>
  <c r="H50"/>
  <c r="H51"/>
  <c r="H52"/>
  <c r="H53"/>
  <c r="H54"/>
  <c r="H55"/>
  <c r="F46"/>
  <c r="F47"/>
  <c r="F48"/>
  <c r="F49"/>
  <c r="F50"/>
  <c r="F51"/>
  <c r="F52"/>
  <c r="F53"/>
  <c r="F54"/>
  <c r="F55"/>
  <c r="E46"/>
  <c r="E47"/>
  <c r="E48"/>
  <c r="E49"/>
  <c r="E50"/>
  <c r="E51"/>
  <c r="E52"/>
  <c r="E53"/>
  <c r="E54"/>
  <c r="E55"/>
  <c r="D46"/>
  <c r="D47"/>
  <c r="D48"/>
  <c r="D49"/>
  <c r="D50"/>
  <c r="D51"/>
  <c r="D52"/>
  <c r="D53"/>
  <c r="D54"/>
  <c r="D55"/>
  <c r="C46"/>
  <c r="C47"/>
  <c r="C48"/>
  <c r="C49"/>
  <c r="C50"/>
  <c r="C51"/>
  <c r="C52"/>
  <c r="C53"/>
  <c r="C54"/>
  <c r="C55"/>
  <c r="B46"/>
  <c r="B47"/>
  <c r="B48"/>
  <c r="B49"/>
  <c r="B50"/>
  <c r="B51"/>
  <c r="B52"/>
  <c r="B53"/>
  <c r="B54"/>
  <c r="B55"/>
  <c r="A55"/>
  <c r="A54"/>
  <c r="A50"/>
  <c r="A51"/>
  <c r="A52"/>
  <c r="A53"/>
  <c r="A46"/>
  <c r="A47"/>
  <c r="A48"/>
  <c r="A49"/>
  <c r="F34"/>
  <c r="A44"/>
  <c r="H44"/>
  <c r="B44"/>
  <c r="C44"/>
  <c r="D44"/>
  <c r="E44"/>
  <c r="F44"/>
  <c r="A45"/>
  <c r="H45"/>
  <c r="B45"/>
  <c r="C45"/>
  <c r="D45"/>
  <c r="E45"/>
  <c r="F45"/>
  <c r="A32"/>
  <c r="A33"/>
  <c r="A34"/>
  <c r="A35"/>
  <c r="A36"/>
  <c r="A37"/>
  <c r="A38"/>
  <c r="A39"/>
  <c r="A40"/>
  <c r="A41"/>
  <c r="A42"/>
  <c r="A43"/>
  <c r="A31"/>
  <c r="AO3"/>
  <c r="AO4"/>
  <c r="AO5"/>
  <c r="AO6"/>
  <c r="AO8"/>
  <c r="AO9"/>
  <c r="AO10"/>
  <c r="AO11"/>
  <c r="AO12"/>
  <c r="AO13"/>
  <c r="AO14"/>
  <c r="AO15"/>
  <c r="AO16"/>
  <c r="AO2"/>
  <c r="C31"/>
  <c r="D31"/>
  <c r="E31"/>
  <c r="F31"/>
  <c r="C32"/>
  <c r="D32"/>
  <c r="E32"/>
  <c r="F32"/>
  <c r="C33"/>
  <c r="D33"/>
  <c r="E33"/>
  <c r="F33"/>
  <c r="C34"/>
  <c r="D34"/>
  <c r="E34"/>
  <c r="C35"/>
  <c r="D35"/>
  <c r="E35"/>
  <c r="F35"/>
  <c r="C36"/>
  <c r="D36"/>
  <c r="E36"/>
  <c r="F36"/>
  <c r="C37"/>
  <c r="D37"/>
  <c r="E37"/>
  <c r="F37"/>
  <c r="C38"/>
  <c r="D38"/>
  <c r="E38"/>
  <c r="F38"/>
  <c r="C39"/>
  <c r="D39"/>
  <c r="E39"/>
  <c r="F39"/>
  <c r="C40"/>
  <c r="D40"/>
  <c r="E40"/>
  <c r="F40"/>
  <c r="C41"/>
  <c r="D41"/>
  <c r="E41"/>
  <c r="F41"/>
  <c r="C42"/>
  <c r="D42"/>
  <c r="E42"/>
  <c r="F42"/>
  <c r="C43"/>
  <c r="D43"/>
  <c r="E43"/>
  <c r="F43"/>
  <c r="B32"/>
  <c r="B33"/>
  <c r="B34"/>
  <c r="B35"/>
  <c r="B36"/>
  <c r="B37"/>
  <c r="B38"/>
  <c r="B39"/>
  <c r="B40"/>
  <c r="B41"/>
  <c r="B42"/>
  <c r="B43"/>
  <c r="B31"/>
  <c r="H32"/>
  <c r="H33"/>
  <c r="H34"/>
  <c r="H35"/>
  <c r="H36"/>
  <c r="H37"/>
  <c r="H38"/>
  <c r="H39"/>
  <c r="H40"/>
  <c r="H41"/>
  <c r="H42"/>
  <c r="H43"/>
  <c r="H31"/>
</calcChain>
</file>

<file path=xl/sharedStrings.xml><?xml version="1.0" encoding="utf-8"?>
<sst xmlns="http://schemas.openxmlformats.org/spreadsheetml/2006/main" count="121" uniqueCount="103">
  <si>
    <t>Compressed_Air_Energy_storage</t>
    <phoneticPr fontId="2" type="noConversion"/>
  </si>
  <si>
    <t>ReEDs Sheet; also Sullivan et al (2008), NREL/CP-670-43510 Conference Paper for o&amp;m costs, declanation rate, etc; $1,200,000 taken as capital cost in 2010 rather than 2004 based on conversation with Hernandez</t>
    <phoneticPr fontId="2" type="noConversion"/>
  </si>
  <si>
    <t>Biomass_Steam_Turbine</t>
  </si>
  <si>
    <t>Hydro_NonPumped</t>
    <phoneticPr fontId="2" type="noConversion"/>
  </si>
  <si>
    <t>Hydro_Pumped</t>
    <phoneticPr fontId="2" type="noConversion"/>
  </si>
  <si>
    <t>Water</t>
    <phoneticPr fontId="2" type="noConversion"/>
  </si>
  <si>
    <t>Water</t>
    <phoneticPr fontId="2" type="noConversion"/>
  </si>
  <si>
    <t>ReEDs Sheet, cost declination rate assumed to be that of a gas steam turbine</t>
  </si>
  <si>
    <t>Biomass_IGCC</t>
  </si>
  <si>
    <t>EIA, cost declination rate, construction time, lifetime, outage rates assumed to be equal to coal IGCC</t>
  </si>
  <si>
    <t>Coal_IGCC</t>
  </si>
  <si>
    <t>can_build_new</t>
  </si>
  <si>
    <t>Coal_Steam_Turbine_EP</t>
    <phoneticPr fontId="2" type="noConversion"/>
  </si>
  <si>
    <t>Gas_Steam_Turbine_EP</t>
    <phoneticPr fontId="2" type="noConversion"/>
  </si>
  <si>
    <t>Nuclear_EP</t>
    <phoneticPr fontId="2" type="noConversion"/>
  </si>
  <si>
    <t>CapEx from SAM with Solar Field area = 600000m^2, construction cost mulitplier and yearly cost fraction from ReEDs sheet, cost declination rate and fixed OM from DOE solar program costs on ReEDs sheet - took 2020 fixed OM value.  Most places put VarOM at 0, so this was done here</t>
    <phoneticPr fontId="2" type="noConversion"/>
  </si>
  <si>
    <t>ReEDs Sheet, cost declination rate assumed to be between ST and other techs (@1%).  EIA has minimum learning by 2025 as 10%, so this is roughly consistent</t>
  </si>
  <si>
    <t>storage</t>
    <phoneticPr fontId="2" type="noConversion"/>
  </si>
  <si>
    <t>Offshore_Wind</t>
  </si>
  <si>
    <t>Bio_Gas</t>
  </si>
  <si>
    <t>year_1_cost_fraction</t>
    <phoneticPr fontId="2" type="noConversion"/>
  </si>
  <si>
    <t>year_2_cost_fraction</t>
    <phoneticPr fontId="2" type="noConversion"/>
  </si>
  <si>
    <t>year_3_cost_fraction</t>
    <phoneticPr fontId="2" type="noConversion"/>
  </si>
  <si>
    <t>CapEx from SAM with Solar Field area = 800000m^2 and 6h TES, construction cost mulitplier and yearly cost fraction from CSP on ReEDs sheet- it's unclear how much these change with storage... assumed to be the same here, cost declination rate and fixed OM from Mark Mehos estimate on ReEDs sheet - took 2020 fixed OM value.  Most places put VarOM at 0, so this was done here</t>
    <phoneticPr fontId="2" type="noConversion"/>
  </si>
  <si>
    <t>CSP_Trough_No_Storage</t>
    <phoneticPr fontId="2" type="noConversion"/>
  </si>
  <si>
    <t>CSP_Trough_6h_Storage</t>
    <phoneticPr fontId="2" type="noConversion"/>
  </si>
  <si>
    <t>heat_rate_mbtu_per_mwh</t>
    <phoneticPr fontId="2" type="noConversion"/>
  </si>
  <si>
    <t>Commercial_PV</t>
    <phoneticPr fontId="2" type="noConversion"/>
  </si>
  <si>
    <t>min_build_year</t>
    <phoneticPr fontId="2" type="noConversion"/>
  </si>
  <si>
    <t>min_dispatch_fraction</t>
    <phoneticPr fontId="2" type="noConversion"/>
  </si>
  <si>
    <t>min_runtime_hours</t>
    <phoneticPr fontId="2" type="noConversion"/>
  </si>
  <si>
    <t>min_downtime_hours</t>
    <phoneticPr fontId="2" type="noConversion"/>
  </si>
  <si>
    <t>ReEDs Sheet, nukes run for 40 years at least, so the 30 year ReEDs lifetime was changed to 40, also the cost declination rate was set to 0.55% as nukes don't really obey the laws of mass production because they aren't mass produced</t>
    <phoneticPr fontId="2" type="noConversion"/>
  </si>
  <si>
    <t>CCGT</t>
  </si>
  <si>
    <t>ReEDs Sheet</t>
  </si>
  <si>
    <t>Gas_Combustion_Turbine</t>
  </si>
  <si>
    <t>Wind</t>
  </si>
  <si>
    <t>Distributed_PV</t>
    <phoneticPr fontId="2" type="noConversion"/>
  </si>
  <si>
    <t>Central_PV</t>
    <phoneticPr fontId="2" type="noConversion"/>
  </si>
  <si>
    <t>construction_cost_multipulier</t>
    <phoneticPr fontId="2" type="noConversion"/>
  </si>
  <si>
    <t>fixed_o_m</t>
    <phoneticPr fontId="2" type="noConversion"/>
  </si>
  <si>
    <t>var_o_m</t>
    <phoneticPr fontId="2" type="noConversion"/>
  </si>
  <si>
    <t>overnight_cost_$2007</t>
    <phoneticPr fontId="2" type="noConversion"/>
  </si>
  <si>
    <t>fixed_o_m_$2007</t>
    <phoneticPr fontId="2" type="noConversion"/>
  </si>
  <si>
    <t>var_o_m_$2007</t>
    <phoneticPr fontId="2" type="noConversion"/>
  </si>
  <si>
    <t>construction_time_years</t>
    <phoneticPr fontId="2" type="noConversion"/>
  </si>
  <si>
    <t>forced_outage_rate</t>
    <phoneticPr fontId="2" type="noConversion"/>
  </si>
  <si>
    <t>scheduled_outage_rate</t>
    <phoneticPr fontId="2" type="noConversion"/>
  </si>
  <si>
    <t>connect_cost_generic_$2007_per_mw</t>
    <phoneticPr fontId="2" type="noConversion"/>
  </si>
  <si>
    <t>fuel</t>
    <phoneticPr fontId="2" type="noConversion"/>
  </si>
  <si>
    <t>Gas</t>
    <phoneticPr fontId="2" type="noConversion"/>
  </si>
  <si>
    <t>Wind</t>
    <phoneticPr fontId="2" type="noConversion"/>
  </si>
  <si>
    <t>price_and_dollar_year</t>
    <phoneticPr fontId="2" type="noConversion"/>
  </si>
  <si>
    <t>max_ramp_rate_mw_per_hour</t>
    <phoneticPr fontId="2" type="noConversion"/>
  </si>
  <si>
    <t>Gas</t>
  </si>
  <si>
    <t>Coal</t>
  </si>
  <si>
    <t>Uranium</t>
  </si>
  <si>
    <t>DOE Solar Program Costs, took 2020 value for fixed O+M, 10% added to capital costs to go from utility to distributed, but also assumed a 5% declination rate, , outage rates from Mathias</t>
    <phoneticPr fontId="2" type="noConversion"/>
  </si>
  <si>
    <t>overnight_cost</t>
    <phoneticPr fontId="2" type="noConversion"/>
  </si>
  <si>
    <t>Solar</t>
    <phoneticPr fontId="2" type="noConversion"/>
  </si>
  <si>
    <t>Bio_Solid</t>
    <phoneticPr fontId="2" type="noConversion"/>
  </si>
  <si>
    <t>Coal</t>
    <phoneticPr fontId="2" type="noConversion"/>
  </si>
  <si>
    <t>Uranium</t>
    <phoneticPr fontId="2" type="noConversion"/>
  </si>
  <si>
    <t>interest_between_price_year_and_cost_year</t>
    <phoneticPr fontId="2" type="noConversion"/>
  </si>
  <si>
    <t>Residential_PV</t>
    <phoneticPr fontId="2" type="noConversion"/>
  </si>
  <si>
    <t>Geothermal</t>
    <phoneticPr fontId="2" type="noConversion"/>
  </si>
  <si>
    <t>Compressed_Air_Energy_Storage</t>
    <phoneticPr fontId="2" type="noConversion"/>
  </si>
  <si>
    <t>Gas</t>
    <phoneticPr fontId="2" type="noConversion"/>
  </si>
  <si>
    <t>source - all dispatch data from TEPPC_Generator_Categories</t>
    <phoneticPr fontId="2" type="noConversion"/>
  </si>
  <si>
    <t>technology_id</t>
    <phoneticPr fontId="2" type="noConversion"/>
  </si>
  <si>
    <t>max_age_years</t>
    <phoneticPr fontId="2" type="noConversion"/>
  </si>
  <si>
    <t>Solar</t>
    <phoneticPr fontId="2" type="noConversion"/>
  </si>
  <si>
    <t>Bio_Gas</t>
    <phoneticPr fontId="2" type="noConversion"/>
  </si>
  <si>
    <t>ReEDs Sheet, assumed to run for 40 years, not 60</t>
  </si>
  <si>
    <t>Coal_Steam_Turbine</t>
  </si>
  <si>
    <t>Nuclear</t>
  </si>
  <si>
    <t>Geothermal</t>
  </si>
  <si>
    <t>tech_name_again</t>
    <phoneticPr fontId="2" type="noConversion"/>
  </si>
  <si>
    <t xml:space="preserve">Solar Vision Study (see PV_Cost_Calc.xlsx) for costs, ReEDs sheet for construction cost multiplier and cost fractions, Matthias for forced outage rate </t>
    <phoneticPr fontId="2" type="noConversion"/>
  </si>
  <si>
    <t>Black and Veatch for REFutures (12-02-09 update) (onReEDs sheet) for capital cost, EIA says minimum learning by 2025 is 20%, so this is a 1.1% declination rate, capital cost multipulier from EIA,http://graysharboroceanenergy.com/Documents/LIPA%20Offshore%20Wind%20rept.pdf for total outage rate of 3%, distributed by guess</t>
    <phoneticPr fontId="2" type="noConversion"/>
  </si>
  <si>
    <t>Cost Declination Rate (%/yr)</t>
    <phoneticPr fontId="2" type="noConversion"/>
  </si>
  <si>
    <t>Resultant Capital Costs ($2007/MW) in Investment Period Years</t>
    <phoneticPr fontId="2" type="noConversion"/>
  </si>
  <si>
    <t>EIA, cost declination rate, construction time, lifetime, outage rates assumed to be equal to gas combustion turbine</t>
  </si>
  <si>
    <t>Geothermal_EP</t>
    <phoneticPr fontId="2" type="noConversion"/>
  </si>
  <si>
    <t>CCGT_EP</t>
    <phoneticPr fontId="2" type="noConversion"/>
  </si>
  <si>
    <t>Gas_Combustion_Turbine_EP</t>
    <phoneticPr fontId="2" type="noConversion"/>
  </si>
  <si>
    <t>Wind_EP</t>
    <phoneticPr fontId="2" type="noConversion"/>
  </si>
  <si>
    <t>Gas</t>
    <phoneticPr fontId="2" type="noConversion"/>
  </si>
  <si>
    <t>Wind</t>
    <phoneticPr fontId="2" type="noConversion"/>
  </si>
  <si>
    <t>year_4_cost_fraction</t>
    <phoneticPr fontId="2" type="noConversion"/>
  </si>
  <si>
    <t>year_5_cost_fraction</t>
    <phoneticPr fontId="2" type="noConversion"/>
  </si>
  <si>
    <t>year_6_cost_fraction</t>
    <phoneticPr fontId="2" type="noConversion"/>
  </si>
  <si>
    <t>Black and Veatch for REFutures (12-02-09 update) (onReEDs sheet) for capital cost, outage rates from Mathias</t>
    <phoneticPr fontId="2" type="noConversion"/>
  </si>
  <si>
    <t>technology</t>
  </si>
  <si>
    <t>overnight_cost_change</t>
  </si>
  <si>
    <t>intermittent</t>
  </si>
  <si>
    <t>resource_limited</t>
  </si>
  <si>
    <t>baseload</t>
  </si>
  <si>
    <t>min_build_capacity</t>
  </si>
  <si>
    <t>startup_fuel_mbtu</t>
  </si>
  <si>
    <t>nonfuel_startup_cost</t>
  </si>
  <si>
    <t>$year_of_costs</t>
  </si>
  <si>
    <t>cost_for_which_year?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</si>
</sst>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0"/>
      <name val="Verdana"/>
    </font>
    <font>
      <b/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2" fontId="0" fillId="0" borderId="0" xfId="0" applyNumberFormat="1"/>
    <xf numFmtId="164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4" Type="http://schemas.openxmlformats.org/officeDocument/2006/relationships/worksheet" Target="worksheets/sheet3.xml"/><Relationship Id="rId5" Type="http://schemas.openxmlformats.org/officeDocument/2006/relationships/theme" Target="theme/theme1.xml"/><Relationship Id="rId7" Type="http://schemas.openxmlformats.org/officeDocument/2006/relationships/sharedStrings" Target="sharedStrings.xml"/><Relationship Id="rId1" Type="http://schemas.openxmlformats.org/officeDocument/2006/relationships/chartsheet" Target="chartsheets/sheet1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6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>
        <c:manualLayout>
          <c:layoutTarget val="inner"/>
          <c:xMode val="edge"/>
          <c:yMode val="edge"/>
          <c:x val="0.083611115487471"/>
          <c:y val="0.0265897427844818"/>
          <c:w val="0.663162311021483"/>
          <c:h val="0.832330168615077"/>
        </c:manualLayout>
      </c:layout>
      <c:lineChart>
        <c:grouping val="standard"/>
        <c:ser>
          <c:idx val="1"/>
          <c:order val="0"/>
          <c:tx>
            <c:strRef>
              <c:f>'generator_costs_04-08-2010'!$A$30</c:f>
              <c:strCache>
                <c:ptCount val="1"/>
                <c:pt idx="0">
                  <c:v>technology</c:v>
                </c:pt>
              </c:strCache>
            </c:strRef>
          </c:tx>
          <c:spPr>
            <a:ln>
              <a:solidFill>
                <a:schemeClr val="bg1">
                  <a:lumMod val="85000"/>
                </a:schemeClr>
              </a:solidFill>
            </a:ln>
          </c:spPr>
          <c:marker>
            <c:symbol val="none"/>
          </c:marker>
          <c:val>
            <c:numRef>
              <c:f>'generator_costs_04-08-2010'!$B$30:$F$30</c:f>
              <c:numCache>
                <c:formatCode>General</c:formatCode>
                <c:ptCount val="5"/>
                <c:pt idx="0">
                  <c:v>2010.0</c:v>
                </c:pt>
                <c:pt idx="1">
                  <c:v>2014.0</c:v>
                </c:pt>
                <c:pt idx="2">
                  <c:v>2018.0</c:v>
                </c:pt>
                <c:pt idx="3">
                  <c:v>2022.0</c:v>
                </c:pt>
                <c:pt idx="4">
                  <c:v>2026.0</c:v>
                </c:pt>
              </c:numCache>
            </c:numRef>
          </c:val>
        </c:ser>
        <c:ser>
          <c:idx val="2"/>
          <c:order val="1"/>
          <c:tx>
            <c:strRef>
              <c:f>'generator_costs_04-08-2010'!$A$31</c:f>
              <c:strCache>
                <c:ptCount val="1"/>
                <c:pt idx="0">
                  <c:v>CCGT</c:v>
                </c:pt>
              </c:strCache>
            </c:strRef>
          </c:tx>
          <c:spPr>
            <a:ln>
              <a:solidFill>
                <a:schemeClr val="bg1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'generator_costs_04-08-2010'!$B$31:$F$31</c:f>
              <c:numCache>
                <c:formatCode>0.00</c:formatCode>
                <c:ptCount val="5"/>
                <c:pt idx="0">
                  <c:v>1.053162956364598</c:v>
                </c:pt>
                <c:pt idx="1">
                  <c:v>0.997433460691333</c:v>
                </c:pt>
                <c:pt idx="2">
                  <c:v>0.944652964191678</c:v>
                </c:pt>
                <c:pt idx="3">
                  <c:v>0.894665416716231</c:v>
                </c:pt>
                <c:pt idx="4">
                  <c:v>0.847323025713404</c:v>
                </c:pt>
              </c:numCache>
            </c:numRef>
          </c:val>
        </c:ser>
        <c:ser>
          <c:idx val="3"/>
          <c:order val="2"/>
          <c:tx>
            <c:strRef>
              <c:f>'generator_costs_04-08-2010'!$A$32</c:f>
              <c:strCache>
                <c:ptCount val="1"/>
                <c:pt idx="0">
                  <c:v>Gas_Combustion_Turbine</c:v>
                </c:pt>
              </c:strCache>
            </c:strRef>
          </c:tx>
          <c:spPr>
            <a:ln>
              <a:solidFill>
                <a:schemeClr val="bg1">
                  <a:lumMod val="65000"/>
                </a:schemeClr>
              </a:solidFill>
            </a:ln>
          </c:spPr>
          <c:marker>
            <c:symbol val="none"/>
          </c:marker>
          <c:val>
            <c:numRef>
              <c:f>'generator_costs_04-08-2010'!$B$32:$F$32</c:f>
              <c:numCache>
                <c:formatCode>0.00</c:formatCode>
                <c:ptCount val="5"/>
                <c:pt idx="0">
                  <c:v>0.67777019539913</c:v>
                </c:pt>
                <c:pt idx="1">
                  <c:v>0.639565820609489</c:v>
                </c:pt>
                <c:pt idx="2">
                  <c:v>0.603514940120683</c:v>
                </c:pt>
                <c:pt idx="3">
                  <c:v>0.56949616632385</c:v>
                </c:pt>
                <c:pt idx="4">
                  <c:v>0.53739495395542</c:v>
                </c:pt>
              </c:numCache>
            </c:numRef>
          </c:val>
        </c:ser>
        <c:ser>
          <c:idx val="4"/>
          <c:order val="3"/>
          <c:tx>
            <c:strRef>
              <c:f>'generator_costs_04-08-2010'!#REF!</c:f>
              <c:strCache>
                <c:ptCount val="1"/>
                <c:pt idx="0">
                  <c:v>#REF!</c:v>
                </c:pt>
              </c:strCache>
            </c:strRef>
          </c:tx>
          <c:spPr>
            <a:ln>
              <a:solidFill>
                <a:schemeClr val="tx2">
                  <a:lumMod val="40000"/>
                  <a:lumOff val="60000"/>
                </a:schemeClr>
              </a:solidFill>
            </a:ln>
          </c:spPr>
          <c:marker>
            <c:symbol val="none"/>
          </c:marker>
          <c:val>
            <c:numRef>
              <c:f>'generator_costs_04-08-2010'!#REF!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</c:ser>
        <c:ser>
          <c:idx val="5"/>
          <c:order val="4"/>
          <c:tx>
            <c:strRef>
              <c:f>'generator_costs_04-08-2010'!$A$33</c:f>
              <c:strCache>
                <c:ptCount val="1"/>
                <c:pt idx="0">
                  <c:v>Wind</c:v>
                </c:pt>
              </c:strCache>
            </c:strRef>
          </c:tx>
          <c:spPr>
            <a:ln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none"/>
          </c:marker>
          <c:val>
            <c:numRef>
              <c:f>'generator_costs_04-08-2010'!$B$33:$F$33</c:f>
              <c:numCache>
                <c:formatCode>0.00</c:formatCode>
                <c:ptCount val="5"/>
                <c:pt idx="0">
                  <c:v>1.839890401320024</c:v>
                </c:pt>
                <c:pt idx="1">
                  <c:v>1.803367658058552</c:v>
                </c:pt>
                <c:pt idx="2">
                  <c:v>1.767569909489366</c:v>
                </c:pt>
                <c:pt idx="3">
                  <c:v>1.732482764105779</c:v>
                </c:pt>
                <c:pt idx="4">
                  <c:v>1.698092116079698</c:v>
                </c:pt>
              </c:numCache>
            </c:numRef>
          </c:val>
        </c:ser>
        <c:ser>
          <c:idx val="6"/>
          <c:order val="5"/>
          <c:tx>
            <c:strRef>
              <c:f>'generator_costs_04-08-2010'!$A$34</c:f>
              <c:strCache>
                <c:ptCount val="1"/>
                <c:pt idx="0">
                  <c:v>Offshore_Wind</c:v>
                </c:pt>
              </c:strCache>
            </c:strRef>
          </c:tx>
          <c:spPr>
            <a:ln w="57150" cmpd="sng">
              <a:solidFill>
                <a:srgbClr val="FFFF00"/>
              </a:solidFill>
            </a:ln>
          </c:spPr>
          <c:marker>
            <c:symbol val="none"/>
          </c:marker>
          <c:val>
            <c:numRef>
              <c:f>'generator_costs_04-08-2010'!$B$34:$F$34</c:f>
              <c:numCache>
                <c:formatCode>0.00</c:formatCode>
                <c:ptCount val="5"/>
                <c:pt idx="0">
                  <c:v>3.513234607835245</c:v>
                </c:pt>
                <c:pt idx="1">
                  <c:v>3.334078054155916</c:v>
                </c:pt>
                <c:pt idx="2">
                  <c:v>3.164057545833386</c:v>
                </c:pt>
                <c:pt idx="3">
                  <c:v>3.00270719243246</c:v>
                </c:pt>
                <c:pt idx="4">
                  <c:v>2.849584861488611</c:v>
                </c:pt>
              </c:numCache>
            </c:numRef>
          </c:val>
        </c:ser>
        <c:ser>
          <c:idx val="7"/>
          <c:order val="6"/>
          <c:tx>
            <c:strRef>
              <c:f>'generator_costs_04-08-2010'!$A$35</c:f>
              <c:strCache>
                <c:ptCount val="1"/>
                <c:pt idx="0">
                  <c:v>Residential_PV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'generator_costs_04-08-2010'!$B$35:$F$35</c:f>
              <c:numCache>
                <c:formatCode>0.00</c:formatCode>
                <c:ptCount val="5"/>
                <c:pt idx="0">
                  <c:v>4.42620595413476</c:v>
                </c:pt>
                <c:pt idx="1">
                  <c:v>3.697116936703115</c:v>
                </c:pt>
                <c:pt idx="2">
                  <c:v>3.088124182492767</c:v>
                </c:pt>
                <c:pt idx="3">
                  <c:v>2.579445316382326</c:v>
                </c:pt>
                <c:pt idx="4">
                  <c:v>2.154556535623484</c:v>
                </c:pt>
              </c:numCache>
            </c:numRef>
          </c:val>
        </c:ser>
        <c:ser>
          <c:idx val="8"/>
          <c:order val="7"/>
          <c:tx>
            <c:strRef>
              <c:f>'generator_costs_04-08-2010'!$A$36</c:f>
              <c:strCache>
                <c:ptCount val="1"/>
                <c:pt idx="0">
                  <c:v>CSP_Trough_6h_Storage</c:v>
                </c:pt>
              </c:strCache>
            </c:strRef>
          </c:tx>
          <c:marker>
            <c:symbol val="none"/>
          </c:marker>
          <c:val>
            <c:numRef>
              <c:f>'generator_costs_04-08-2010'!$B$36:$F$36</c:f>
              <c:numCache>
                <c:formatCode>0.00</c:formatCode>
                <c:ptCount val="5"/>
                <c:pt idx="0">
                  <c:v>6.869476592652092</c:v>
                </c:pt>
                <c:pt idx="1">
                  <c:v>5.71395919150487</c:v>
                </c:pt>
                <c:pt idx="2">
                  <c:v>4.752811833889383</c:v>
                </c:pt>
                <c:pt idx="3">
                  <c:v>3.953339457156623</c:v>
                </c:pt>
                <c:pt idx="4">
                  <c:v>3.288346648203362</c:v>
                </c:pt>
              </c:numCache>
            </c:numRef>
          </c:val>
        </c:ser>
        <c:ser>
          <c:idx val="9"/>
          <c:order val="8"/>
          <c:tx>
            <c:strRef>
              <c:f>'generator_costs_04-08-2010'!$A$37</c:f>
              <c:strCache>
                <c:ptCount val="1"/>
                <c:pt idx="0">
                  <c:v>Bio_Gas</c:v>
                </c:pt>
              </c:strCache>
            </c:strRef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'generator_costs_04-08-2010'!$B$37:$F$37</c:f>
              <c:numCache>
                <c:formatCode>0.00</c:formatCode>
                <c:ptCount val="5"/>
                <c:pt idx="0">
                  <c:v>2.470155447682577</c:v>
                </c:pt>
                <c:pt idx="1">
                  <c:v>2.330918365331435</c:v>
                </c:pt>
                <c:pt idx="2">
                  <c:v>2.199529762767202</c:v>
                </c:pt>
                <c:pt idx="3">
                  <c:v>2.075547238914494</c:v>
                </c:pt>
                <c:pt idx="4">
                  <c:v>1.958553329847132</c:v>
                </c:pt>
              </c:numCache>
            </c:numRef>
          </c:val>
        </c:ser>
        <c:ser>
          <c:idx val="10"/>
          <c:order val="9"/>
          <c:tx>
            <c:strRef>
              <c:f>'generator_costs_04-08-2010'!$A$38</c:f>
              <c:strCache>
                <c:ptCount val="1"/>
                <c:pt idx="0">
                  <c:v>Biomass_Steam_Turbine</c:v>
                </c:pt>
              </c:strCache>
            </c:strRef>
          </c:tx>
          <c:spPr>
            <a:ln>
              <a:solidFill>
                <a:schemeClr val="accent3">
                  <a:lumMod val="50000"/>
                </a:schemeClr>
              </a:solidFill>
            </a:ln>
          </c:spPr>
          <c:marker>
            <c:symbol val="none"/>
          </c:marker>
          <c:val>
            <c:numRef>
              <c:f>'generator_costs_04-08-2010'!$B$38:$F$38</c:f>
              <c:numCache>
                <c:formatCode>0.00</c:formatCode>
                <c:ptCount val="5"/>
                <c:pt idx="0">
                  <c:v>3.161069225611447</c:v>
                </c:pt>
                <c:pt idx="1">
                  <c:v>3.09209733591345</c:v>
                </c:pt>
                <c:pt idx="2">
                  <c:v>3.024630355228509</c:v>
                </c:pt>
                <c:pt idx="3">
                  <c:v>2.958635447699181</c:v>
                </c:pt>
                <c:pt idx="4">
                  <c:v>2.894080493919002</c:v>
                </c:pt>
              </c:numCache>
            </c:numRef>
          </c:val>
        </c:ser>
        <c:ser>
          <c:idx val="11"/>
          <c:order val="10"/>
          <c:tx>
            <c:strRef>
              <c:f>'generator_costs_04-08-2010'!$A$39</c:f>
              <c:strCache>
                <c:ptCount val="1"/>
                <c:pt idx="0">
                  <c:v>Biomass_IGCC</c:v>
                </c:pt>
              </c:strCache>
            </c:strRef>
          </c:tx>
          <c:spPr>
            <a:ln>
              <a:solidFill>
                <a:schemeClr val="accent2">
                  <a:lumMod val="50000"/>
                </a:schemeClr>
              </a:solidFill>
            </a:ln>
          </c:spPr>
          <c:marker>
            <c:symbol val="none"/>
          </c:marker>
          <c:val>
            <c:numRef>
              <c:f>'generator_costs_04-08-2010'!$B$39:$F$39</c:f>
              <c:numCache>
                <c:formatCode>0.00</c:formatCode>
                <c:ptCount val="5"/>
                <c:pt idx="0">
                  <c:v>3.629009539105095</c:v>
                </c:pt>
                <c:pt idx="1">
                  <c:v>3.418894680024891</c:v>
                </c:pt>
                <c:pt idx="2">
                  <c:v>3.220945193763514</c:v>
                </c:pt>
                <c:pt idx="3">
                  <c:v>3.034456721302908</c:v>
                </c:pt>
                <c:pt idx="4">
                  <c:v>2.858765685081833</c:v>
                </c:pt>
              </c:numCache>
            </c:numRef>
          </c:val>
        </c:ser>
        <c:ser>
          <c:idx val="12"/>
          <c:order val="11"/>
          <c:tx>
            <c:strRef>
              <c:f>'generator_costs_04-08-2010'!$A$40</c:f>
              <c:strCache>
                <c:ptCount val="1"/>
                <c:pt idx="0">
                  <c:v>Coal_IGCC</c:v>
                </c:pt>
              </c:strCache>
            </c:strRef>
          </c:tx>
          <c:spPr>
            <a:ln>
              <a:solidFill>
                <a:schemeClr val="accent2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'generator_costs_04-08-2010'!$B$40:$F$40</c:f>
              <c:numCache>
                <c:formatCode>0.00</c:formatCode>
                <c:ptCount val="5"/>
                <c:pt idx="0">
                  <c:v>2.780890546953336</c:v>
                </c:pt>
                <c:pt idx="1">
                  <c:v>2.619880657314231</c:v>
                </c:pt>
                <c:pt idx="2">
                  <c:v>2.468193027621673</c:v>
                </c:pt>
                <c:pt idx="3">
                  <c:v>2.325287911337699</c:v>
                </c:pt>
                <c:pt idx="4">
                  <c:v>2.190656812535984</c:v>
                </c:pt>
              </c:numCache>
            </c:numRef>
          </c:val>
        </c:ser>
        <c:ser>
          <c:idx val="13"/>
          <c:order val="12"/>
          <c:tx>
            <c:strRef>
              <c:f>'generator_costs_04-08-2010'!$A$41</c:f>
              <c:strCache>
                <c:ptCount val="1"/>
                <c:pt idx="0">
                  <c:v>Coal_Steam_Turbine</c:v>
                </c:pt>
              </c:strCache>
            </c:strRef>
          </c:tx>
          <c:spPr>
            <a:ln>
              <a:solidFill>
                <a:schemeClr val="accent4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'generator_costs_04-08-2010'!$B$41:$F$41</c:f>
              <c:numCache>
                <c:formatCode>0.00</c:formatCode>
                <c:ptCount val="5"/>
                <c:pt idx="0">
                  <c:v>2.263211530270902</c:v>
                </c:pt>
                <c:pt idx="1">
                  <c:v>2.157390411638769</c:v>
                </c:pt>
                <c:pt idx="2">
                  <c:v>2.056517177461437</c:v>
                </c:pt>
                <c:pt idx="3">
                  <c:v>1.960360479205699</c:v>
                </c:pt>
                <c:pt idx="4">
                  <c:v>1.868699785515728</c:v>
                </c:pt>
              </c:numCache>
            </c:numRef>
          </c:val>
        </c:ser>
        <c:ser>
          <c:idx val="14"/>
          <c:order val="13"/>
          <c:tx>
            <c:strRef>
              <c:f>'generator_costs_04-08-2010'!$A$42</c:f>
              <c:strCache>
                <c:ptCount val="1"/>
                <c:pt idx="0">
                  <c:v>Nuclear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'generator_costs_04-08-2010'!$B$42:$F$42</c:f>
              <c:numCache>
                <c:formatCode>0.00</c:formatCode>
                <c:ptCount val="5"/>
                <c:pt idx="0">
                  <c:v>3.979640018509202</c:v>
                </c:pt>
                <c:pt idx="1">
                  <c:v>3.749224117787926</c:v>
                </c:pt>
                <c:pt idx="2">
                  <c:v>3.532148993382667</c:v>
                </c:pt>
                <c:pt idx="3">
                  <c:v>3.327642231965364</c:v>
                </c:pt>
                <c:pt idx="4">
                  <c:v>3.134976141919441</c:v>
                </c:pt>
              </c:numCache>
            </c:numRef>
          </c:val>
        </c:ser>
        <c:ser>
          <c:idx val="0"/>
          <c:order val="14"/>
          <c:tx>
            <c:strRef>
              <c:f>'generator_costs_04-08-2010'!$A$43</c:f>
              <c:strCache>
                <c:ptCount val="1"/>
                <c:pt idx="0">
                  <c:v>Geothermal</c:v>
                </c:pt>
              </c:strCache>
            </c:strRef>
          </c:tx>
          <c:marker>
            <c:symbol val="none"/>
          </c:marker>
          <c:val>
            <c:numRef>
              <c:f>'generator_costs_04-08-2010'!$B$43:$F$43</c:f>
              <c:numCache>
                <c:formatCode>0.00</c:formatCode>
                <c:ptCount val="5"/>
                <c:pt idx="0">
                  <c:v>3.669825762045137</c:v>
                </c:pt>
                <c:pt idx="1">
                  <c:v>3.525219984415768</c:v>
                </c:pt>
                <c:pt idx="2">
                  <c:v>3.386312251402048</c:v>
                </c:pt>
                <c:pt idx="3">
                  <c:v>3.252878037310924</c:v>
                </c:pt>
                <c:pt idx="4">
                  <c:v>3.124701663657505</c:v>
                </c:pt>
              </c:numCache>
            </c:numRef>
          </c:val>
        </c:ser>
        <c:ser>
          <c:idx val="15"/>
          <c:order val="15"/>
          <c:tx>
            <c:strRef>
              <c:f>'generator_costs_04-08-2010'!$A$44</c:f>
              <c:strCache>
                <c:ptCount val="1"/>
                <c:pt idx="0">
                  <c:v>Hydro_NonPumped</c:v>
                </c:pt>
              </c:strCache>
            </c:strRef>
          </c:tx>
          <c:marker>
            <c:symbol val="none"/>
          </c:marker>
          <c:val>
            <c:numRef>
              <c:f>'generator_costs_04-08-2010'!$B$44:$F$44</c:f>
              <c:numCache>
                <c:formatCode>0.00</c:formatCode>
                <c:ptCount val="5"/>
                <c:pt idx="0">
                  <c:v>2.690364973631826</c:v>
                </c:pt>
                <c:pt idx="1">
                  <c:v>2.608453899375566</c:v>
                </c:pt>
                <c:pt idx="2">
                  <c:v>2.529036696453335</c:v>
                </c:pt>
                <c:pt idx="3">
                  <c:v>2.452037436252461</c:v>
                </c:pt>
                <c:pt idx="4">
                  <c:v>2.377382501889087</c:v>
                </c:pt>
              </c:numCache>
            </c:numRef>
          </c:val>
        </c:ser>
        <c:ser>
          <c:idx val="16"/>
          <c:order val="16"/>
          <c:tx>
            <c:strRef>
              <c:f>'generator_costs_04-08-2010'!$A$45</c:f>
              <c:strCache>
                <c:ptCount val="1"/>
                <c:pt idx="0">
                  <c:v>Hydro_Pumped</c:v>
                </c:pt>
              </c:strCache>
            </c:strRef>
          </c:tx>
          <c:marker>
            <c:symbol val="none"/>
          </c:marker>
          <c:val>
            <c:numRef>
              <c:f>'generator_costs_04-08-2010'!$B$45:$F$45</c:f>
              <c:numCache>
                <c:formatCode>0.00</c:formatCode>
                <c:ptCount val="5"/>
                <c:pt idx="0">
                  <c:v>4.629622533609614</c:v>
                </c:pt>
                <c:pt idx="1">
                  <c:v>4.368661169995165</c:v>
                </c:pt>
                <c:pt idx="2">
                  <c:v>4.12240960891972</c:v>
                </c:pt>
                <c:pt idx="3">
                  <c:v>3.890038692044511</c:v>
                </c:pt>
                <c:pt idx="4">
                  <c:v>3.67076599881321</c:v>
                </c:pt>
              </c:numCache>
            </c:numRef>
          </c:val>
        </c:ser>
        <c:ser>
          <c:idx val="17"/>
          <c:order val="17"/>
          <c:tx>
            <c:strRef>
              <c:f>'generator_costs_04-08-2010'!$A$46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val>
            <c:numRef>
              <c:f>'generator_costs_04-08-2010'!$B$46:$F$46</c:f>
              <c:numCache>
                <c:formatCode>0.00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'generator_costs_04-08-2010'!$A$47</c:f>
              <c:strCache>
                <c:ptCount val="1"/>
                <c:pt idx="0">
                  <c:v>Coal_Steam_Turbine_EP</c:v>
                </c:pt>
              </c:strCache>
            </c:strRef>
          </c:tx>
          <c:marker>
            <c:symbol val="none"/>
          </c:marker>
          <c:val>
            <c:numRef>
              <c:f>'generator_costs_04-08-2010'!$B$47:$F$47</c:f>
              <c:numCache>
                <c:formatCode>0.00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</c:ser>
        <c:marker val="1"/>
        <c:axId val="547111704"/>
        <c:axId val="547120808"/>
      </c:lineChart>
      <c:catAx>
        <c:axId val="54711170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Year</a:t>
                </a:r>
              </a:p>
            </c:rich>
          </c:tx>
        </c:title>
        <c:numFmt formatCode="General" sourceLinked="1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547120808"/>
        <c:crosses val="autoZero"/>
        <c:auto val="1"/>
        <c:lblAlgn val="ctr"/>
        <c:lblOffset val="100"/>
      </c:catAx>
      <c:valAx>
        <c:axId val="547120808"/>
        <c:scaling>
          <c:orientation val="minMax"/>
          <c:max val="7.0"/>
        </c:scaling>
        <c:axPos val="l"/>
        <c:majorGridlines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$2007/W</a:t>
                </a:r>
              </a:p>
            </c:rich>
          </c:tx>
        </c:title>
        <c:numFmt formatCode="0" sourceLinked="0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5471117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43030179961756"/>
          <c:y val="0.0219419436116916"/>
          <c:w val="0.199869992933637"/>
          <c:h val="0.748818057273832"/>
        </c:manualLayout>
      </c:layout>
    </c:legend>
    <c:plotVisOnly val="1"/>
  </c:chart>
  <c:spPr>
    <a:noFill/>
  </c:sp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70" workbookViewId="0" zoomToFit="1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8765" cy="5827059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P57"/>
  <sheetViews>
    <sheetView zoomScale="125" workbookViewId="0">
      <pane xSplit="2" topLeftCell="X1" activePane="topRight" state="frozen"/>
      <selection pane="topRight" activeCell="E24" sqref="E24"/>
    </sheetView>
  </sheetViews>
  <sheetFormatPr baseColWidth="10" defaultRowHeight="13"/>
  <cols>
    <col min="1" max="1" width="10.7109375" style="5"/>
    <col min="2" max="2" width="20.85546875" customWidth="1"/>
    <col min="3" max="3" width="17.140625" style="5" customWidth="1"/>
    <col min="4" max="5" width="17.140625" customWidth="1"/>
    <col min="6" max="6" width="12.5703125" customWidth="1"/>
    <col min="7" max="7" width="36.85546875" style="11" customWidth="1"/>
    <col min="8" max="8" width="17.28515625" customWidth="1"/>
    <col min="9" max="9" width="19" customWidth="1"/>
    <col min="10" max="10" width="19.5703125" customWidth="1"/>
    <col min="11" max="11" width="19.85546875" customWidth="1"/>
    <col min="12" max="12" width="22.5703125" customWidth="1"/>
    <col min="13" max="13" width="17.85546875" customWidth="1"/>
    <col min="14" max="14" width="14" customWidth="1"/>
    <col min="16" max="17" width="16" customWidth="1"/>
    <col min="20" max="25" width="10.7109375" style="5"/>
    <col min="27" max="27" width="12.7109375" customWidth="1"/>
    <col min="33" max="33" width="14.5703125" customWidth="1"/>
    <col min="36" max="36" width="14.42578125" customWidth="1"/>
    <col min="37" max="37" width="15.28515625" customWidth="1"/>
    <col min="39" max="39" width="10.7109375" style="12"/>
    <col min="40" max="40" width="10.7109375" style="15"/>
    <col min="41" max="41" width="23.140625" customWidth="1"/>
  </cols>
  <sheetData>
    <row r="1" spans="1:42">
      <c r="A1" s="5" t="s">
        <v>69</v>
      </c>
      <c r="B1" t="s">
        <v>93</v>
      </c>
      <c r="C1" s="5" t="s">
        <v>52</v>
      </c>
      <c r="D1" t="s">
        <v>28</v>
      </c>
      <c r="E1" t="s">
        <v>49</v>
      </c>
      <c r="F1" t="s">
        <v>101</v>
      </c>
      <c r="G1" s="11" t="s">
        <v>63</v>
      </c>
      <c r="H1" t="s">
        <v>102</v>
      </c>
      <c r="I1" t="s">
        <v>58</v>
      </c>
      <c r="J1" t="s">
        <v>39</v>
      </c>
      <c r="K1" t="s">
        <v>40</v>
      </c>
      <c r="L1" t="s">
        <v>41</v>
      </c>
      <c r="M1" t="s">
        <v>42</v>
      </c>
      <c r="N1" t="s">
        <v>43</v>
      </c>
      <c r="O1" t="s">
        <v>44</v>
      </c>
      <c r="P1" t="s">
        <v>94</v>
      </c>
      <c r="Q1" t="s">
        <v>48</v>
      </c>
      <c r="R1" t="s">
        <v>26</v>
      </c>
      <c r="S1" t="s">
        <v>45</v>
      </c>
      <c r="T1" s="5" t="s">
        <v>20</v>
      </c>
      <c r="U1" s="5" t="s">
        <v>21</v>
      </c>
      <c r="V1" s="5" t="s">
        <v>22</v>
      </c>
      <c r="W1" s="5" t="s">
        <v>89</v>
      </c>
      <c r="X1" s="5" t="s">
        <v>90</v>
      </c>
      <c r="Y1" s="5" t="s">
        <v>91</v>
      </c>
      <c r="Z1" s="5" t="s">
        <v>70</v>
      </c>
      <c r="AA1" t="s">
        <v>46</v>
      </c>
      <c r="AB1" t="s">
        <v>47</v>
      </c>
      <c r="AC1" t="s">
        <v>95</v>
      </c>
      <c r="AD1" t="s">
        <v>96</v>
      </c>
      <c r="AE1" t="s">
        <v>97</v>
      </c>
      <c r="AF1" t="s">
        <v>98</v>
      </c>
      <c r="AG1" t="s">
        <v>29</v>
      </c>
      <c r="AH1" t="s">
        <v>30</v>
      </c>
      <c r="AI1" t="s">
        <v>31</v>
      </c>
      <c r="AJ1" t="s">
        <v>53</v>
      </c>
      <c r="AK1" t="s">
        <v>99</v>
      </c>
      <c r="AL1" t="s">
        <v>100</v>
      </c>
      <c r="AM1" t="s">
        <v>11</v>
      </c>
      <c r="AN1" s="15" t="s">
        <v>17</v>
      </c>
      <c r="AO1" s="12" t="s">
        <v>77</v>
      </c>
      <c r="AP1" t="s">
        <v>68</v>
      </c>
    </row>
    <row r="2" spans="1:42">
      <c r="A2" s="5">
        <v>1</v>
      </c>
      <c r="B2" t="s">
        <v>33</v>
      </c>
      <c r="C2" s="5">
        <v>2007</v>
      </c>
      <c r="D2">
        <v>2010</v>
      </c>
      <c r="E2" t="s">
        <v>50</v>
      </c>
      <c r="F2">
        <v>2004</v>
      </c>
      <c r="G2" s="11">
        <v>1.0980000000000001</v>
      </c>
      <c r="H2">
        <v>2010</v>
      </c>
      <c r="I2">
        <v>896906</v>
      </c>
      <c r="J2">
        <v>1.07</v>
      </c>
      <c r="K2">
        <v>11013</v>
      </c>
      <c r="L2">
        <v>1.853675</v>
      </c>
      <c r="M2">
        <f t="shared" ref="M2:M6" si="0">I2*J2*G2*(1-P2)^(H2-2007)</f>
        <v>1096994.1363600737</v>
      </c>
      <c r="N2">
        <f>K2*G2</f>
        <v>12092.274000000001</v>
      </c>
      <c r="O2">
        <f>L2*G2</f>
        <v>2.0353351500000003</v>
      </c>
      <c r="P2">
        <v>-1.35E-2</v>
      </c>
      <c r="Q2">
        <v>91289</v>
      </c>
      <c r="R2">
        <v>6.9740000000000002</v>
      </c>
      <c r="S2">
        <v>3</v>
      </c>
      <c r="T2" s="5">
        <v>0.5</v>
      </c>
      <c r="U2" s="5">
        <v>0.4</v>
      </c>
      <c r="V2" s="5">
        <v>0.1</v>
      </c>
      <c r="W2" s="5">
        <v>0</v>
      </c>
      <c r="X2" s="5">
        <v>0</v>
      </c>
      <c r="Y2" s="5">
        <v>0</v>
      </c>
      <c r="Z2">
        <v>30</v>
      </c>
      <c r="AA2">
        <v>0.04</v>
      </c>
      <c r="AB2">
        <v>0.06</v>
      </c>
      <c r="AC2">
        <v>0</v>
      </c>
      <c r="AD2">
        <v>0</v>
      </c>
      <c r="AE2">
        <v>0</v>
      </c>
      <c r="AF2">
        <v>250</v>
      </c>
      <c r="AG2">
        <v>0.5</v>
      </c>
      <c r="AH2">
        <v>8</v>
      </c>
      <c r="AI2">
        <v>4</v>
      </c>
      <c r="AJ2">
        <v>150</v>
      </c>
      <c r="AK2">
        <v>700</v>
      </c>
      <c r="AL2">
        <v>6900</v>
      </c>
      <c r="AM2">
        <v>1</v>
      </c>
      <c r="AN2" s="15">
        <v>0</v>
      </c>
      <c r="AO2" t="str">
        <f>B2</f>
        <v>CCGT</v>
      </c>
      <c r="AP2" t="s">
        <v>34</v>
      </c>
    </row>
    <row r="3" spans="1:42">
      <c r="A3" s="5">
        <v>2</v>
      </c>
      <c r="B3" t="s">
        <v>35</v>
      </c>
      <c r="C3" s="5">
        <v>2007</v>
      </c>
      <c r="D3" s="5">
        <v>2010</v>
      </c>
      <c r="E3" t="s">
        <v>50</v>
      </c>
      <c r="F3">
        <v>2004</v>
      </c>
      <c r="G3" s="11">
        <v>1.0980000000000001</v>
      </c>
      <c r="H3">
        <v>2010</v>
      </c>
      <c r="I3">
        <v>593905</v>
      </c>
      <c r="J3">
        <v>1.04</v>
      </c>
      <c r="K3">
        <v>10311</v>
      </c>
      <c r="L3">
        <v>3.0514999999999999</v>
      </c>
      <c r="M3" s="11">
        <f t="shared" si="0"/>
        <v>707913.80664464098</v>
      </c>
      <c r="N3" s="11">
        <f t="shared" ref="N3:N27" si="1">K3*G3</f>
        <v>11321.478000000001</v>
      </c>
      <c r="O3" s="11">
        <f t="shared" ref="O3:O27" si="2">L3*G3</f>
        <v>3.3505470000000002</v>
      </c>
      <c r="P3">
        <v>-1.44E-2</v>
      </c>
      <c r="Q3">
        <v>91289</v>
      </c>
      <c r="R3">
        <v>10.050000000000001</v>
      </c>
      <c r="S3">
        <v>3</v>
      </c>
      <c r="T3" s="5">
        <v>0.8</v>
      </c>
      <c r="U3" s="5">
        <v>0.1</v>
      </c>
      <c r="V3" s="5">
        <v>0.1</v>
      </c>
      <c r="W3" s="5">
        <v>0</v>
      </c>
      <c r="X3" s="5">
        <v>0</v>
      </c>
      <c r="Y3" s="5">
        <v>0</v>
      </c>
      <c r="Z3">
        <v>30</v>
      </c>
      <c r="AA3">
        <v>0.03</v>
      </c>
      <c r="AB3">
        <v>0.05</v>
      </c>
      <c r="AC3">
        <v>0</v>
      </c>
      <c r="AD3">
        <v>0</v>
      </c>
      <c r="AE3">
        <v>0</v>
      </c>
      <c r="AF3">
        <v>0</v>
      </c>
      <c r="AG3">
        <v>0.3</v>
      </c>
      <c r="AH3">
        <v>2</v>
      </c>
      <c r="AI3">
        <v>2</v>
      </c>
      <c r="AJ3">
        <v>320</v>
      </c>
      <c r="AK3">
        <v>190</v>
      </c>
      <c r="AL3">
        <v>7500</v>
      </c>
      <c r="AM3">
        <v>1</v>
      </c>
      <c r="AN3" s="15">
        <v>0</v>
      </c>
      <c r="AO3" s="5" t="str">
        <f t="shared" ref="AO3:AO16" si="3">B3</f>
        <v>Gas_Combustion_Turbine</v>
      </c>
      <c r="AP3" t="s">
        <v>34</v>
      </c>
    </row>
    <row r="4" spans="1:42">
      <c r="A4" s="5">
        <v>4</v>
      </c>
      <c r="B4" t="s">
        <v>36</v>
      </c>
      <c r="C4" s="5">
        <v>2007</v>
      </c>
      <c r="D4" s="5">
        <v>2010</v>
      </c>
      <c r="E4" t="s">
        <v>51</v>
      </c>
      <c r="F4">
        <v>2004</v>
      </c>
      <c r="G4" s="11">
        <v>1.0980000000000001</v>
      </c>
      <c r="H4">
        <v>2010</v>
      </c>
      <c r="I4">
        <v>1596000</v>
      </c>
      <c r="J4">
        <v>1.05</v>
      </c>
      <c r="K4">
        <v>52633</v>
      </c>
      <c r="L4">
        <v>0</v>
      </c>
      <c r="M4" s="11">
        <f t="shared" si="0"/>
        <v>1867767.0581335495</v>
      </c>
      <c r="N4" s="11">
        <f t="shared" si="1"/>
        <v>57791.034000000007</v>
      </c>
      <c r="O4" s="11">
        <f t="shared" si="2"/>
        <v>0</v>
      </c>
      <c r="P4">
        <v>-5.0000000000000001E-3</v>
      </c>
      <c r="Q4">
        <v>65639</v>
      </c>
      <c r="R4">
        <v>0</v>
      </c>
      <c r="S4">
        <v>3</v>
      </c>
      <c r="T4" s="5">
        <v>0.8</v>
      </c>
      <c r="U4" s="5">
        <v>0.1</v>
      </c>
      <c r="V4" s="5">
        <v>0.1</v>
      </c>
      <c r="W4" s="5">
        <v>0</v>
      </c>
      <c r="X4" s="5">
        <v>0</v>
      </c>
      <c r="Y4" s="5">
        <v>0</v>
      </c>
      <c r="Z4">
        <v>20</v>
      </c>
      <c r="AA4">
        <v>1.4999999999999999E-2</v>
      </c>
      <c r="AB4">
        <v>3.0000000000000001E-3</v>
      </c>
      <c r="AC4">
        <v>1</v>
      </c>
      <c r="AD4">
        <v>1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1</v>
      </c>
      <c r="AN4" s="15">
        <v>0</v>
      </c>
      <c r="AO4" s="5" t="str">
        <f t="shared" si="3"/>
        <v>Wind</v>
      </c>
      <c r="AP4" t="s">
        <v>92</v>
      </c>
    </row>
    <row r="5" spans="1:42">
      <c r="A5" s="5">
        <v>5</v>
      </c>
      <c r="B5" t="s">
        <v>18</v>
      </c>
      <c r="C5" s="5">
        <v>2007</v>
      </c>
      <c r="D5" s="5">
        <v>2010</v>
      </c>
      <c r="E5" t="s">
        <v>51</v>
      </c>
      <c r="F5">
        <v>2004</v>
      </c>
      <c r="G5" s="11">
        <v>1.0980000000000001</v>
      </c>
      <c r="H5">
        <v>2010</v>
      </c>
      <c r="I5">
        <v>2833000</v>
      </c>
      <c r="J5">
        <v>1.1299999999999999</v>
      </c>
      <c r="K5">
        <v>87721</v>
      </c>
      <c r="L5">
        <v>0</v>
      </c>
      <c r="M5" s="11">
        <f t="shared" si="0"/>
        <v>3653891.8961960142</v>
      </c>
      <c r="N5" s="11">
        <f t="shared" si="1"/>
        <v>96317.65800000001</v>
      </c>
      <c r="O5" s="11">
        <f t="shared" si="2"/>
        <v>0</v>
      </c>
      <c r="P5">
        <v>-1.2999999999999999E-2</v>
      </c>
      <c r="Q5">
        <v>65639</v>
      </c>
      <c r="R5">
        <v>0</v>
      </c>
      <c r="S5">
        <v>4</v>
      </c>
      <c r="T5" s="5">
        <v>0.7</v>
      </c>
      <c r="U5" s="5">
        <v>0.1</v>
      </c>
      <c r="V5" s="5">
        <v>0.1</v>
      </c>
      <c r="W5" s="5">
        <v>0.1</v>
      </c>
      <c r="X5" s="5">
        <v>0</v>
      </c>
      <c r="Y5" s="5">
        <v>0</v>
      </c>
      <c r="Z5">
        <v>20</v>
      </c>
      <c r="AA5">
        <v>0.02</v>
      </c>
      <c r="AB5">
        <v>0.01</v>
      </c>
      <c r="AC5">
        <v>1</v>
      </c>
      <c r="AD5">
        <v>1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1</v>
      </c>
      <c r="AN5" s="15">
        <v>0</v>
      </c>
      <c r="AO5" s="5" t="str">
        <f t="shared" si="3"/>
        <v>Offshore_Wind</v>
      </c>
      <c r="AP5" t="s">
        <v>79</v>
      </c>
    </row>
    <row r="6" spans="1:42">
      <c r="A6" s="5">
        <v>6</v>
      </c>
      <c r="B6" s="11" t="s">
        <v>64</v>
      </c>
      <c r="C6" s="5">
        <v>2007</v>
      </c>
      <c r="D6" s="5">
        <v>2010</v>
      </c>
      <c r="E6" t="s">
        <v>71</v>
      </c>
      <c r="F6">
        <v>2009</v>
      </c>
      <c r="G6" s="11">
        <v>0.97</v>
      </c>
      <c r="H6">
        <v>2010</v>
      </c>
      <c r="I6">
        <f>3973770*1.1</f>
        <v>4371147</v>
      </c>
      <c r="J6">
        <v>1.05</v>
      </c>
      <c r="K6">
        <v>10526</v>
      </c>
      <c r="L6">
        <v>0</v>
      </c>
      <c r="M6" s="11">
        <f t="shared" si="0"/>
        <v>5065915.4975469476</v>
      </c>
      <c r="N6" s="11">
        <f t="shared" si="1"/>
        <v>10210.219999999999</v>
      </c>
      <c r="O6" s="11">
        <f t="shared" si="2"/>
        <v>0</v>
      </c>
      <c r="P6" s="11">
        <v>-4.3999999999999997E-2</v>
      </c>
      <c r="Q6">
        <v>0</v>
      </c>
      <c r="R6">
        <v>0</v>
      </c>
      <c r="S6">
        <v>0.5</v>
      </c>
      <c r="T6" s="5">
        <v>1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>
        <v>30</v>
      </c>
      <c r="AA6">
        <v>3.0000000000000001E-3</v>
      </c>
      <c r="AB6">
        <v>0</v>
      </c>
      <c r="AC6">
        <v>1</v>
      </c>
      <c r="AD6">
        <v>1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1</v>
      </c>
      <c r="AN6" s="15">
        <v>0</v>
      </c>
      <c r="AO6" s="5" t="str">
        <f t="shared" si="3"/>
        <v>Residential_PV</v>
      </c>
      <c r="AP6" t="s">
        <v>57</v>
      </c>
    </row>
    <row r="7" spans="1:42" s="11" customFormat="1">
      <c r="A7" s="11">
        <v>7</v>
      </c>
      <c r="B7" s="11" t="s">
        <v>25</v>
      </c>
      <c r="C7" s="11">
        <v>2007</v>
      </c>
      <c r="D7" s="11">
        <v>2012</v>
      </c>
      <c r="E7" s="11" t="s">
        <v>59</v>
      </c>
      <c r="F7" s="11">
        <v>2010</v>
      </c>
      <c r="G7" s="11">
        <v>0.96499999999999997</v>
      </c>
      <c r="H7" s="11">
        <v>2010</v>
      </c>
      <c r="I7" s="11">
        <v>6821000</v>
      </c>
      <c r="J7" s="11">
        <v>1.05</v>
      </c>
      <c r="K7" s="11">
        <v>47820</v>
      </c>
      <c r="L7" s="11">
        <v>0</v>
      </c>
      <c r="M7" s="11">
        <f t="shared" ref="M7" si="4">I7*J7*G7*(1-P7)^(H7-2007)</f>
        <v>7887030.73596178</v>
      </c>
      <c r="N7" s="11">
        <f t="shared" ref="N7" si="5">K7*G7</f>
        <v>46146.299999999996</v>
      </c>
      <c r="O7" s="11">
        <f t="shared" ref="O7" si="6">L7*G7</f>
        <v>0</v>
      </c>
      <c r="P7" s="11">
        <v>-4.4999999999999998E-2</v>
      </c>
      <c r="Q7" s="11">
        <v>65639</v>
      </c>
      <c r="R7" s="11">
        <v>0</v>
      </c>
      <c r="S7" s="11">
        <v>3</v>
      </c>
      <c r="T7" s="11">
        <v>0.8</v>
      </c>
      <c r="U7" s="11">
        <v>0.1</v>
      </c>
      <c r="V7" s="11">
        <v>0.1</v>
      </c>
      <c r="W7" s="11">
        <v>0</v>
      </c>
      <c r="X7" s="11">
        <v>0</v>
      </c>
      <c r="Y7" s="11">
        <v>0</v>
      </c>
      <c r="Z7" s="11">
        <v>30</v>
      </c>
      <c r="AA7" s="11">
        <v>0.05</v>
      </c>
      <c r="AB7" s="11">
        <v>0.05</v>
      </c>
      <c r="AC7" s="11">
        <v>1</v>
      </c>
      <c r="AD7" s="11">
        <v>1</v>
      </c>
      <c r="AE7" s="11">
        <v>0</v>
      </c>
      <c r="AF7" s="11">
        <v>0</v>
      </c>
      <c r="AG7" s="11">
        <v>0</v>
      </c>
      <c r="AH7" s="11">
        <v>0</v>
      </c>
      <c r="AI7" s="11">
        <v>0</v>
      </c>
      <c r="AJ7" s="11">
        <v>0</v>
      </c>
      <c r="AK7" s="11">
        <v>0</v>
      </c>
      <c r="AL7" s="11">
        <v>0</v>
      </c>
      <c r="AM7">
        <v>1</v>
      </c>
      <c r="AN7" s="15">
        <v>0</v>
      </c>
      <c r="AO7" s="11" t="s">
        <v>25</v>
      </c>
      <c r="AP7" s="11" t="s">
        <v>23</v>
      </c>
    </row>
    <row r="8" spans="1:42">
      <c r="A8" s="5">
        <v>8</v>
      </c>
      <c r="B8" t="s">
        <v>19</v>
      </c>
      <c r="C8" s="5">
        <v>2007</v>
      </c>
      <c r="D8" s="5">
        <v>2010</v>
      </c>
      <c r="E8" t="s">
        <v>72</v>
      </c>
      <c r="F8">
        <v>2007</v>
      </c>
      <c r="G8" s="11">
        <v>1</v>
      </c>
      <c r="H8">
        <v>2008</v>
      </c>
      <c r="I8">
        <v>2377000</v>
      </c>
      <c r="J8">
        <v>1.07</v>
      </c>
      <c r="K8">
        <v>114250</v>
      </c>
      <c r="L8">
        <v>0.01</v>
      </c>
      <c r="M8" s="11">
        <f t="shared" ref="M8:M16" si="7">I8*J8*G8*(1-P8)^(H8-2007)</f>
        <v>2580014.8160000001</v>
      </c>
      <c r="N8" s="11">
        <f t="shared" si="1"/>
        <v>114250</v>
      </c>
      <c r="O8" s="11">
        <f t="shared" si="2"/>
        <v>0.01</v>
      </c>
      <c r="P8">
        <v>-1.44E-2</v>
      </c>
      <c r="Q8">
        <v>91289</v>
      </c>
      <c r="R8">
        <v>13.648</v>
      </c>
      <c r="S8">
        <v>3</v>
      </c>
      <c r="T8" s="5">
        <v>0.8</v>
      </c>
      <c r="U8" s="5">
        <v>0.1</v>
      </c>
      <c r="V8" s="5">
        <v>0.1</v>
      </c>
      <c r="W8" s="5">
        <v>0</v>
      </c>
      <c r="X8" s="5">
        <v>0</v>
      </c>
      <c r="Y8" s="5">
        <v>0</v>
      </c>
      <c r="Z8">
        <v>30</v>
      </c>
      <c r="AA8">
        <v>0.03</v>
      </c>
      <c r="AB8">
        <v>0.05</v>
      </c>
      <c r="AC8">
        <v>0</v>
      </c>
      <c r="AD8">
        <v>1</v>
      </c>
      <c r="AE8">
        <v>1</v>
      </c>
      <c r="AF8">
        <v>0</v>
      </c>
      <c r="AG8">
        <v>1</v>
      </c>
      <c r="AH8">
        <v>0</v>
      </c>
      <c r="AI8">
        <v>0</v>
      </c>
      <c r="AJ8">
        <v>0</v>
      </c>
      <c r="AK8">
        <v>0</v>
      </c>
      <c r="AL8">
        <v>0</v>
      </c>
      <c r="AM8">
        <v>1</v>
      </c>
      <c r="AN8" s="15">
        <v>0</v>
      </c>
      <c r="AO8" s="5" t="str">
        <f t="shared" si="3"/>
        <v>Bio_Gas</v>
      </c>
      <c r="AP8" t="s">
        <v>82</v>
      </c>
    </row>
    <row r="9" spans="1:42">
      <c r="A9" s="5">
        <v>9</v>
      </c>
      <c r="B9" t="s">
        <v>2</v>
      </c>
      <c r="C9" s="5">
        <v>2007</v>
      </c>
      <c r="D9" s="5">
        <v>2010</v>
      </c>
      <c r="E9" t="s">
        <v>60</v>
      </c>
      <c r="F9">
        <v>2004</v>
      </c>
      <c r="G9" s="11">
        <v>1.0980000000000001</v>
      </c>
      <c r="H9">
        <v>2010</v>
      </c>
      <c r="I9">
        <v>2617450</v>
      </c>
      <c r="J9">
        <v>1.1000000000000001</v>
      </c>
      <c r="K9">
        <v>66626</v>
      </c>
      <c r="L9">
        <v>9.5180000000000007</v>
      </c>
      <c r="M9" s="11">
        <f t="shared" si="7"/>
        <v>3213805.9048526064</v>
      </c>
      <c r="N9" s="11">
        <f t="shared" si="1"/>
        <v>73155.348000000013</v>
      </c>
      <c r="O9" s="11">
        <f t="shared" si="2"/>
        <v>10.450764000000001</v>
      </c>
      <c r="P9">
        <v>-5.4999999999999997E-3</v>
      </c>
      <c r="Q9">
        <v>91289</v>
      </c>
      <c r="R9">
        <v>14.5</v>
      </c>
      <c r="S9">
        <v>4</v>
      </c>
      <c r="T9" s="5">
        <v>0.4</v>
      </c>
      <c r="U9" s="5">
        <v>0.3</v>
      </c>
      <c r="V9" s="5">
        <v>0.2</v>
      </c>
      <c r="W9" s="5">
        <v>0.1</v>
      </c>
      <c r="X9" s="5">
        <v>0</v>
      </c>
      <c r="Y9" s="5">
        <v>0</v>
      </c>
      <c r="Z9">
        <v>45</v>
      </c>
      <c r="AA9">
        <v>0.09</v>
      </c>
      <c r="AB9">
        <v>7.5999999999999998E-2</v>
      </c>
      <c r="AC9">
        <v>0</v>
      </c>
      <c r="AD9">
        <v>1</v>
      </c>
      <c r="AE9">
        <v>1</v>
      </c>
      <c r="AF9">
        <v>0</v>
      </c>
      <c r="AG9">
        <v>0.2</v>
      </c>
      <c r="AH9">
        <v>12</v>
      </c>
      <c r="AI9">
        <v>8</v>
      </c>
      <c r="AJ9">
        <v>220</v>
      </c>
      <c r="AK9">
        <v>2100</v>
      </c>
      <c r="AL9">
        <v>3070</v>
      </c>
      <c r="AM9">
        <v>1</v>
      </c>
      <c r="AN9" s="15">
        <v>0</v>
      </c>
      <c r="AO9" s="5" t="str">
        <f t="shared" si="3"/>
        <v>Biomass_Steam_Turbine</v>
      </c>
      <c r="AP9" t="s">
        <v>7</v>
      </c>
    </row>
    <row r="10" spans="1:42">
      <c r="A10" s="5">
        <v>10</v>
      </c>
      <c r="B10" t="s">
        <v>8</v>
      </c>
      <c r="C10" s="5">
        <v>2007</v>
      </c>
      <c r="D10" s="5">
        <v>2012</v>
      </c>
      <c r="E10" t="s">
        <v>60</v>
      </c>
      <c r="F10">
        <v>2007</v>
      </c>
      <c r="G10" s="11">
        <v>1</v>
      </c>
      <c r="H10">
        <v>2008</v>
      </c>
      <c r="I10">
        <v>3339000</v>
      </c>
      <c r="J10">
        <v>1.1200000000000001</v>
      </c>
      <c r="K10">
        <v>64450</v>
      </c>
      <c r="L10">
        <v>6.71</v>
      </c>
      <c r="M10" s="11">
        <f t="shared" si="7"/>
        <v>3795027.264</v>
      </c>
      <c r="N10" s="11">
        <f t="shared" si="1"/>
        <v>64450</v>
      </c>
      <c r="O10" s="11">
        <f t="shared" si="2"/>
        <v>6.71</v>
      </c>
      <c r="P10">
        <v>-1.4800000000000001E-2</v>
      </c>
      <c r="Q10">
        <v>91289</v>
      </c>
      <c r="R10">
        <v>9.6460000000000008</v>
      </c>
      <c r="S10">
        <v>4</v>
      </c>
      <c r="T10" s="5">
        <v>0.4</v>
      </c>
      <c r="U10" s="5">
        <v>0.3</v>
      </c>
      <c r="V10" s="5">
        <v>0.2</v>
      </c>
      <c r="W10" s="5">
        <v>0.1</v>
      </c>
      <c r="X10" s="5">
        <v>0</v>
      </c>
      <c r="Y10" s="5">
        <v>0</v>
      </c>
      <c r="Z10">
        <v>40</v>
      </c>
      <c r="AA10">
        <v>0.06</v>
      </c>
      <c r="AB10">
        <v>0.1</v>
      </c>
      <c r="AC10">
        <v>0</v>
      </c>
      <c r="AD10">
        <v>1</v>
      </c>
      <c r="AE10">
        <v>1</v>
      </c>
      <c r="AF10">
        <v>0</v>
      </c>
      <c r="AG10">
        <v>0.5</v>
      </c>
      <c r="AH10">
        <v>8</v>
      </c>
      <c r="AI10">
        <v>4</v>
      </c>
      <c r="AJ10">
        <v>150</v>
      </c>
      <c r="AK10">
        <v>700</v>
      </c>
      <c r="AL10">
        <v>6900</v>
      </c>
      <c r="AM10">
        <v>1</v>
      </c>
      <c r="AN10" s="15">
        <v>0</v>
      </c>
      <c r="AO10" s="5" t="str">
        <f t="shared" si="3"/>
        <v>Biomass_IGCC</v>
      </c>
      <c r="AP10" t="s">
        <v>9</v>
      </c>
    </row>
    <row r="11" spans="1:42">
      <c r="A11" s="5">
        <v>11</v>
      </c>
      <c r="B11" t="s">
        <v>10</v>
      </c>
      <c r="C11" s="5">
        <v>2007</v>
      </c>
      <c r="D11" s="5">
        <v>2010</v>
      </c>
      <c r="E11" t="s">
        <v>61</v>
      </c>
      <c r="F11">
        <v>2004</v>
      </c>
      <c r="G11" s="11">
        <v>1.0980000000000001</v>
      </c>
      <c r="H11">
        <v>2010</v>
      </c>
      <c r="I11">
        <v>2166113</v>
      </c>
      <c r="J11">
        <v>1.17</v>
      </c>
      <c r="K11">
        <v>35224</v>
      </c>
      <c r="L11">
        <v>2.6598190000000002</v>
      </c>
      <c r="M11" s="11">
        <f t="shared" si="7"/>
        <v>2908109.039165068</v>
      </c>
      <c r="N11" s="11">
        <f t="shared" si="1"/>
        <v>38675.952000000005</v>
      </c>
      <c r="O11" s="11">
        <f t="shared" si="2"/>
        <v>2.9204812620000005</v>
      </c>
      <c r="P11">
        <v>-1.4800000000000001E-2</v>
      </c>
      <c r="Q11">
        <v>91289</v>
      </c>
      <c r="R11">
        <v>8.7650000000000006</v>
      </c>
      <c r="S11">
        <v>4</v>
      </c>
      <c r="T11" s="5">
        <v>0.4</v>
      </c>
      <c r="U11" s="5">
        <v>0.3</v>
      </c>
      <c r="V11" s="5">
        <v>0.2</v>
      </c>
      <c r="W11" s="5">
        <v>0.1</v>
      </c>
      <c r="X11" s="5">
        <v>0</v>
      </c>
      <c r="Y11" s="5">
        <v>0</v>
      </c>
      <c r="Z11">
        <v>40</v>
      </c>
      <c r="AA11">
        <v>0.06</v>
      </c>
      <c r="AB11">
        <v>0.1</v>
      </c>
      <c r="AC11">
        <v>0</v>
      </c>
      <c r="AD11">
        <v>0</v>
      </c>
      <c r="AE11">
        <v>1</v>
      </c>
      <c r="AF11">
        <v>250</v>
      </c>
      <c r="AG11">
        <v>0.5</v>
      </c>
      <c r="AH11">
        <v>8</v>
      </c>
      <c r="AI11">
        <v>4</v>
      </c>
      <c r="AJ11">
        <v>150</v>
      </c>
      <c r="AK11">
        <v>700</v>
      </c>
      <c r="AL11">
        <v>6900</v>
      </c>
      <c r="AM11">
        <v>1</v>
      </c>
      <c r="AN11" s="15">
        <v>0</v>
      </c>
      <c r="AO11" s="5" t="str">
        <f t="shared" si="3"/>
        <v>Coal_IGCC</v>
      </c>
      <c r="AP11" t="s">
        <v>73</v>
      </c>
    </row>
    <row r="12" spans="1:42">
      <c r="A12" s="5">
        <v>12</v>
      </c>
      <c r="B12" t="s">
        <v>74</v>
      </c>
      <c r="C12" s="5">
        <v>2007</v>
      </c>
      <c r="D12" s="5">
        <v>2010</v>
      </c>
      <c r="E12" t="s">
        <v>61</v>
      </c>
      <c r="F12">
        <v>2004</v>
      </c>
      <c r="G12" s="11">
        <v>1.0980000000000001</v>
      </c>
      <c r="H12">
        <v>2010</v>
      </c>
      <c r="I12">
        <v>1874626</v>
      </c>
      <c r="J12">
        <v>1.1000000000000001</v>
      </c>
      <c r="K12">
        <v>25077</v>
      </c>
      <c r="L12">
        <v>4.1810159999999996</v>
      </c>
      <c r="M12" s="11">
        <f t="shared" si="7"/>
        <v>2345969.9732236774</v>
      </c>
      <c r="N12" s="11">
        <f t="shared" si="1"/>
        <v>27534.546000000002</v>
      </c>
      <c r="O12" s="11">
        <f t="shared" si="2"/>
        <v>4.5907555679999996</v>
      </c>
      <c r="P12">
        <v>-1.1900000000000001E-2</v>
      </c>
      <c r="Q12">
        <v>91289</v>
      </c>
      <c r="R12">
        <v>9.1999999999999993</v>
      </c>
      <c r="S12">
        <v>4</v>
      </c>
      <c r="T12" s="5">
        <v>0.4</v>
      </c>
      <c r="U12" s="5">
        <v>0.3</v>
      </c>
      <c r="V12" s="5">
        <v>0.2</v>
      </c>
      <c r="W12" s="5">
        <v>0.1</v>
      </c>
      <c r="X12" s="5">
        <v>0</v>
      </c>
      <c r="Y12" s="5">
        <v>0</v>
      </c>
      <c r="Z12">
        <v>40</v>
      </c>
      <c r="AA12">
        <v>0.08</v>
      </c>
      <c r="AB12">
        <v>0.12</v>
      </c>
      <c r="AC12">
        <v>0</v>
      </c>
      <c r="AD12">
        <v>0</v>
      </c>
      <c r="AE12">
        <v>1</v>
      </c>
      <c r="AF12">
        <v>100</v>
      </c>
      <c r="AG12">
        <v>0.4</v>
      </c>
      <c r="AH12">
        <v>168</v>
      </c>
      <c r="AI12">
        <v>48</v>
      </c>
      <c r="AJ12">
        <v>200</v>
      </c>
      <c r="AK12">
        <v>2500</v>
      </c>
      <c r="AL12">
        <v>4000</v>
      </c>
      <c r="AM12">
        <v>1</v>
      </c>
      <c r="AN12" s="15">
        <v>0</v>
      </c>
      <c r="AO12" s="5" t="str">
        <f t="shared" si="3"/>
        <v>Coal_Steam_Turbine</v>
      </c>
      <c r="AP12" t="s">
        <v>73</v>
      </c>
    </row>
    <row r="13" spans="1:42">
      <c r="A13" s="5">
        <v>13</v>
      </c>
      <c r="B13" t="s">
        <v>75</v>
      </c>
      <c r="C13" s="5">
        <v>2007</v>
      </c>
      <c r="D13" s="5">
        <v>2010</v>
      </c>
      <c r="E13" t="s">
        <v>62</v>
      </c>
      <c r="F13">
        <v>2004</v>
      </c>
      <c r="G13" s="11">
        <v>1.0980000000000001</v>
      </c>
      <c r="H13">
        <v>2010</v>
      </c>
      <c r="I13">
        <v>3022356</v>
      </c>
      <c r="J13">
        <v>1.2</v>
      </c>
      <c r="K13">
        <v>81999</v>
      </c>
      <c r="L13">
        <v>0.44633899999999999</v>
      </c>
      <c r="M13" s="11">
        <f t="shared" si="7"/>
        <v>4161698.1736763939</v>
      </c>
      <c r="N13" s="11">
        <f t="shared" si="1"/>
        <v>90034.902000000002</v>
      </c>
      <c r="O13" s="11">
        <f t="shared" si="2"/>
        <v>0.49008022200000001</v>
      </c>
      <c r="P13">
        <v>-1.4800000000000001E-2</v>
      </c>
      <c r="Q13">
        <v>91289</v>
      </c>
      <c r="R13">
        <v>10.433999999999999</v>
      </c>
      <c r="S13">
        <v>6</v>
      </c>
      <c r="T13" s="5">
        <v>0.1</v>
      </c>
      <c r="U13" s="5">
        <v>0.2</v>
      </c>
      <c r="V13" s="5">
        <v>0.2</v>
      </c>
      <c r="W13" s="5">
        <v>0.2</v>
      </c>
      <c r="X13" s="5">
        <v>0.2</v>
      </c>
      <c r="Y13" s="5">
        <v>0.1</v>
      </c>
      <c r="Z13">
        <v>40</v>
      </c>
      <c r="AA13">
        <v>0.04</v>
      </c>
      <c r="AB13">
        <v>0.06</v>
      </c>
      <c r="AC13">
        <v>0</v>
      </c>
      <c r="AD13">
        <v>0</v>
      </c>
      <c r="AE13">
        <v>1</v>
      </c>
      <c r="AF13">
        <v>1000</v>
      </c>
      <c r="AG13">
        <v>1</v>
      </c>
      <c r="AH13">
        <v>168</v>
      </c>
      <c r="AI13">
        <v>168</v>
      </c>
      <c r="AJ13">
        <v>220</v>
      </c>
      <c r="AK13">
        <v>0</v>
      </c>
      <c r="AL13">
        <v>0</v>
      </c>
      <c r="AM13">
        <v>1</v>
      </c>
      <c r="AN13" s="15">
        <v>0</v>
      </c>
      <c r="AO13" s="5" t="str">
        <f t="shared" si="3"/>
        <v>Nuclear</v>
      </c>
      <c r="AP13" t="s">
        <v>32</v>
      </c>
    </row>
    <row r="14" spans="1:42">
      <c r="A14" s="5">
        <v>14</v>
      </c>
      <c r="B14" t="s">
        <v>76</v>
      </c>
      <c r="C14" s="5">
        <v>2007</v>
      </c>
      <c r="D14" s="5">
        <v>2010</v>
      </c>
      <c r="E14" t="s">
        <v>65</v>
      </c>
      <c r="F14">
        <v>2004</v>
      </c>
      <c r="G14" s="11">
        <v>1.0980000000000001</v>
      </c>
      <c r="H14">
        <v>2010</v>
      </c>
      <c r="I14">
        <v>3039350</v>
      </c>
      <c r="J14">
        <v>1.1000000000000001</v>
      </c>
      <c r="K14">
        <v>237950</v>
      </c>
      <c r="L14">
        <v>0</v>
      </c>
      <c r="M14" s="11">
        <f t="shared" si="7"/>
        <v>3782159.6869059303</v>
      </c>
      <c r="N14" s="11">
        <f t="shared" si="1"/>
        <v>261269.10000000003</v>
      </c>
      <c r="O14" s="11">
        <f t="shared" si="2"/>
        <v>0</v>
      </c>
      <c r="P14">
        <v>-0.01</v>
      </c>
      <c r="Q14">
        <v>65639</v>
      </c>
      <c r="R14">
        <v>32.32</v>
      </c>
      <c r="S14">
        <v>4</v>
      </c>
      <c r="T14" s="5">
        <v>0.4</v>
      </c>
      <c r="U14" s="5">
        <v>0.3</v>
      </c>
      <c r="V14" s="5">
        <v>0.2</v>
      </c>
      <c r="W14" s="5">
        <v>0.1</v>
      </c>
      <c r="X14" s="5">
        <v>0</v>
      </c>
      <c r="Y14" s="5">
        <v>0</v>
      </c>
      <c r="Z14">
        <v>20</v>
      </c>
      <c r="AA14">
        <v>7.4999999999999997E-3</v>
      </c>
      <c r="AB14">
        <v>2.41E-2</v>
      </c>
      <c r="AC14">
        <v>0</v>
      </c>
      <c r="AD14">
        <v>1</v>
      </c>
      <c r="AE14">
        <v>1</v>
      </c>
      <c r="AF14">
        <v>0</v>
      </c>
      <c r="AG14">
        <v>1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1</v>
      </c>
      <c r="AN14" s="15">
        <v>0</v>
      </c>
      <c r="AO14" s="5" t="str">
        <f t="shared" si="3"/>
        <v>Geothermal</v>
      </c>
      <c r="AP14" t="s">
        <v>16</v>
      </c>
    </row>
    <row r="15" spans="1:42">
      <c r="A15" s="5">
        <v>15</v>
      </c>
      <c r="B15" s="5" t="s">
        <v>3</v>
      </c>
      <c r="C15" s="5">
        <v>2007</v>
      </c>
      <c r="D15" s="5">
        <v>2010</v>
      </c>
      <c r="E15" s="5" t="s">
        <v>5</v>
      </c>
      <c r="F15" s="5">
        <v>2004</v>
      </c>
      <c r="G15" s="11">
        <v>1.0980000000000001</v>
      </c>
      <c r="H15" s="5">
        <v>2010</v>
      </c>
      <c r="I15" s="5">
        <v>2042231</v>
      </c>
      <c r="J15">
        <v>1.2</v>
      </c>
      <c r="K15">
        <v>12415</v>
      </c>
      <c r="L15">
        <v>2.213479</v>
      </c>
      <c r="M15" s="11">
        <f t="shared" si="7"/>
        <v>2753481.9007692588</v>
      </c>
      <c r="N15" s="11">
        <f t="shared" si="1"/>
        <v>13631.670000000002</v>
      </c>
      <c r="O15" s="11">
        <f t="shared" si="2"/>
        <v>2.4303999420000002</v>
      </c>
      <c r="P15">
        <v>-7.7000000000000002E-3</v>
      </c>
      <c r="Q15" s="5">
        <v>65639</v>
      </c>
      <c r="R15">
        <v>0</v>
      </c>
      <c r="S15">
        <v>6</v>
      </c>
      <c r="T15" s="5">
        <v>0.1</v>
      </c>
      <c r="U15" s="5">
        <v>0.2</v>
      </c>
      <c r="V15" s="5">
        <v>0.2</v>
      </c>
      <c r="W15" s="5">
        <v>0.2</v>
      </c>
      <c r="X15" s="5">
        <v>0.2</v>
      </c>
      <c r="Y15" s="5">
        <v>0.1</v>
      </c>
      <c r="Z15">
        <v>100</v>
      </c>
      <c r="AA15">
        <v>0.05</v>
      </c>
      <c r="AB15">
        <v>1.9E-2</v>
      </c>
      <c r="AC15">
        <v>0</v>
      </c>
      <c r="AD15">
        <v>1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 s="5">
        <v>0</v>
      </c>
      <c r="AL15" s="5">
        <v>0</v>
      </c>
      <c r="AM15">
        <v>1</v>
      </c>
      <c r="AN15" s="15">
        <v>0</v>
      </c>
      <c r="AO15" s="5" t="str">
        <f t="shared" si="3"/>
        <v>Hydro_NonPumped</v>
      </c>
      <c r="AP15" s="5" t="s">
        <v>34</v>
      </c>
    </row>
    <row r="16" spans="1:42">
      <c r="A16" s="5">
        <v>16</v>
      </c>
      <c r="B16" s="5" t="s">
        <v>4</v>
      </c>
      <c r="C16" s="5">
        <v>2007</v>
      </c>
      <c r="D16" s="5">
        <v>2010</v>
      </c>
      <c r="E16" s="5" t="s">
        <v>6</v>
      </c>
      <c r="F16" s="5">
        <v>2004</v>
      </c>
      <c r="G16" s="11">
        <v>1.0980000000000001</v>
      </c>
      <c r="H16" s="5">
        <v>2010</v>
      </c>
      <c r="I16">
        <v>3515865</v>
      </c>
      <c r="J16">
        <v>1.2</v>
      </c>
      <c r="K16">
        <v>27018</v>
      </c>
      <c r="L16">
        <v>0</v>
      </c>
      <c r="M16" s="11">
        <f t="shared" si="7"/>
        <v>4835523.5053754263</v>
      </c>
      <c r="N16" s="11">
        <f t="shared" si="1"/>
        <v>29665.764000000003</v>
      </c>
      <c r="O16" s="11">
        <f t="shared" si="2"/>
        <v>0</v>
      </c>
      <c r="P16">
        <v>-1.44E-2</v>
      </c>
      <c r="Q16" s="5">
        <v>65639</v>
      </c>
      <c r="R16">
        <v>0</v>
      </c>
      <c r="S16">
        <v>6</v>
      </c>
      <c r="T16" s="7">
        <v>0.1</v>
      </c>
      <c r="U16" s="7">
        <v>0.2</v>
      </c>
      <c r="V16" s="7">
        <v>0.2</v>
      </c>
      <c r="W16" s="7">
        <v>0.2</v>
      </c>
      <c r="X16" s="7">
        <v>0.2</v>
      </c>
      <c r="Y16" s="7">
        <v>0.1</v>
      </c>
      <c r="Z16">
        <v>100</v>
      </c>
      <c r="AA16">
        <v>3.7999999999999999E-2</v>
      </c>
      <c r="AB16">
        <v>0.03</v>
      </c>
      <c r="AC16">
        <v>0</v>
      </c>
      <c r="AD16">
        <v>1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 s="5">
        <v>0</v>
      </c>
      <c r="AL16" s="5">
        <v>0</v>
      </c>
      <c r="AM16">
        <v>1</v>
      </c>
      <c r="AN16" s="15">
        <v>0</v>
      </c>
      <c r="AO16" s="5" t="str">
        <f t="shared" si="3"/>
        <v>Hydro_Pumped</v>
      </c>
      <c r="AP16" s="5" t="s">
        <v>34</v>
      </c>
    </row>
    <row r="17" spans="1:42" s="19" customFormat="1">
      <c r="A17" s="19">
        <v>17</v>
      </c>
      <c r="B17" s="19" t="s">
        <v>85</v>
      </c>
      <c r="E17" s="19" t="s">
        <v>87</v>
      </c>
    </row>
    <row r="18" spans="1:42" s="5" customFormat="1">
      <c r="A18">
        <v>18</v>
      </c>
      <c r="B18" s="18" t="s">
        <v>12</v>
      </c>
      <c r="C18"/>
      <c r="D18"/>
      <c r="E18" t="s">
        <v>55</v>
      </c>
      <c r="G18" s="11"/>
      <c r="M18" s="11"/>
      <c r="N18" s="11"/>
      <c r="O18" s="11"/>
      <c r="AM18">
        <v>0</v>
      </c>
      <c r="AN18" s="15">
        <v>0</v>
      </c>
    </row>
    <row r="19" spans="1:42" s="5" customFormat="1">
      <c r="A19">
        <v>19</v>
      </c>
      <c r="B19" s="18" t="s">
        <v>13</v>
      </c>
      <c r="C19"/>
      <c r="D19"/>
      <c r="E19" t="s">
        <v>54</v>
      </c>
      <c r="G19" s="11"/>
      <c r="M19" s="11"/>
      <c r="N19" s="11"/>
      <c r="O19" s="11"/>
      <c r="AM19">
        <v>0</v>
      </c>
      <c r="AN19" s="15">
        <v>0</v>
      </c>
    </row>
    <row r="20" spans="1:42" s="5" customFormat="1">
      <c r="A20">
        <v>20</v>
      </c>
      <c r="B20" s="19" t="s">
        <v>84</v>
      </c>
      <c r="C20"/>
      <c r="D20"/>
      <c r="E20" t="s">
        <v>54</v>
      </c>
      <c r="G20" s="11"/>
      <c r="M20" s="11"/>
      <c r="N20" s="11"/>
      <c r="O20" s="11"/>
      <c r="AM20">
        <v>0</v>
      </c>
      <c r="AN20" s="15">
        <v>0</v>
      </c>
    </row>
    <row r="21" spans="1:42" s="5" customFormat="1">
      <c r="A21">
        <v>21</v>
      </c>
      <c r="B21" s="21" t="s">
        <v>83</v>
      </c>
      <c r="C21" s="21"/>
      <c r="D21"/>
      <c r="E21" t="s">
        <v>76</v>
      </c>
      <c r="G21" s="11"/>
      <c r="M21" s="11"/>
      <c r="N21" s="11"/>
      <c r="O21" s="11"/>
      <c r="AM21">
        <v>0</v>
      </c>
      <c r="AN21" s="15">
        <v>0</v>
      </c>
    </row>
    <row r="22" spans="1:42" s="5" customFormat="1">
      <c r="A22">
        <v>22</v>
      </c>
      <c r="B22" s="18" t="s">
        <v>14</v>
      </c>
      <c r="C22"/>
      <c r="D22"/>
      <c r="E22" t="s">
        <v>56</v>
      </c>
      <c r="G22" s="11"/>
      <c r="M22" s="11"/>
      <c r="N22" s="11"/>
      <c r="O22" s="11"/>
      <c r="AM22">
        <v>0</v>
      </c>
      <c r="AN22" s="15">
        <v>0</v>
      </c>
    </row>
    <row r="23" spans="1:42" s="19" customFormat="1">
      <c r="A23" s="19">
        <v>23</v>
      </c>
      <c r="B23" s="19" t="s">
        <v>86</v>
      </c>
      <c r="E23" s="19" t="s">
        <v>88</v>
      </c>
    </row>
    <row r="24" spans="1:42" s="8" customFormat="1">
      <c r="A24" s="8">
        <v>25</v>
      </c>
      <c r="B24" s="13" t="s">
        <v>27</v>
      </c>
      <c r="C24" s="8">
        <v>2007</v>
      </c>
      <c r="D24" s="8">
        <v>2010</v>
      </c>
      <c r="E24" s="8" t="s">
        <v>59</v>
      </c>
      <c r="F24" s="8">
        <v>2009</v>
      </c>
      <c r="G24" s="11">
        <v>0.97</v>
      </c>
      <c r="H24" s="8">
        <v>2010</v>
      </c>
      <c r="I24" s="8">
        <v>4120000</v>
      </c>
      <c r="J24" s="8">
        <v>1.05</v>
      </c>
      <c r="K24" s="9">
        <v>10526</v>
      </c>
      <c r="L24" s="8">
        <v>0</v>
      </c>
      <c r="M24" s="11">
        <f t="shared" ref="M24:M27" si="8">I24*J24*G24*(1-P24)^(H24-2007)</f>
        <v>4774850.1365644811</v>
      </c>
      <c r="N24" s="11">
        <f t="shared" si="1"/>
        <v>10210.219999999999</v>
      </c>
      <c r="O24" s="11">
        <f t="shared" si="2"/>
        <v>0</v>
      </c>
      <c r="P24" s="8">
        <v>-4.3999999999999997E-2</v>
      </c>
      <c r="Q24" s="8">
        <v>0</v>
      </c>
      <c r="R24" s="8">
        <v>0</v>
      </c>
      <c r="S24" s="8">
        <v>1</v>
      </c>
      <c r="T24" s="8">
        <v>1</v>
      </c>
      <c r="U24" s="8">
        <v>0</v>
      </c>
      <c r="V24" s="9">
        <v>0</v>
      </c>
      <c r="W24" s="9">
        <v>0</v>
      </c>
      <c r="X24" s="9">
        <v>0</v>
      </c>
      <c r="Y24" s="9">
        <v>0</v>
      </c>
      <c r="Z24" s="8">
        <v>30</v>
      </c>
      <c r="AA24" s="9">
        <v>3.0000000000000001E-3</v>
      </c>
      <c r="AB24" s="9">
        <v>0</v>
      </c>
      <c r="AC24" s="8">
        <v>1</v>
      </c>
      <c r="AD24" s="8">
        <v>1</v>
      </c>
      <c r="AE24" s="8">
        <v>0</v>
      </c>
      <c r="AF24" s="8">
        <v>0</v>
      </c>
      <c r="AG24" s="8">
        <v>0</v>
      </c>
      <c r="AH24" s="9">
        <v>0</v>
      </c>
      <c r="AI24" s="9">
        <v>0</v>
      </c>
      <c r="AJ24" s="9">
        <v>0</v>
      </c>
      <c r="AK24" s="9">
        <v>0</v>
      </c>
      <c r="AL24" s="9">
        <v>0</v>
      </c>
      <c r="AM24">
        <v>1</v>
      </c>
      <c r="AN24" s="15">
        <v>0</v>
      </c>
      <c r="AO24" s="9" t="s">
        <v>37</v>
      </c>
      <c r="AP24" s="9" t="s">
        <v>78</v>
      </c>
    </row>
    <row r="25" spans="1:42" s="8" customFormat="1">
      <c r="A25" s="8">
        <v>26</v>
      </c>
      <c r="B25" s="8" t="s">
        <v>38</v>
      </c>
      <c r="C25" s="8">
        <v>2007</v>
      </c>
      <c r="D25" s="8">
        <v>2010</v>
      </c>
      <c r="E25" s="8" t="s">
        <v>59</v>
      </c>
      <c r="F25" s="8">
        <v>2009</v>
      </c>
      <c r="G25" s="11">
        <v>0.97</v>
      </c>
      <c r="H25" s="8">
        <v>2010</v>
      </c>
      <c r="I25" s="8">
        <v>3900000</v>
      </c>
      <c r="J25" s="8">
        <v>1.05</v>
      </c>
      <c r="K25" s="9">
        <v>10526</v>
      </c>
      <c r="L25" s="8">
        <v>0</v>
      </c>
      <c r="M25" s="11">
        <f t="shared" si="8"/>
        <v>4519882.4108256008</v>
      </c>
      <c r="N25" s="11">
        <f t="shared" si="1"/>
        <v>10210.219999999999</v>
      </c>
      <c r="O25" s="11">
        <f t="shared" si="2"/>
        <v>0</v>
      </c>
      <c r="P25" s="8">
        <v>-4.3999999999999997E-2</v>
      </c>
      <c r="Q25" s="8">
        <v>65639</v>
      </c>
      <c r="R25" s="8">
        <v>0</v>
      </c>
      <c r="S25" s="8">
        <v>3</v>
      </c>
      <c r="T25" s="8">
        <v>0.8</v>
      </c>
      <c r="U25" s="8">
        <v>0.1</v>
      </c>
      <c r="V25" s="8">
        <v>0.1</v>
      </c>
      <c r="W25" s="8">
        <v>0</v>
      </c>
      <c r="X25" s="8">
        <v>0</v>
      </c>
      <c r="Y25" s="8">
        <v>0</v>
      </c>
      <c r="Z25" s="8">
        <v>30</v>
      </c>
      <c r="AA25" s="9">
        <v>3.0000000000000001E-3</v>
      </c>
      <c r="AB25" s="9">
        <v>0</v>
      </c>
      <c r="AC25" s="8">
        <v>1</v>
      </c>
      <c r="AD25" s="8">
        <v>1</v>
      </c>
      <c r="AE25" s="8">
        <v>0</v>
      </c>
      <c r="AF25" s="8">
        <v>0</v>
      </c>
      <c r="AG25" s="8">
        <v>0</v>
      </c>
      <c r="AH25" s="9">
        <v>0</v>
      </c>
      <c r="AI25" s="9">
        <v>0</v>
      </c>
      <c r="AJ25" s="9">
        <v>0</v>
      </c>
      <c r="AK25" s="9">
        <v>0</v>
      </c>
      <c r="AL25" s="9">
        <v>0</v>
      </c>
      <c r="AM25">
        <v>1</v>
      </c>
      <c r="AN25" s="15">
        <v>0</v>
      </c>
      <c r="AO25" s="9" t="s">
        <v>38</v>
      </c>
      <c r="AP25" s="9" t="s">
        <v>78</v>
      </c>
    </row>
    <row r="26" spans="1:42" s="5" customFormat="1">
      <c r="A26" s="10">
        <v>27</v>
      </c>
      <c r="B26" s="9" t="s">
        <v>24</v>
      </c>
      <c r="C26" s="5">
        <v>2007</v>
      </c>
      <c r="D26" s="5">
        <v>2010</v>
      </c>
      <c r="E26" s="9" t="s">
        <v>59</v>
      </c>
      <c r="F26" s="5">
        <v>2010</v>
      </c>
      <c r="G26" s="11">
        <v>0.96499999999999997</v>
      </c>
      <c r="H26" s="5">
        <v>2010</v>
      </c>
      <c r="I26" s="5">
        <v>4230000</v>
      </c>
      <c r="J26" s="5">
        <v>1.05</v>
      </c>
      <c r="K26" s="5">
        <v>44370</v>
      </c>
      <c r="L26" s="9">
        <v>0</v>
      </c>
      <c r="M26" s="11">
        <f t="shared" si="8"/>
        <v>4615604.3710546866</v>
      </c>
      <c r="N26" s="11">
        <f t="shared" si="1"/>
        <v>42817.049999999996</v>
      </c>
      <c r="O26" s="11">
        <f t="shared" si="2"/>
        <v>0</v>
      </c>
      <c r="P26" s="9">
        <v>-2.5000000000000001E-2</v>
      </c>
      <c r="Q26" s="9">
        <v>65639</v>
      </c>
      <c r="R26" s="9">
        <v>0</v>
      </c>
      <c r="S26" s="5">
        <v>3</v>
      </c>
      <c r="T26" s="9">
        <v>0.8</v>
      </c>
      <c r="U26" s="9">
        <v>0.1</v>
      </c>
      <c r="V26" s="9">
        <v>0.1</v>
      </c>
      <c r="W26" s="9">
        <v>0</v>
      </c>
      <c r="X26" s="9">
        <v>0</v>
      </c>
      <c r="Y26" s="9">
        <v>0</v>
      </c>
      <c r="Z26" s="9">
        <v>30</v>
      </c>
      <c r="AA26" s="9">
        <v>0.05</v>
      </c>
      <c r="AB26" s="9">
        <v>0.05</v>
      </c>
      <c r="AC26" s="9">
        <v>1</v>
      </c>
      <c r="AD26" s="9">
        <v>1</v>
      </c>
      <c r="AE26" s="9">
        <v>0</v>
      </c>
      <c r="AF26" s="9">
        <v>0</v>
      </c>
      <c r="AG26" s="9">
        <v>0</v>
      </c>
      <c r="AH26" s="9">
        <v>0</v>
      </c>
      <c r="AI26" s="9">
        <v>0</v>
      </c>
      <c r="AJ26" s="9">
        <v>0</v>
      </c>
      <c r="AK26" s="9">
        <v>0</v>
      </c>
      <c r="AL26" s="9">
        <v>0</v>
      </c>
      <c r="AM26">
        <v>1</v>
      </c>
      <c r="AN26" s="15">
        <v>0</v>
      </c>
      <c r="AO26" s="9" t="s">
        <v>24</v>
      </c>
      <c r="AP26" s="9" t="s">
        <v>15</v>
      </c>
    </row>
    <row r="27" spans="1:42" s="9" customFormat="1">
      <c r="A27" s="10">
        <v>28</v>
      </c>
      <c r="B27" s="14" t="s">
        <v>66</v>
      </c>
      <c r="C27" s="9">
        <v>2007</v>
      </c>
      <c r="D27" s="9">
        <v>2010</v>
      </c>
      <c r="E27" s="14" t="s">
        <v>67</v>
      </c>
      <c r="F27" s="9">
        <v>2010</v>
      </c>
      <c r="G27" s="16">
        <v>0.96499999999999997</v>
      </c>
      <c r="H27" s="9">
        <v>2010</v>
      </c>
      <c r="I27" s="9">
        <v>1200000</v>
      </c>
      <c r="J27" s="9">
        <v>1.20678844526941</v>
      </c>
      <c r="K27" s="9">
        <v>10310</v>
      </c>
      <c r="L27" s="9">
        <v>3.1</v>
      </c>
      <c r="M27" s="14">
        <f t="shared" si="8"/>
        <v>1402497.9187390334</v>
      </c>
      <c r="N27" s="14">
        <f t="shared" si="1"/>
        <v>9949.15</v>
      </c>
      <c r="O27" s="14">
        <f t="shared" si="2"/>
        <v>2.9914999999999998</v>
      </c>
      <c r="P27" s="9">
        <v>-1.1999999999999999E-3</v>
      </c>
      <c r="Q27" s="14">
        <v>91289</v>
      </c>
      <c r="R27" s="9">
        <v>4.4000000000000004</v>
      </c>
      <c r="S27" s="9">
        <v>6</v>
      </c>
      <c r="T27" s="9">
        <v>0.1</v>
      </c>
      <c r="U27" s="9">
        <v>0.2</v>
      </c>
      <c r="V27" s="9">
        <v>0.2</v>
      </c>
      <c r="W27" s="9">
        <v>0.2</v>
      </c>
      <c r="X27" s="9">
        <v>0.2</v>
      </c>
      <c r="Y27" s="9">
        <v>0.1</v>
      </c>
      <c r="Z27" s="9">
        <v>30</v>
      </c>
      <c r="AA27" s="9">
        <v>0.03</v>
      </c>
      <c r="AB27" s="9">
        <v>0.04</v>
      </c>
      <c r="AC27" s="9">
        <v>0</v>
      </c>
      <c r="AD27" s="9">
        <v>1</v>
      </c>
      <c r="AE27" s="9">
        <v>0</v>
      </c>
      <c r="AF27" s="9">
        <v>0</v>
      </c>
      <c r="AG27" s="9">
        <v>0</v>
      </c>
      <c r="AH27" s="9">
        <v>0</v>
      </c>
      <c r="AI27" s="9">
        <v>0</v>
      </c>
      <c r="AJ27" s="9">
        <v>0</v>
      </c>
      <c r="AK27" s="9">
        <v>0</v>
      </c>
      <c r="AL27" s="9">
        <v>0</v>
      </c>
      <c r="AM27" s="12">
        <v>1</v>
      </c>
      <c r="AN27" s="15">
        <v>1</v>
      </c>
      <c r="AO27" s="14" t="s">
        <v>0</v>
      </c>
      <c r="AP27" s="14" t="s">
        <v>1</v>
      </c>
    </row>
    <row r="28" spans="1:42" s="5" customFormat="1">
      <c r="G28" s="11"/>
      <c r="AM28" s="12"/>
      <c r="AN28" s="15"/>
    </row>
    <row r="29" spans="1:42" s="6" customFormat="1">
      <c r="A29" s="6" t="s">
        <v>81</v>
      </c>
    </row>
    <row r="30" spans="1:42">
      <c r="A30" t="s">
        <v>93</v>
      </c>
      <c r="B30">
        <v>2010</v>
      </c>
      <c r="C30">
        <v>2014</v>
      </c>
      <c r="D30">
        <v>2018</v>
      </c>
      <c r="E30">
        <v>2022</v>
      </c>
      <c r="F30">
        <v>2026</v>
      </c>
      <c r="H30" t="s">
        <v>80</v>
      </c>
      <c r="S30" s="5"/>
      <c r="Y30"/>
    </row>
    <row r="31" spans="1:42">
      <c r="A31" s="5" t="str">
        <f t="shared" ref="A31:A45" si="9">B2</f>
        <v>CCGT</v>
      </c>
      <c r="B31" s="1">
        <f t="shared" ref="B31:F45" si="10">$M2*(1+$P2)^(B$30-2007)/1000000</f>
        <v>1.0531629563645977</v>
      </c>
      <c r="C31" s="1">
        <f t="shared" si="10"/>
        <v>0.99743346069133265</v>
      </c>
      <c r="D31" s="1">
        <f t="shared" si="10"/>
        <v>0.94465296419167832</v>
      </c>
      <c r="E31" s="1">
        <f t="shared" si="10"/>
        <v>0.89466541671623157</v>
      </c>
      <c r="F31" s="1">
        <f t="shared" si="10"/>
        <v>0.84732302571340368</v>
      </c>
      <c r="G31" s="1"/>
      <c r="H31" s="2">
        <f t="shared" ref="H31:H45" si="11">-P2*100</f>
        <v>1.35</v>
      </c>
      <c r="S31" s="5"/>
      <c r="Y31"/>
    </row>
    <row r="32" spans="1:42">
      <c r="A32" s="5" t="str">
        <f t="shared" si="9"/>
        <v>Gas_Combustion_Turbine</v>
      </c>
      <c r="B32" s="1">
        <f t="shared" si="10"/>
        <v>0.67777019539912997</v>
      </c>
      <c r="C32" s="1">
        <f t="shared" si="10"/>
        <v>0.63956582060948919</v>
      </c>
      <c r="D32" s="1">
        <f t="shared" si="10"/>
        <v>0.60351494012068285</v>
      </c>
      <c r="E32" s="1">
        <f t="shared" si="10"/>
        <v>0.56949616632385003</v>
      </c>
      <c r="F32" s="1">
        <f t="shared" si="10"/>
        <v>0.5373949539554197</v>
      </c>
      <c r="G32" s="1"/>
      <c r="H32" s="2">
        <f t="shared" si="11"/>
        <v>1.44</v>
      </c>
      <c r="S32" s="5"/>
      <c r="Y32"/>
    </row>
    <row r="33" spans="1:25">
      <c r="A33" s="5" t="str">
        <f t="shared" si="9"/>
        <v>Wind</v>
      </c>
      <c r="B33" s="1">
        <f t="shared" si="10"/>
        <v>1.8398904013200241</v>
      </c>
      <c r="C33" s="1">
        <f t="shared" si="10"/>
        <v>1.8033676580585525</v>
      </c>
      <c r="D33" s="1">
        <f t="shared" si="10"/>
        <v>1.767569909489366</v>
      </c>
      <c r="E33" s="1">
        <f t="shared" si="10"/>
        <v>1.7324827641057787</v>
      </c>
      <c r="F33" s="1">
        <f t="shared" si="10"/>
        <v>1.6980921160796985</v>
      </c>
      <c r="G33" s="1"/>
      <c r="H33" s="2">
        <f t="shared" si="11"/>
        <v>0.5</v>
      </c>
      <c r="S33" s="5"/>
      <c r="Y33"/>
    </row>
    <row r="34" spans="1:25">
      <c r="A34" s="5" t="str">
        <f t="shared" si="9"/>
        <v>Offshore_Wind</v>
      </c>
      <c r="B34" s="1">
        <f t="shared" si="10"/>
        <v>3.513234607835245</v>
      </c>
      <c r="C34" s="1">
        <f t="shared" si="10"/>
        <v>3.3340780541559165</v>
      </c>
      <c r="D34" s="1">
        <f t="shared" si="10"/>
        <v>3.1640575458333862</v>
      </c>
      <c r="E34" s="1">
        <f t="shared" si="10"/>
        <v>3.0027071924324598</v>
      </c>
      <c r="F34" s="1">
        <f t="shared" si="10"/>
        <v>2.8495848614886108</v>
      </c>
      <c r="G34" s="1"/>
      <c r="H34" s="2">
        <f t="shared" si="11"/>
        <v>1.3</v>
      </c>
      <c r="S34" s="5"/>
      <c r="Y34"/>
    </row>
    <row r="35" spans="1:25">
      <c r="A35" s="5" t="str">
        <f t="shared" si="9"/>
        <v>Residential_PV</v>
      </c>
      <c r="B35" s="1">
        <f t="shared" si="10"/>
        <v>4.4262059541347591</v>
      </c>
      <c r="C35" s="1">
        <f t="shared" si="10"/>
        <v>3.6971169367031149</v>
      </c>
      <c r="D35" s="1">
        <f t="shared" si="10"/>
        <v>3.0881241824927677</v>
      </c>
      <c r="E35" s="1">
        <f t="shared" si="10"/>
        <v>2.5794453163823263</v>
      </c>
      <c r="F35" s="1">
        <f t="shared" si="10"/>
        <v>2.1545565356234837</v>
      </c>
      <c r="G35" s="1"/>
      <c r="H35" s="2">
        <f t="shared" si="11"/>
        <v>4.3999999999999995</v>
      </c>
      <c r="S35" s="5"/>
      <c r="Y35"/>
    </row>
    <row r="36" spans="1:25">
      <c r="A36" s="5" t="str">
        <f t="shared" si="9"/>
        <v>CSP_Trough_6h_Storage</v>
      </c>
      <c r="B36" s="1">
        <f t="shared" si="10"/>
        <v>6.8694765926520924</v>
      </c>
      <c r="C36" s="1">
        <f t="shared" si="10"/>
        <v>5.7139591915048698</v>
      </c>
      <c r="D36" s="1">
        <f t="shared" si="10"/>
        <v>4.7528118338893828</v>
      </c>
      <c r="E36" s="1">
        <f t="shared" si="10"/>
        <v>3.9533394571566234</v>
      </c>
      <c r="F36" s="1">
        <f t="shared" si="10"/>
        <v>3.2883466482033623</v>
      </c>
      <c r="G36" s="1"/>
      <c r="H36" s="2">
        <f t="shared" si="11"/>
        <v>4.5</v>
      </c>
      <c r="S36" s="5"/>
      <c r="Y36"/>
    </row>
    <row r="37" spans="1:25">
      <c r="A37" s="5" t="str">
        <f t="shared" si="9"/>
        <v>Bio_Gas</v>
      </c>
      <c r="B37" s="1">
        <f t="shared" si="10"/>
        <v>2.4701554476825773</v>
      </c>
      <c r="C37" s="1">
        <f t="shared" si="10"/>
        <v>2.3309183653314354</v>
      </c>
      <c r="D37" s="1">
        <f t="shared" si="10"/>
        <v>2.1995297627672028</v>
      </c>
      <c r="E37" s="1">
        <f t="shared" si="10"/>
        <v>2.0755472389144938</v>
      </c>
      <c r="F37" s="1">
        <f t="shared" si="10"/>
        <v>1.9585533298471325</v>
      </c>
      <c r="G37" s="1"/>
      <c r="H37" s="2">
        <f t="shared" si="11"/>
        <v>1.44</v>
      </c>
      <c r="S37" s="5"/>
      <c r="Y37"/>
    </row>
    <row r="38" spans="1:25">
      <c r="A38" s="5" t="str">
        <f t="shared" si="9"/>
        <v>Biomass_Steam_Turbine</v>
      </c>
      <c r="B38" s="1">
        <f t="shared" si="10"/>
        <v>3.1610692256114468</v>
      </c>
      <c r="C38" s="1">
        <f t="shared" si="10"/>
        <v>3.0920973359134503</v>
      </c>
      <c r="D38" s="1">
        <f t="shared" si="10"/>
        <v>3.024630355228509</v>
      </c>
      <c r="E38" s="1">
        <f t="shared" si="10"/>
        <v>2.958635447699181</v>
      </c>
      <c r="F38" s="1">
        <f t="shared" si="10"/>
        <v>2.8940804939190024</v>
      </c>
      <c r="G38" s="1"/>
      <c r="H38" s="2">
        <f t="shared" si="11"/>
        <v>0.54999999999999993</v>
      </c>
      <c r="S38" s="5"/>
      <c r="Y38"/>
    </row>
    <row r="39" spans="1:25">
      <c r="A39" s="5" t="str">
        <f t="shared" si="9"/>
        <v>Biomass_IGCC</v>
      </c>
      <c r="B39" s="1">
        <f t="shared" si="10"/>
        <v>3.6290095391050952</v>
      </c>
      <c r="C39" s="1">
        <f t="shared" si="10"/>
        <v>3.4188946800248909</v>
      </c>
      <c r="D39" s="1">
        <f t="shared" si="10"/>
        <v>3.2209451937635145</v>
      </c>
      <c r="E39" s="1">
        <f t="shared" si="10"/>
        <v>3.0344567213029081</v>
      </c>
      <c r="F39" s="1">
        <f t="shared" si="10"/>
        <v>2.858765685081833</v>
      </c>
      <c r="G39" s="1"/>
      <c r="H39" s="2">
        <f t="shared" si="11"/>
        <v>1.48</v>
      </c>
      <c r="S39" s="5"/>
      <c r="Y39"/>
    </row>
    <row r="40" spans="1:25">
      <c r="A40" s="5" t="str">
        <f t="shared" si="9"/>
        <v>Coal_IGCC</v>
      </c>
      <c r="B40" s="1">
        <f t="shared" si="10"/>
        <v>2.7808905469533363</v>
      </c>
      <c r="C40" s="1">
        <f t="shared" si="10"/>
        <v>2.6198806573142313</v>
      </c>
      <c r="D40" s="1">
        <f t="shared" si="10"/>
        <v>2.4681930276216737</v>
      </c>
      <c r="E40" s="1">
        <f t="shared" si="10"/>
        <v>2.325287911337699</v>
      </c>
      <c r="F40" s="1">
        <f t="shared" si="10"/>
        <v>2.1906568125359844</v>
      </c>
      <c r="G40" s="1"/>
      <c r="H40" s="2">
        <f t="shared" si="11"/>
        <v>1.48</v>
      </c>
      <c r="S40" s="5"/>
      <c r="Y40"/>
    </row>
    <row r="41" spans="1:25">
      <c r="A41" s="5" t="str">
        <f t="shared" si="9"/>
        <v>Coal_Steam_Turbine</v>
      </c>
      <c r="B41" s="1">
        <f t="shared" si="10"/>
        <v>2.2632115302709024</v>
      </c>
      <c r="C41" s="1">
        <f t="shared" si="10"/>
        <v>2.1573904116387688</v>
      </c>
      <c r="D41" s="1">
        <f t="shared" si="10"/>
        <v>2.0565171774614375</v>
      </c>
      <c r="E41" s="1">
        <f t="shared" si="10"/>
        <v>1.9603604792056992</v>
      </c>
      <c r="F41" s="1">
        <f t="shared" si="10"/>
        <v>1.8686997855157279</v>
      </c>
      <c r="G41" s="1"/>
      <c r="H41" s="2">
        <f t="shared" si="11"/>
        <v>1.1900000000000002</v>
      </c>
      <c r="S41" s="5"/>
      <c r="Y41"/>
    </row>
    <row r="42" spans="1:25">
      <c r="A42" s="5" t="str">
        <f t="shared" si="9"/>
        <v>Nuclear</v>
      </c>
      <c r="B42" s="1">
        <f t="shared" si="10"/>
        <v>3.979640018509202</v>
      </c>
      <c r="C42" s="1">
        <f t="shared" si="10"/>
        <v>3.7492241177879264</v>
      </c>
      <c r="D42" s="1">
        <f t="shared" si="10"/>
        <v>3.5321489933826671</v>
      </c>
      <c r="E42" s="1">
        <f t="shared" si="10"/>
        <v>3.3276422319653642</v>
      </c>
      <c r="F42" s="1">
        <f t="shared" si="10"/>
        <v>3.1349761419194406</v>
      </c>
      <c r="G42" s="1"/>
      <c r="H42" s="2">
        <f t="shared" si="11"/>
        <v>1.48</v>
      </c>
      <c r="S42" s="5"/>
      <c r="Y42"/>
    </row>
    <row r="43" spans="1:25">
      <c r="A43" s="5" t="str">
        <f t="shared" si="9"/>
        <v>Geothermal</v>
      </c>
      <c r="B43" s="1">
        <f t="shared" si="10"/>
        <v>3.6698257620451371</v>
      </c>
      <c r="C43" s="1">
        <f t="shared" si="10"/>
        <v>3.5252199844157683</v>
      </c>
      <c r="D43" s="1">
        <f t="shared" si="10"/>
        <v>3.3863122514020483</v>
      </c>
      <c r="E43" s="1">
        <f t="shared" si="10"/>
        <v>3.2528780373109245</v>
      </c>
      <c r="F43" s="1">
        <f t="shared" si="10"/>
        <v>3.1247016636575049</v>
      </c>
      <c r="G43" s="1"/>
      <c r="H43" s="2">
        <f t="shared" si="11"/>
        <v>1</v>
      </c>
      <c r="S43" s="5"/>
      <c r="Y43"/>
    </row>
    <row r="44" spans="1:25">
      <c r="A44" s="5" t="str">
        <f t="shared" si="9"/>
        <v>Hydro_NonPumped</v>
      </c>
      <c r="B44" s="1">
        <f t="shared" si="10"/>
        <v>2.690364973631826</v>
      </c>
      <c r="C44" s="1">
        <f t="shared" si="10"/>
        <v>2.6084538993755664</v>
      </c>
      <c r="D44" s="1">
        <f t="shared" si="10"/>
        <v>2.5290366964533346</v>
      </c>
      <c r="E44" s="1">
        <f t="shared" si="10"/>
        <v>2.4520374362524606</v>
      </c>
      <c r="F44" s="1">
        <f t="shared" si="10"/>
        <v>2.3773825018890866</v>
      </c>
      <c r="G44" s="1"/>
      <c r="H44" s="2">
        <f t="shared" si="11"/>
        <v>0.77</v>
      </c>
      <c r="S44" s="5"/>
      <c r="Y44"/>
    </row>
    <row r="45" spans="1:25">
      <c r="A45" s="5" t="str">
        <f t="shared" si="9"/>
        <v>Hydro_Pumped</v>
      </c>
      <c r="B45" s="1">
        <f t="shared" si="10"/>
        <v>4.6296225336096137</v>
      </c>
      <c r="C45" s="1">
        <f t="shared" si="10"/>
        <v>4.3686611699951658</v>
      </c>
      <c r="D45" s="1">
        <f t="shared" si="10"/>
        <v>4.1224096089197202</v>
      </c>
      <c r="E45" s="1">
        <f t="shared" si="10"/>
        <v>3.8900386920445111</v>
      </c>
      <c r="F45" s="1">
        <f t="shared" si="10"/>
        <v>3.6707659988132098</v>
      </c>
      <c r="G45" s="1"/>
      <c r="H45" s="2">
        <f t="shared" si="11"/>
        <v>1.44</v>
      </c>
      <c r="S45" s="5"/>
      <c r="Y45"/>
    </row>
    <row r="46" spans="1:25">
      <c r="A46" s="8" t="e">
        <f>#REF!</f>
        <v>#REF!</v>
      </c>
      <c r="B46" s="1" t="e">
        <f>#REF!*(1+#REF!)^(B$30-2007)/1000000</f>
        <v>#REF!</v>
      </c>
      <c r="C46" s="1" t="e">
        <f>#REF!*(1+#REF!)^(C$30-2007)/1000000</f>
        <v>#REF!</v>
      </c>
      <c r="D46" s="1" t="e">
        <f>#REF!*(1+#REF!)^(D$30-2007)/1000000</f>
        <v>#REF!</v>
      </c>
      <c r="E46" s="1" t="e">
        <f>#REF!*(1+#REF!)^(E$30-2007)/1000000</f>
        <v>#REF!</v>
      </c>
      <c r="F46" s="1" t="e">
        <f>#REF!*(1+#REF!)^(F$30-2007)/1000000</f>
        <v>#REF!</v>
      </c>
      <c r="G46" s="1"/>
      <c r="H46" s="2" t="e">
        <f>-#REF!*100</f>
        <v>#REF!</v>
      </c>
    </row>
    <row r="47" spans="1:25">
      <c r="A47" s="8" t="str">
        <f>B18</f>
        <v>Coal_Steam_Turbine_EP</v>
      </c>
      <c r="B47" s="1">
        <f t="shared" ref="B47:F51" si="12">$M18*(1+$P18)^(B$30-2007)/1000000</f>
        <v>0</v>
      </c>
      <c r="C47" s="1">
        <f t="shared" si="12"/>
        <v>0</v>
      </c>
      <c r="D47" s="1">
        <f t="shared" si="12"/>
        <v>0</v>
      </c>
      <c r="E47" s="1">
        <f t="shared" si="12"/>
        <v>0</v>
      </c>
      <c r="F47" s="1">
        <f t="shared" si="12"/>
        <v>0</v>
      </c>
      <c r="G47" s="1"/>
      <c r="H47" s="2">
        <f>-P18*100</f>
        <v>0</v>
      </c>
    </row>
    <row r="48" spans="1:25">
      <c r="A48" s="8" t="str">
        <f>B19</f>
        <v>Gas_Steam_Turbine_EP</v>
      </c>
      <c r="B48" s="1">
        <f t="shared" si="12"/>
        <v>0</v>
      </c>
      <c r="C48" s="1">
        <f t="shared" si="12"/>
        <v>0</v>
      </c>
      <c r="D48" s="1">
        <f t="shared" si="12"/>
        <v>0</v>
      </c>
      <c r="E48" s="1">
        <f t="shared" si="12"/>
        <v>0</v>
      </c>
      <c r="F48" s="1">
        <f t="shared" si="12"/>
        <v>0</v>
      </c>
      <c r="G48" s="1"/>
      <c r="H48" s="2">
        <f>-P19*100</f>
        <v>0</v>
      </c>
    </row>
    <row r="49" spans="1:8">
      <c r="A49" s="8" t="str">
        <f>B20</f>
        <v>CCGT_EP</v>
      </c>
      <c r="B49" s="1">
        <f t="shared" si="12"/>
        <v>0</v>
      </c>
      <c r="C49" s="1">
        <f t="shared" si="12"/>
        <v>0</v>
      </c>
      <c r="D49" s="1">
        <f t="shared" si="12"/>
        <v>0</v>
      </c>
      <c r="E49" s="1">
        <f t="shared" si="12"/>
        <v>0</v>
      </c>
      <c r="F49" s="1">
        <f t="shared" si="12"/>
        <v>0</v>
      </c>
      <c r="G49" s="1"/>
      <c r="H49" s="2">
        <f>-P20*100</f>
        <v>0</v>
      </c>
    </row>
    <row r="50" spans="1:8">
      <c r="A50" s="8" t="str">
        <f>B21</f>
        <v>Geothermal_EP</v>
      </c>
      <c r="B50" s="1">
        <f t="shared" si="12"/>
        <v>0</v>
      </c>
      <c r="C50" s="1">
        <f t="shared" si="12"/>
        <v>0</v>
      </c>
      <c r="D50" s="1">
        <f t="shared" si="12"/>
        <v>0</v>
      </c>
      <c r="E50" s="1">
        <f t="shared" si="12"/>
        <v>0</v>
      </c>
      <c r="F50" s="1">
        <f t="shared" si="12"/>
        <v>0</v>
      </c>
      <c r="G50" s="1"/>
      <c r="H50" s="2">
        <f>-P21*100</f>
        <v>0</v>
      </c>
    </row>
    <row r="51" spans="1:8">
      <c r="A51" s="8" t="str">
        <f>B22</f>
        <v>Nuclear_EP</v>
      </c>
      <c r="B51" s="1">
        <f t="shared" si="12"/>
        <v>0</v>
      </c>
      <c r="C51" s="1">
        <f t="shared" si="12"/>
        <v>0</v>
      </c>
      <c r="D51" s="1">
        <f t="shared" si="12"/>
        <v>0</v>
      </c>
      <c r="E51" s="1">
        <f t="shared" si="12"/>
        <v>0</v>
      </c>
      <c r="F51" s="1">
        <f t="shared" si="12"/>
        <v>0</v>
      </c>
      <c r="G51" s="1"/>
      <c r="H51" s="2">
        <f>-P22*100</f>
        <v>0</v>
      </c>
    </row>
    <row r="52" spans="1:8">
      <c r="A52" s="8" t="e">
        <f>#REF!</f>
        <v>#REF!</v>
      </c>
      <c r="B52" s="1" t="e">
        <f>#REF!*(1+#REF!)^(B$30-2007)/1000000</f>
        <v>#REF!</v>
      </c>
      <c r="C52" s="1" t="e">
        <f>#REF!*(1+#REF!)^(C$30-2007)/1000000</f>
        <v>#REF!</v>
      </c>
      <c r="D52" s="1" t="e">
        <f>#REF!*(1+#REF!)^(D$30-2007)/1000000</f>
        <v>#REF!</v>
      </c>
      <c r="E52" s="1" t="e">
        <f>#REF!*(1+#REF!)^(E$30-2007)/1000000</f>
        <v>#REF!</v>
      </c>
      <c r="F52" s="1" t="e">
        <f>#REF!*(1+#REF!)^(F$30-2007)/1000000</f>
        <v>#REF!</v>
      </c>
      <c r="G52" s="1"/>
      <c r="H52" s="2" t="e">
        <f>-#REF!*100</f>
        <v>#REF!</v>
      </c>
    </row>
    <row r="53" spans="1:8">
      <c r="A53" s="8" t="e">
        <f>#REF!</f>
        <v>#REF!</v>
      </c>
      <c r="B53" s="1" t="e">
        <f>#REF!*(1+#REF!)^(B$30-2007)/1000000</f>
        <v>#REF!</v>
      </c>
      <c r="C53" s="1" t="e">
        <f>#REF!*(1+#REF!)^(C$30-2007)/1000000</f>
        <v>#REF!</v>
      </c>
      <c r="D53" s="1" t="e">
        <f>#REF!*(1+#REF!)^(D$30-2007)/1000000</f>
        <v>#REF!</v>
      </c>
      <c r="E53" s="1" t="e">
        <f>#REF!*(1+#REF!)^(E$30-2007)/1000000</f>
        <v>#REF!</v>
      </c>
      <c r="F53" s="1" t="e">
        <f>#REF!*(1+#REF!)^(F$30-2007)/1000000</f>
        <v>#REF!</v>
      </c>
      <c r="G53" s="1"/>
      <c r="H53" s="2" t="e">
        <f>-#REF!*100</f>
        <v>#REF!</v>
      </c>
    </row>
    <row r="54" spans="1:8">
      <c r="A54" s="8" t="str">
        <f>B24</f>
        <v>Commercial_PV</v>
      </c>
      <c r="B54" s="1">
        <f t="shared" ref="B54:F57" si="13">$M24*(1+$P24)^(B$30-2007)/1000000</f>
        <v>4.1718955072971022</v>
      </c>
      <c r="C54" s="1">
        <f t="shared" si="13"/>
        <v>3.4846967579028645</v>
      </c>
      <c r="D54" s="1">
        <f t="shared" si="13"/>
        <v>2.9106940653952389</v>
      </c>
      <c r="E54" s="1">
        <f t="shared" si="13"/>
        <v>2.4312416634570249</v>
      </c>
      <c r="F54" s="1">
        <f t="shared" si="13"/>
        <v>2.0307651348190192</v>
      </c>
      <c r="G54" s="1"/>
      <c r="H54" s="2">
        <f t="shared" ref="H54:H55" si="14">-P24*100</f>
        <v>4.3999999999999995</v>
      </c>
    </row>
    <row r="55" spans="1:8">
      <c r="A55" s="8" t="str">
        <f>B25</f>
        <v>Central_PV</v>
      </c>
      <c r="B55" s="1">
        <f t="shared" si="13"/>
        <v>3.9491243879754125</v>
      </c>
      <c r="C55" s="1">
        <f t="shared" si="13"/>
        <v>3.298620717432323</v>
      </c>
      <c r="D55" s="1">
        <f t="shared" si="13"/>
        <v>2.7552686541362692</v>
      </c>
      <c r="E55" s="1">
        <f t="shared" si="13"/>
        <v>2.3014180794860186</v>
      </c>
      <c r="F55" s="1">
        <f t="shared" si="13"/>
        <v>1.9223262198529554</v>
      </c>
      <c r="G55" s="1"/>
      <c r="H55" s="2">
        <f t="shared" si="14"/>
        <v>4.3999999999999995</v>
      </c>
    </row>
    <row r="56" spans="1:8">
      <c r="A56" s="9" t="str">
        <f>B26</f>
        <v>CSP_Trough_No_Storage</v>
      </c>
      <c r="B56" s="1">
        <f t="shared" si="13"/>
        <v>4.2780161826030145</v>
      </c>
      <c r="C56" s="1">
        <f t="shared" si="13"/>
        <v>3.8659914201161327</v>
      </c>
      <c r="D56" s="1">
        <f t="shared" si="13"/>
        <v>3.4936496316190953</v>
      </c>
      <c r="E56" s="1">
        <f t="shared" si="13"/>
        <v>3.1571688661806681</v>
      </c>
      <c r="F56" s="1">
        <f t="shared" si="13"/>
        <v>2.8530952730257311</v>
      </c>
      <c r="G56" s="1"/>
      <c r="H56" s="2">
        <f>-P26*100</f>
        <v>2.5</v>
      </c>
    </row>
    <row r="57" spans="1:8">
      <c r="A57" s="17" t="str">
        <f>B27</f>
        <v>Compressed_Air_Energy_Storage</v>
      </c>
      <c r="B57" s="1">
        <f t="shared" si="13"/>
        <v>1.3974549825990654</v>
      </c>
      <c r="C57" s="1">
        <f t="shared" si="13"/>
        <v>1.3907592630373287</v>
      </c>
      <c r="D57" s="1">
        <f t="shared" si="13"/>
        <v>1.384095625124738</v>
      </c>
      <c r="E57" s="1">
        <f t="shared" si="13"/>
        <v>1.3774639151463415</v>
      </c>
      <c r="F57" s="1">
        <f t="shared" si="13"/>
        <v>1.3708639801236917</v>
      </c>
    </row>
  </sheetData>
  <sheetCalcPr fullCalcOnLoad="1"/>
  <mergeCells count="1">
    <mergeCell ref="B21:C21"/>
  </mergeCells>
  <phoneticPr fontId="2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G27"/>
  <sheetViews>
    <sheetView tabSelected="1" workbookViewId="0">
      <selection activeCell="W23" sqref="W23"/>
    </sheetView>
  </sheetViews>
  <sheetFormatPr baseColWidth="10" defaultRowHeight="13"/>
  <cols>
    <col min="1" max="1" width="10.7109375" style="4"/>
    <col min="2" max="2" width="22.42578125" customWidth="1"/>
    <col min="3" max="3" width="10.7109375" style="5"/>
    <col min="5" max="5" width="10.7109375" style="3"/>
    <col min="12" max="12" width="26.42578125" customWidth="1"/>
  </cols>
  <sheetData>
    <row r="1" spans="1:33" s="5" customFormat="1">
      <c r="A1" s="5" t="str">
        <f>'generator_costs_04-08-2010'!A1</f>
        <v>technology_id</v>
      </c>
      <c r="B1" s="5" t="str">
        <f>'generator_costs_04-08-2010'!B1</f>
        <v>technology</v>
      </c>
      <c r="C1" s="5" t="str">
        <f>'generator_costs_04-08-2010'!C1</f>
        <v>price_and_dollar_year</v>
      </c>
      <c r="D1" s="5" t="str">
        <f>'generator_costs_04-08-2010'!D1</f>
        <v>min_build_year</v>
      </c>
      <c r="E1" s="5" t="str">
        <f>'generator_costs_04-08-2010'!E1</f>
        <v>fuel</v>
      </c>
      <c r="F1" s="5" t="str">
        <f>'generator_costs_04-08-2010'!M1</f>
        <v>overnight_cost_$2007</v>
      </c>
      <c r="G1" s="5" t="str">
        <f>'generator_costs_04-08-2010'!N1</f>
        <v>fixed_o_m_$2007</v>
      </c>
      <c r="H1" s="5" t="str">
        <f>'generator_costs_04-08-2010'!O1</f>
        <v>var_o_m_$2007</v>
      </c>
      <c r="I1" s="5" t="str">
        <f>'generator_costs_04-08-2010'!P1</f>
        <v>overnight_cost_change</v>
      </c>
      <c r="J1" s="5" t="str">
        <f>'generator_costs_04-08-2010'!Q1</f>
        <v>connect_cost_generic_$2007_per_mw</v>
      </c>
      <c r="K1" s="5" t="str">
        <f>'generator_costs_04-08-2010'!R1</f>
        <v>heat_rate_mbtu_per_mwh</v>
      </c>
      <c r="L1" s="5" t="str">
        <f>'generator_costs_04-08-2010'!S1</f>
        <v>construction_time_years</v>
      </c>
      <c r="M1" s="5" t="str">
        <f>'generator_costs_04-08-2010'!T1</f>
        <v>year_1_cost_fraction</v>
      </c>
      <c r="N1" s="5" t="str">
        <f>'generator_costs_04-08-2010'!U1</f>
        <v>year_2_cost_fraction</v>
      </c>
      <c r="O1" s="5" t="str">
        <f>'generator_costs_04-08-2010'!V1</f>
        <v>year_3_cost_fraction</v>
      </c>
      <c r="P1" s="5" t="str">
        <f>'generator_costs_04-08-2010'!W1</f>
        <v>year_4_cost_fraction</v>
      </c>
      <c r="Q1" s="5" t="str">
        <f>'generator_costs_04-08-2010'!X1</f>
        <v>year_5_cost_fraction</v>
      </c>
      <c r="R1" s="5" t="str">
        <f>'generator_costs_04-08-2010'!Y1</f>
        <v>year_6_cost_fraction</v>
      </c>
      <c r="S1" s="5" t="str">
        <f>'generator_costs_04-08-2010'!Z1</f>
        <v>max_age_years</v>
      </c>
      <c r="T1" s="5" t="str">
        <f>'generator_costs_04-08-2010'!AA1</f>
        <v>forced_outage_rate</v>
      </c>
      <c r="U1" s="5" t="str">
        <f>'generator_costs_04-08-2010'!AB1</f>
        <v>scheduled_outage_rate</v>
      </c>
      <c r="V1" s="5" t="str">
        <f>'generator_costs_04-08-2010'!AC1</f>
        <v>intermittent</v>
      </c>
      <c r="W1" s="5" t="str">
        <f>'generator_costs_04-08-2010'!AD1</f>
        <v>resource_limited</v>
      </c>
      <c r="X1" s="5" t="str">
        <f>'generator_costs_04-08-2010'!AE1</f>
        <v>baseload</v>
      </c>
      <c r="Y1" s="5" t="str">
        <f>'generator_costs_04-08-2010'!AF1</f>
        <v>min_build_capacity</v>
      </c>
      <c r="Z1" s="5" t="str">
        <f>'generator_costs_04-08-2010'!AG1</f>
        <v>min_dispatch_fraction</v>
      </c>
      <c r="AA1" s="5" t="str">
        <f>'generator_costs_04-08-2010'!AH1</f>
        <v>min_runtime_hours</v>
      </c>
      <c r="AB1" s="5" t="str">
        <f>'generator_costs_04-08-2010'!AI1</f>
        <v>min_downtime_hours</v>
      </c>
      <c r="AC1" s="5" t="str">
        <f>'generator_costs_04-08-2010'!AJ1</f>
        <v>max_ramp_rate_mw_per_hour</v>
      </c>
      <c r="AD1" s="5" t="str">
        <f>'generator_costs_04-08-2010'!AK1</f>
        <v>startup_fuel_mbtu</v>
      </c>
      <c r="AE1" s="5" t="str">
        <f>'generator_costs_04-08-2010'!AL1</f>
        <v>nonfuel_startup_cost</v>
      </c>
      <c r="AF1" s="12" t="str">
        <f>'generator_costs_04-08-2010'!AM1</f>
        <v>can_build_new</v>
      </c>
      <c r="AG1" s="15" t="str">
        <f>'generator_costs_04-08-2010'!AN1</f>
        <v>storage</v>
      </c>
    </row>
    <row r="2" spans="1:33" s="5" customFormat="1">
      <c r="A2" s="5">
        <f>'generator_costs_04-08-2010'!A2</f>
        <v>1</v>
      </c>
      <c r="B2" s="5" t="str">
        <f>'generator_costs_04-08-2010'!B2</f>
        <v>CCGT</v>
      </c>
      <c r="C2" s="5">
        <f>'generator_costs_04-08-2010'!C2</f>
        <v>2007</v>
      </c>
      <c r="D2" s="5">
        <f>'generator_costs_04-08-2010'!D2</f>
        <v>2010</v>
      </c>
      <c r="E2" s="5" t="str">
        <f>'generator_costs_04-08-2010'!E2</f>
        <v>Gas</v>
      </c>
      <c r="F2" s="5">
        <f>'generator_costs_04-08-2010'!M2</f>
        <v>1096994.1363600737</v>
      </c>
      <c r="G2" s="5">
        <f>'generator_costs_04-08-2010'!N2</f>
        <v>12092.274000000001</v>
      </c>
      <c r="H2" s="5">
        <f>'generator_costs_04-08-2010'!O2</f>
        <v>2.0353351500000003</v>
      </c>
      <c r="I2" s="5">
        <f>'generator_costs_04-08-2010'!P2</f>
        <v>-1.35E-2</v>
      </c>
      <c r="J2" s="5">
        <f>'generator_costs_04-08-2010'!Q2</f>
        <v>91289</v>
      </c>
      <c r="K2" s="5">
        <f>'generator_costs_04-08-2010'!R2</f>
        <v>6.9740000000000002</v>
      </c>
      <c r="L2" s="5">
        <f>'generator_costs_04-08-2010'!S2</f>
        <v>3</v>
      </c>
      <c r="M2" s="5">
        <f>'generator_costs_04-08-2010'!T2</f>
        <v>0.5</v>
      </c>
      <c r="N2" s="5">
        <f>'generator_costs_04-08-2010'!U2</f>
        <v>0.4</v>
      </c>
      <c r="O2" s="5">
        <f>'generator_costs_04-08-2010'!V2</f>
        <v>0.1</v>
      </c>
      <c r="P2" s="5">
        <f>'generator_costs_04-08-2010'!W2</f>
        <v>0</v>
      </c>
      <c r="Q2" s="5">
        <f>'generator_costs_04-08-2010'!X2</f>
        <v>0</v>
      </c>
      <c r="R2" s="5">
        <f>'generator_costs_04-08-2010'!Y2</f>
        <v>0</v>
      </c>
      <c r="S2" s="5">
        <f>'generator_costs_04-08-2010'!Z2</f>
        <v>30</v>
      </c>
      <c r="T2" s="5">
        <f>'generator_costs_04-08-2010'!AA2</f>
        <v>0.04</v>
      </c>
      <c r="U2" s="5">
        <f>'generator_costs_04-08-2010'!AB2</f>
        <v>0.06</v>
      </c>
      <c r="V2" s="5">
        <f>'generator_costs_04-08-2010'!AC2</f>
        <v>0</v>
      </c>
      <c r="W2" s="5">
        <f>'generator_costs_04-08-2010'!AD2</f>
        <v>0</v>
      </c>
      <c r="X2" s="5">
        <f>'generator_costs_04-08-2010'!AE2</f>
        <v>0</v>
      </c>
      <c r="Y2" s="5">
        <f>'generator_costs_04-08-2010'!AF2</f>
        <v>250</v>
      </c>
      <c r="Z2" s="5">
        <f>'generator_costs_04-08-2010'!AG2</f>
        <v>0.5</v>
      </c>
      <c r="AA2" s="5">
        <f>'generator_costs_04-08-2010'!AH2</f>
        <v>8</v>
      </c>
      <c r="AB2" s="5">
        <f>'generator_costs_04-08-2010'!AI2</f>
        <v>4</v>
      </c>
      <c r="AC2" s="5">
        <f>'generator_costs_04-08-2010'!AJ2</f>
        <v>150</v>
      </c>
      <c r="AD2" s="5">
        <f>'generator_costs_04-08-2010'!AK2</f>
        <v>700</v>
      </c>
      <c r="AE2" s="5">
        <f>'generator_costs_04-08-2010'!AL2</f>
        <v>6900</v>
      </c>
      <c r="AF2" s="12">
        <f>'generator_costs_04-08-2010'!AM2</f>
        <v>1</v>
      </c>
      <c r="AG2" s="15">
        <f>'generator_costs_04-08-2010'!AN2</f>
        <v>0</v>
      </c>
    </row>
    <row r="3" spans="1:33" s="5" customFormat="1">
      <c r="A3" s="11">
        <f>'generator_costs_04-08-2010'!A3</f>
        <v>2</v>
      </c>
      <c r="B3" s="11" t="str">
        <f>'generator_costs_04-08-2010'!B3</f>
        <v>Gas_Combustion_Turbine</v>
      </c>
      <c r="C3" s="11">
        <f>'generator_costs_04-08-2010'!C3</f>
        <v>2007</v>
      </c>
      <c r="D3" s="11">
        <f>'generator_costs_04-08-2010'!D3</f>
        <v>2010</v>
      </c>
      <c r="E3" s="11" t="str">
        <f>'generator_costs_04-08-2010'!E3</f>
        <v>Gas</v>
      </c>
      <c r="F3" s="11">
        <f>'generator_costs_04-08-2010'!M3</f>
        <v>707913.80664464098</v>
      </c>
      <c r="G3" s="11">
        <f>'generator_costs_04-08-2010'!N3</f>
        <v>11321.478000000001</v>
      </c>
      <c r="H3" s="11">
        <f>'generator_costs_04-08-2010'!O3</f>
        <v>3.3505470000000002</v>
      </c>
      <c r="I3" s="11">
        <f>'generator_costs_04-08-2010'!P3</f>
        <v>-1.44E-2</v>
      </c>
      <c r="J3" s="11">
        <f>'generator_costs_04-08-2010'!Q3</f>
        <v>91289</v>
      </c>
      <c r="K3" s="11">
        <f>'generator_costs_04-08-2010'!R3</f>
        <v>10.050000000000001</v>
      </c>
      <c r="L3" s="11">
        <f>'generator_costs_04-08-2010'!S3</f>
        <v>3</v>
      </c>
      <c r="M3" s="11">
        <f>'generator_costs_04-08-2010'!T3</f>
        <v>0.8</v>
      </c>
      <c r="N3" s="11">
        <f>'generator_costs_04-08-2010'!U3</f>
        <v>0.1</v>
      </c>
      <c r="O3" s="11">
        <f>'generator_costs_04-08-2010'!V3</f>
        <v>0.1</v>
      </c>
      <c r="P3" s="11">
        <f>'generator_costs_04-08-2010'!W3</f>
        <v>0</v>
      </c>
      <c r="Q3" s="11">
        <f>'generator_costs_04-08-2010'!X3</f>
        <v>0</v>
      </c>
      <c r="R3" s="11">
        <f>'generator_costs_04-08-2010'!Y3</f>
        <v>0</v>
      </c>
      <c r="S3" s="11">
        <f>'generator_costs_04-08-2010'!Z3</f>
        <v>30</v>
      </c>
      <c r="T3" s="11">
        <f>'generator_costs_04-08-2010'!AA3</f>
        <v>0.03</v>
      </c>
      <c r="U3" s="11">
        <f>'generator_costs_04-08-2010'!AB3</f>
        <v>0.05</v>
      </c>
      <c r="V3" s="11">
        <f>'generator_costs_04-08-2010'!AC3</f>
        <v>0</v>
      </c>
      <c r="W3" s="11">
        <f>'generator_costs_04-08-2010'!AD3</f>
        <v>0</v>
      </c>
      <c r="X3" s="11">
        <f>'generator_costs_04-08-2010'!AE3</f>
        <v>0</v>
      </c>
      <c r="Y3" s="11">
        <f>'generator_costs_04-08-2010'!AF3</f>
        <v>0</v>
      </c>
      <c r="Z3" s="11">
        <f>'generator_costs_04-08-2010'!AG3</f>
        <v>0.3</v>
      </c>
      <c r="AA3" s="11">
        <f>'generator_costs_04-08-2010'!AH3</f>
        <v>2</v>
      </c>
      <c r="AB3" s="11">
        <f>'generator_costs_04-08-2010'!AI3</f>
        <v>2</v>
      </c>
      <c r="AC3" s="11">
        <f>'generator_costs_04-08-2010'!AJ3</f>
        <v>320</v>
      </c>
      <c r="AD3" s="11">
        <f>'generator_costs_04-08-2010'!AK3</f>
        <v>190</v>
      </c>
      <c r="AE3" s="11">
        <f>'generator_costs_04-08-2010'!AL3</f>
        <v>7500</v>
      </c>
      <c r="AF3" s="12">
        <f>'generator_costs_04-08-2010'!AM3</f>
        <v>1</v>
      </c>
      <c r="AG3" s="15">
        <f>'generator_costs_04-08-2010'!AN3</f>
        <v>0</v>
      </c>
    </row>
    <row r="4" spans="1:33" s="5" customFormat="1">
      <c r="A4" s="11">
        <f>'generator_costs_04-08-2010'!A4</f>
        <v>4</v>
      </c>
      <c r="B4" s="11" t="str">
        <f>'generator_costs_04-08-2010'!B4</f>
        <v>Wind</v>
      </c>
      <c r="C4" s="11">
        <f>'generator_costs_04-08-2010'!C4</f>
        <v>2007</v>
      </c>
      <c r="D4" s="11">
        <f>'generator_costs_04-08-2010'!D4</f>
        <v>2010</v>
      </c>
      <c r="E4" s="11" t="str">
        <f>'generator_costs_04-08-2010'!E4</f>
        <v>Wind</v>
      </c>
      <c r="F4" s="11">
        <f>'generator_costs_04-08-2010'!M4</f>
        <v>1867767.0581335495</v>
      </c>
      <c r="G4" s="11">
        <f>'generator_costs_04-08-2010'!N4</f>
        <v>57791.034000000007</v>
      </c>
      <c r="H4" s="11">
        <f>'generator_costs_04-08-2010'!O4</f>
        <v>0</v>
      </c>
      <c r="I4" s="11">
        <f>'generator_costs_04-08-2010'!P4</f>
        <v>-5.0000000000000001E-3</v>
      </c>
      <c r="J4" s="11">
        <f>'generator_costs_04-08-2010'!Q4</f>
        <v>65639</v>
      </c>
      <c r="K4" s="11">
        <f>'generator_costs_04-08-2010'!R4</f>
        <v>0</v>
      </c>
      <c r="L4" s="11">
        <f>'generator_costs_04-08-2010'!S4</f>
        <v>3</v>
      </c>
      <c r="M4" s="11">
        <f>'generator_costs_04-08-2010'!T4</f>
        <v>0.8</v>
      </c>
      <c r="N4" s="11">
        <f>'generator_costs_04-08-2010'!U4</f>
        <v>0.1</v>
      </c>
      <c r="O4" s="11">
        <f>'generator_costs_04-08-2010'!V4</f>
        <v>0.1</v>
      </c>
      <c r="P4" s="11">
        <f>'generator_costs_04-08-2010'!W4</f>
        <v>0</v>
      </c>
      <c r="Q4" s="11">
        <f>'generator_costs_04-08-2010'!X4</f>
        <v>0</v>
      </c>
      <c r="R4" s="11">
        <f>'generator_costs_04-08-2010'!Y4</f>
        <v>0</v>
      </c>
      <c r="S4" s="11">
        <f>'generator_costs_04-08-2010'!Z4</f>
        <v>20</v>
      </c>
      <c r="T4" s="11">
        <f>'generator_costs_04-08-2010'!AA4</f>
        <v>1.4999999999999999E-2</v>
      </c>
      <c r="U4" s="11">
        <f>'generator_costs_04-08-2010'!AB4</f>
        <v>3.0000000000000001E-3</v>
      </c>
      <c r="V4" s="11">
        <f>'generator_costs_04-08-2010'!AC4</f>
        <v>1</v>
      </c>
      <c r="W4" s="11">
        <f>'generator_costs_04-08-2010'!AD4</f>
        <v>1</v>
      </c>
      <c r="X4" s="11">
        <f>'generator_costs_04-08-2010'!AE4</f>
        <v>0</v>
      </c>
      <c r="Y4" s="11">
        <f>'generator_costs_04-08-2010'!AF4</f>
        <v>0</v>
      </c>
      <c r="Z4" s="11">
        <f>'generator_costs_04-08-2010'!AG4</f>
        <v>0</v>
      </c>
      <c r="AA4" s="11">
        <f>'generator_costs_04-08-2010'!AH4</f>
        <v>0</v>
      </c>
      <c r="AB4" s="11">
        <f>'generator_costs_04-08-2010'!AI4</f>
        <v>0</v>
      </c>
      <c r="AC4" s="11">
        <f>'generator_costs_04-08-2010'!AJ4</f>
        <v>0</v>
      </c>
      <c r="AD4" s="11">
        <f>'generator_costs_04-08-2010'!AK4</f>
        <v>0</v>
      </c>
      <c r="AE4" s="11">
        <f>'generator_costs_04-08-2010'!AL4</f>
        <v>0</v>
      </c>
      <c r="AF4" s="12">
        <f>'generator_costs_04-08-2010'!AM4</f>
        <v>1</v>
      </c>
      <c r="AG4" s="15">
        <f>'generator_costs_04-08-2010'!AN4</f>
        <v>0</v>
      </c>
    </row>
    <row r="5" spans="1:33" s="5" customFormat="1">
      <c r="A5" s="11">
        <f>'generator_costs_04-08-2010'!A5</f>
        <v>5</v>
      </c>
      <c r="B5" s="11" t="str">
        <f>'generator_costs_04-08-2010'!B5</f>
        <v>Offshore_Wind</v>
      </c>
      <c r="C5" s="11">
        <f>'generator_costs_04-08-2010'!C5</f>
        <v>2007</v>
      </c>
      <c r="D5" s="11">
        <f>'generator_costs_04-08-2010'!D5</f>
        <v>2010</v>
      </c>
      <c r="E5" s="11" t="str">
        <f>'generator_costs_04-08-2010'!E5</f>
        <v>Wind</v>
      </c>
      <c r="F5" s="11">
        <f>'generator_costs_04-08-2010'!M5</f>
        <v>3653891.8961960142</v>
      </c>
      <c r="G5" s="11">
        <f>'generator_costs_04-08-2010'!N5</f>
        <v>96317.65800000001</v>
      </c>
      <c r="H5" s="11">
        <f>'generator_costs_04-08-2010'!O5</f>
        <v>0</v>
      </c>
      <c r="I5" s="11">
        <f>'generator_costs_04-08-2010'!P5</f>
        <v>-1.2999999999999999E-2</v>
      </c>
      <c r="J5" s="11">
        <f>'generator_costs_04-08-2010'!Q5</f>
        <v>65639</v>
      </c>
      <c r="K5" s="11">
        <f>'generator_costs_04-08-2010'!R5</f>
        <v>0</v>
      </c>
      <c r="L5" s="11">
        <f>'generator_costs_04-08-2010'!S5</f>
        <v>4</v>
      </c>
      <c r="M5" s="11">
        <f>'generator_costs_04-08-2010'!T5</f>
        <v>0.7</v>
      </c>
      <c r="N5" s="11">
        <f>'generator_costs_04-08-2010'!U5</f>
        <v>0.1</v>
      </c>
      <c r="O5" s="11">
        <f>'generator_costs_04-08-2010'!V5</f>
        <v>0.1</v>
      </c>
      <c r="P5" s="11">
        <f>'generator_costs_04-08-2010'!W5</f>
        <v>0.1</v>
      </c>
      <c r="Q5" s="11">
        <f>'generator_costs_04-08-2010'!X5</f>
        <v>0</v>
      </c>
      <c r="R5" s="11">
        <f>'generator_costs_04-08-2010'!Y5</f>
        <v>0</v>
      </c>
      <c r="S5" s="11">
        <f>'generator_costs_04-08-2010'!Z5</f>
        <v>20</v>
      </c>
      <c r="T5" s="11">
        <f>'generator_costs_04-08-2010'!AA5</f>
        <v>0.02</v>
      </c>
      <c r="U5" s="11">
        <f>'generator_costs_04-08-2010'!AB5</f>
        <v>0.01</v>
      </c>
      <c r="V5" s="11">
        <f>'generator_costs_04-08-2010'!AC5</f>
        <v>1</v>
      </c>
      <c r="W5" s="11">
        <f>'generator_costs_04-08-2010'!AD5</f>
        <v>1</v>
      </c>
      <c r="X5" s="11">
        <f>'generator_costs_04-08-2010'!AE5</f>
        <v>0</v>
      </c>
      <c r="Y5" s="11">
        <f>'generator_costs_04-08-2010'!AF5</f>
        <v>0</v>
      </c>
      <c r="Z5" s="11">
        <f>'generator_costs_04-08-2010'!AG5</f>
        <v>0</v>
      </c>
      <c r="AA5" s="11">
        <f>'generator_costs_04-08-2010'!AH5</f>
        <v>0</v>
      </c>
      <c r="AB5" s="11">
        <f>'generator_costs_04-08-2010'!AI5</f>
        <v>0</v>
      </c>
      <c r="AC5" s="11">
        <f>'generator_costs_04-08-2010'!AJ5</f>
        <v>0</v>
      </c>
      <c r="AD5" s="11">
        <f>'generator_costs_04-08-2010'!AK5</f>
        <v>0</v>
      </c>
      <c r="AE5" s="11">
        <f>'generator_costs_04-08-2010'!AL5</f>
        <v>0</v>
      </c>
      <c r="AF5" s="12">
        <f>'generator_costs_04-08-2010'!AM5</f>
        <v>1</v>
      </c>
      <c r="AG5" s="15">
        <f>'generator_costs_04-08-2010'!AN5</f>
        <v>0</v>
      </c>
    </row>
    <row r="6" spans="1:33" s="5" customFormat="1">
      <c r="A6" s="11">
        <f>'generator_costs_04-08-2010'!A6</f>
        <v>6</v>
      </c>
      <c r="B6" s="11" t="str">
        <f>'generator_costs_04-08-2010'!B6</f>
        <v>Residential_PV</v>
      </c>
      <c r="C6" s="11">
        <f>'generator_costs_04-08-2010'!C6</f>
        <v>2007</v>
      </c>
      <c r="D6" s="11">
        <f>'generator_costs_04-08-2010'!D6</f>
        <v>2010</v>
      </c>
      <c r="E6" s="11" t="str">
        <f>'generator_costs_04-08-2010'!E6</f>
        <v>Solar</v>
      </c>
      <c r="F6" s="11">
        <f>'generator_costs_04-08-2010'!M6</f>
        <v>5065915.4975469476</v>
      </c>
      <c r="G6" s="11">
        <f>'generator_costs_04-08-2010'!N6</f>
        <v>10210.219999999999</v>
      </c>
      <c r="H6" s="11">
        <f>'generator_costs_04-08-2010'!O6</f>
        <v>0</v>
      </c>
      <c r="I6" s="11">
        <f>'generator_costs_04-08-2010'!P6</f>
        <v>-4.3999999999999997E-2</v>
      </c>
      <c r="J6" s="11">
        <f>'generator_costs_04-08-2010'!Q6</f>
        <v>0</v>
      </c>
      <c r="K6" s="11">
        <f>'generator_costs_04-08-2010'!R6</f>
        <v>0</v>
      </c>
      <c r="L6" s="11">
        <f>'generator_costs_04-08-2010'!S6</f>
        <v>0.5</v>
      </c>
      <c r="M6" s="11">
        <f>'generator_costs_04-08-2010'!T6</f>
        <v>1</v>
      </c>
      <c r="N6" s="11">
        <f>'generator_costs_04-08-2010'!U6</f>
        <v>0</v>
      </c>
      <c r="O6" s="11">
        <f>'generator_costs_04-08-2010'!V6</f>
        <v>0</v>
      </c>
      <c r="P6" s="11">
        <f>'generator_costs_04-08-2010'!W6</f>
        <v>0</v>
      </c>
      <c r="Q6" s="11">
        <f>'generator_costs_04-08-2010'!X6</f>
        <v>0</v>
      </c>
      <c r="R6" s="11">
        <f>'generator_costs_04-08-2010'!Y6</f>
        <v>0</v>
      </c>
      <c r="S6" s="11">
        <f>'generator_costs_04-08-2010'!Z6</f>
        <v>30</v>
      </c>
      <c r="T6" s="11">
        <f>'generator_costs_04-08-2010'!AA6</f>
        <v>3.0000000000000001E-3</v>
      </c>
      <c r="U6" s="11">
        <f>'generator_costs_04-08-2010'!AB6</f>
        <v>0</v>
      </c>
      <c r="V6" s="11">
        <f>'generator_costs_04-08-2010'!AC6</f>
        <v>1</v>
      </c>
      <c r="W6" s="11">
        <f>'generator_costs_04-08-2010'!AD6</f>
        <v>1</v>
      </c>
      <c r="X6" s="11">
        <f>'generator_costs_04-08-2010'!AE6</f>
        <v>0</v>
      </c>
      <c r="Y6" s="11">
        <f>'generator_costs_04-08-2010'!AF6</f>
        <v>0</v>
      </c>
      <c r="Z6" s="11">
        <f>'generator_costs_04-08-2010'!AG6</f>
        <v>0</v>
      </c>
      <c r="AA6" s="11">
        <f>'generator_costs_04-08-2010'!AH6</f>
        <v>0</v>
      </c>
      <c r="AB6" s="11">
        <f>'generator_costs_04-08-2010'!AI6</f>
        <v>0</v>
      </c>
      <c r="AC6" s="11">
        <f>'generator_costs_04-08-2010'!AJ6</f>
        <v>0</v>
      </c>
      <c r="AD6" s="11">
        <f>'generator_costs_04-08-2010'!AK6</f>
        <v>0</v>
      </c>
      <c r="AE6" s="11">
        <f>'generator_costs_04-08-2010'!AL6</f>
        <v>0</v>
      </c>
      <c r="AF6" s="12">
        <f>'generator_costs_04-08-2010'!AM6</f>
        <v>1</v>
      </c>
      <c r="AG6" s="15">
        <f>'generator_costs_04-08-2010'!AN6</f>
        <v>0</v>
      </c>
    </row>
    <row r="7" spans="1:33" s="5" customFormat="1">
      <c r="A7" s="11">
        <f>'generator_costs_04-08-2010'!A7</f>
        <v>7</v>
      </c>
      <c r="B7" s="11" t="str">
        <f>'generator_costs_04-08-2010'!B7</f>
        <v>CSP_Trough_6h_Storage</v>
      </c>
      <c r="C7" s="11">
        <f>'generator_costs_04-08-2010'!C7</f>
        <v>2007</v>
      </c>
      <c r="D7" s="11">
        <f>'generator_costs_04-08-2010'!D7</f>
        <v>2012</v>
      </c>
      <c r="E7" s="11" t="str">
        <f>'generator_costs_04-08-2010'!E7</f>
        <v>Solar</v>
      </c>
      <c r="F7" s="11">
        <f>'generator_costs_04-08-2010'!M7</f>
        <v>7887030.73596178</v>
      </c>
      <c r="G7" s="11">
        <f>'generator_costs_04-08-2010'!N7</f>
        <v>46146.299999999996</v>
      </c>
      <c r="H7" s="11">
        <f>'generator_costs_04-08-2010'!O7</f>
        <v>0</v>
      </c>
      <c r="I7" s="11">
        <f>'generator_costs_04-08-2010'!P7</f>
        <v>-4.4999999999999998E-2</v>
      </c>
      <c r="J7" s="11">
        <f>'generator_costs_04-08-2010'!Q7</f>
        <v>65639</v>
      </c>
      <c r="K7" s="11">
        <f>'generator_costs_04-08-2010'!R7</f>
        <v>0</v>
      </c>
      <c r="L7" s="11">
        <f>'generator_costs_04-08-2010'!S7</f>
        <v>3</v>
      </c>
      <c r="M7" s="11">
        <f>'generator_costs_04-08-2010'!T7</f>
        <v>0.8</v>
      </c>
      <c r="N7" s="11">
        <f>'generator_costs_04-08-2010'!U7</f>
        <v>0.1</v>
      </c>
      <c r="O7" s="11">
        <f>'generator_costs_04-08-2010'!V7</f>
        <v>0.1</v>
      </c>
      <c r="P7" s="11">
        <f>'generator_costs_04-08-2010'!W7</f>
        <v>0</v>
      </c>
      <c r="Q7" s="11">
        <f>'generator_costs_04-08-2010'!X7</f>
        <v>0</v>
      </c>
      <c r="R7" s="11">
        <f>'generator_costs_04-08-2010'!Y7</f>
        <v>0</v>
      </c>
      <c r="S7" s="11">
        <f>'generator_costs_04-08-2010'!Z7</f>
        <v>30</v>
      </c>
      <c r="T7" s="11">
        <f>'generator_costs_04-08-2010'!AA7</f>
        <v>0.05</v>
      </c>
      <c r="U7" s="11">
        <f>'generator_costs_04-08-2010'!AB7</f>
        <v>0.05</v>
      </c>
      <c r="V7" s="11">
        <f>'generator_costs_04-08-2010'!AC7</f>
        <v>1</v>
      </c>
      <c r="W7" s="11">
        <f>'generator_costs_04-08-2010'!AD7</f>
        <v>1</v>
      </c>
      <c r="X7" s="11">
        <f>'generator_costs_04-08-2010'!AE7</f>
        <v>0</v>
      </c>
      <c r="Y7" s="11">
        <f>'generator_costs_04-08-2010'!AF7</f>
        <v>0</v>
      </c>
      <c r="Z7" s="11">
        <f>'generator_costs_04-08-2010'!AG7</f>
        <v>0</v>
      </c>
      <c r="AA7" s="11">
        <f>'generator_costs_04-08-2010'!AH7</f>
        <v>0</v>
      </c>
      <c r="AB7" s="11">
        <f>'generator_costs_04-08-2010'!AI7</f>
        <v>0</v>
      </c>
      <c r="AC7" s="11">
        <f>'generator_costs_04-08-2010'!AJ7</f>
        <v>0</v>
      </c>
      <c r="AD7" s="11">
        <f>'generator_costs_04-08-2010'!AK7</f>
        <v>0</v>
      </c>
      <c r="AE7" s="11">
        <f>'generator_costs_04-08-2010'!AL7</f>
        <v>0</v>
      </c>
      <c r="AF7" s="12">
        <f>'generator_costs_04-08-2010'!AM7</f>
        <v>1</v>
      </c>
      <c r="AG7" s="15">
        <f>'generator_costs_04-08-2010'!AN7</f>
        <v>0</v>
      </c>
    </row>
    <row r="8" spans="1:33" s="5" customFormat="1">
      <c r="A8" s="11">
        <f>'generator_costs_04-08-2010'!A8</f>
        <v>8</v>
      </c>
      <c r="B8" s="11" t="str">
        <f>'generator_costs_04-08-2010'!B8</f>
        <v>Bio_Gas</v>
      </c>
      <c r="C8" s="11">
        <f>'generator_costs_04-08-2010'!C8</f>
        <v>2007</v>
      </c>
      <c r="D8" s="11">
        <f>'generator_costs_04-08-2010'!D8</f>
        <v>2010</v>
      </c>
      <c r="E8" s="11" t="str">
        <f>'generator_costs_04-08-2010'!E8</f>
        <v>Bio_Gas</v>
      </c>
      <c r="F8" s="11">
        <f>'generator_costs_04-08-2010'!M8</f>
        <v>2580014.8160000001</v>
      </c>
      <c r="G8" s="11">
        <f>'generator_costs_04-08-2010'!N8</f>
        <v>114250</v>
      </c>
      <c r="H8" s="11">
        <f>'generator_costs_04-08-2010'!O8</f>
        <v>0.01</v>
      </c>
      <c r="I8" s="11">
        <f>'generator_costs_04-08-2010'!P8</f>
        <v>-1.44E-2</v>
      </c>
      <c r="J8" s="11">
        <f>'generator_costs_04-08-2010'!Q8</f>
        <v>91289</v>
      </c>
      <c r="K8" s="11">
        <f>'generator_costs_04-08-2010'!R8</f>
        <v>13.648</v>
      </c>
      <c r="L8" s="11">
        <f>'generator_costs_04-08-2010'!S8</f>
        <v>3</v>
      </c>
      <c r="M8" s="11">
        <f>'generator_costs_04-08-2010'!T8</f>
        <v>0.8</v>
      </c>
      <c r="N8" s="11">
        <f>'generator_costs_04-08-2010'!U8</f>
        <v>0.1</v>
      </c>
      <c r="O8" s="11">
        <f>'generator_costs_04-08-2010'!V8</f>
        <v>0.1</v>
      </c>
      <c r="P8" s="11">
        <f>'generator_costs_04-08-2010'!W8</f>
        <v>0</v>
      </c>
      <c r="Q8" s="11">
        <f>'generator_costs_04-08-2010'!X8</f>
        <v>0</v>
      </c>
      <c r="R8" s="11">
        <f>'generator_costs_04-08-2010'!Y8</f>
        <v>0</v>
      </c>
      <c r="S8" s="11">
        <f>'generator_costs_04-08-2010'!Z8</f>
        <v>30</v>
      </c>
      <c r="T8" s="11">
        <f>'generator_costs_04-08-2010'!AA8</f>
        <v>0.03</v>
      </c>
      <c r="U8" s="11">
        <f>'generator_costs_04-08-2010'!AB8</f>
        <v>0.05</v>
      </c>
      <c r="V8" s="11">
        <f>'generator_costs_04-08-2010'!AC8</f>
        <v>0</v>
      </c>
      <c r="W8" s="11">
        <f>'generator_costs_04-08-2010'!AD8</f>
        <v>1</v>
      </c>
      <c r="X8" s="11">
        <f>'generator_costs_04-08-2010'!AE8</f>
        <v>1</v>
      </c>
      <c r="Y8" s="11">
        <f>'generator_costs_04-08-2010'!AF8</f>
        <v>0</v>
      </c>
      <c r="Z8" s="11">
        <f>'generator_costs_04-08-2010'!AG8</f>
        <v>1</v>
      </c>
      <c r="AA8" s="11">
        <f>'generator_costs_04-08-2010'!AH8</f>
        <v>0</v>
      </c>
      <c r="AB8" s="11">
        <f>'generator_costs_04-08-2010'!AI8</f>
        <v>0</v>
      </c>
      <c r="AC8" s="11">
        <f>'generator_costs_04-08-2010'!AJ8</f>
        <v>0</v>
      </c>
      <c r="AD8" s="11">
        <f>'generator_costs_04-08-2010'!AK8</f>
        <v>0</v>
      </c>
      <c r="AE8" s="11">
        <f>'generator_costs_04-08-2010'!AL8</f>
        <v>0</v>
      </c>
      <c r="AF8" s="12">
        <f>'generator_costs_04-08-2010'!AM8</f>
        <v>1</v>
      </c>
      <c r="AG8" s="15">
        <f>'generator_costs_04-08-2010'!AN8</f>
        <v>0</v>
      </c>
    </row>
    <row r="9" spans="1:33" s="5" customFormat="1">
      <c r="A9" s="11">
        <f>'generator_costs_04-08-2010'!A9</f>
        <v>9</v>
      </c>
      <c r="B9" s="11" t="str">
        <f>'generator_costs_04-08-2010'!B9</f>
        <v>Biomass_Steam_Turbine</v>
      </c>
      <c r="C9" s="11">
        <f>'generator_costs_04-08-2010'!C9</f>
        <v>2007</v>
      </c>
      <c r="D9" s="11">
        <f>'generator_costs_04-08-2010'!D9</f>
        <v>2010</v>
      </c>
      <c r="E9" s="11" t="str">
        <f>'generator_costs_04-08-2010'!E9</f>
        <v>Bio_Solid</v>
      </c>
      <c r="F9" s="11">
        <f>'generator_costs_04-08-2010'!M9</f>
        <v>3213805.9048526064</v>
      </c>
      <c r="G9" s="11">
        <f>'generator_costs_04-08-2010'!N9</f>
        <v>73155.348000000013</v>
      </c>
      <c r="H9" s="11">
        <f>'generator_costs_04-08-2010'!O9</f>
        <v>10.450764000000001</v>
      </c>
      <c r="I9" s="11">
        <f>'generator_costs_04-08-2010'!P9</f>
        <v>-5.4999999999999997E-3</v>
      </c>
      <c r="J9" s="11">
        <f>'generator_costs_04-08-2010'!Q9</f>
        <v>91289</v>
      </c>
      <c r="K9" s="11">
        <f>'generator_costs_04-08-2010'!R9</f>
        <v>14.5</v>
      </c>
      <c r="L9" s="11">
        <f>'generator_costs_04-08-2010'!S9</f>
        <v>4</v>
      </c>
      <c r="M9" s="11">
        <f>'generator_costs_04-08-2010'!T9</f>
        <v>0.4</v>
      </c>
      <c r="N9" s="11">
        <f>'generator_costs_04-08-2010'!U9</f>
        <v>0.3</v>
      </c>
      <c r="O9" s="11">
        <f>'generator_costs_04-08-2010'!V9</f>
        <v>0.2</v>
      </c>
      <c r="P9" s="11">
        <f>'generator_costs_04-08-2010'!W9</f>
        <v>0.1</v>
      </c>
      <c r="Q9" s="11">
        <f>'generator_costs_04-08-2010'!X9</f>
        <v>0</v>
      </c>
      <c r="R9" s="11">
        <f>'generator_costs_04-08-2010'!Y9</f>
        <v>0</v>
      </c>
      <c r="S9" s="11">
        <f>'generator_costs_04-08-2010'!Z9</f>
        <v>45</v>
      </c>
      <c r="T9" s="11">
        <f>'generator_costs_04-08-2010'!AA9</f>
        <v>0.09</v>
      </c>
      <c r="U9" s="11">
        <f>'generator_costs_04-08-2010'!AB9</f>
        <v>7.5999999999999998E-2</v>
      </c>
      <c r="V9" s="11">
        <f>'generator_costs_04-08-2010'!AC9</f>
        <v>0</v>
      </c>
      <c r="W9" s="11">
        <f>'generator_costs_04-08-2010'!AD9</f>
        <v>1</v>
      </c>
      <c r="X9" s="11">
        <f>'generator_costs_04-08-2010'!AE9</f>
        <v>1</v>
      </c>
      <c r="Y9" s="11">
        <f>'generator_costs_04-08-2010'!AF9</f>
        <v>0</v>
      </c>
      <c r="Z9" s="11">
        <f>'generator_costs_04-08-2010'!AG9</f>
        <v>0.2</v>
      </c>
      <c r="AA9" s="11">
        <f>'generator_costs_04-08-2010'!AH9</f>
        <v>12</v>
      </c>
      <c r="AB9" s="11">
        <f>'generator_costs_04-08-2010'!AI9</f>
        <v>8</v>
      </c>
      <c r="AC9" s="11">
        <f>'generator_costs_04-08-2010'!AJ9</f>
        <v>220</v>
      </c>
      <c r="AD9" s="11">
        <f>'generator_costs_04-08-2010'!AK9</f>
        <v>2100</v>
      </c>
      <c r="AE9" s="11">
        <f>'generator_costs_04-08-2010'!AL9</f>
        <v>3070</v>
      </c>
      <c r="AF9" s="12">
        <f>'generator_costs_04-08-2010'!AM9</f>
        <v>1</v>
      </c>
      <c r="AG9" s="15">
        <f>'generator_costs_04-08-2010'!AN9</f>
        <v>0</v>
      </c>
    </row>
    <row r="10" spans="1:33" s="5" customFormat="1">
      <c r="A10" s="11">
        <f>'generator_costs_04-08-2010'!A10</f>
        <v>10</v>
      </c>
      <c r="B10" s="11" t="str">
        <f>'generator_costs_04-08-2010'!B10</f>
        <v>Biomass_IGCC</v>
      </c>
      <c r="C10" s="11">
        <f>'generator_costs_04-08-2010'!C10</f>
        <v>2007</v>
      </c>
      <c r="D10" s="11">
        <f>'generator_costs_04-08-2010'!D10</f>
        <v>2012</v>
      </c>
      <c r="E10" s="11" t="str">
        <f>'generator_costs_04-08-2010'!E10</f>
        <v>Bio_Solid</v>
      </c>
      <c r="F10" s="11">
        <f>'generator_costs_04-08-2010'!M10</f>
        <v>3795027.264</v>
      </c>
      <c r="G10" s="11">
        <f>'generator_costs_04-08-2010'!N10</f>
        <v>64450</v>
      </c>
      <c r="H10" s="11">
        <f>'generator_costs_04-08-2010'!O10</f>
        <v>6.71</v>
      </c>
      <c r="I10" s="11">
        <f>'generator_costs_04-08-2010'!P10</f>
        <v>-1.4800000000000001E-2</v>
      </c>
      <c r="J10" s="11">
        <f>'generator_costs_04-08-2010'!Q10</f>
        <v>91289</v>
      </c>
      <c r="K10" s="11">
        <f>'generator_costs_04-08-2010'!R10</f>
        <v>9.6460000000000008</v>
      </c>
      <c r="L10" s="11">
        <f>'generator_costs_04-08-2010'!S10</f>
        <v>4</v>
      </c>
      <c r="M10" s="11">
        <f>'generator_costs_04-08-2010'!T10</f>
        <v>0.4</v>
      </c>
      <c r="N10" s="11">
        <f>'generator_costs_04-08-2010'!U10</f>
        <v>0.3</v>
      </c>
      <c r="O10" s="11">
        <f>'generator_costs_04-08-2010'!V10</f>
        <v>0.2</v>
      </c>
      <c r="P10" s="11">
        <f>'generator_costs_04-08-2010'!W10</f>
        <v>0.1</v>
      </c>
      <c r="Q10" s="11">
        <f>'generator_costs_04-08-2010'!X10</f>
        <v>0</v>
      </c>
      <c r="R10" s="11">
        <f>'generator_costs_04-08-2010'!Y10</f>
        <v>0</v>
      </c>
      <c r="S10" s="11">
        <f>'generator_costs_04-08-2010'!Z10</f>
        <v>40</v>
      </c>
      <c r="T10" s="11">
        <f>'generator_costs_04-08-2010'!AA10</f>
        <v>0.06</v>
      </c>
      <c r="U10" s="11">
        <f>'generator_costs_04-08-2010'!AB10</f>
        <v>0.1</v>
      </c>
      <c r="V10" s="11">
        <f>'generator_costs_04-08-2010'!AC10</f>
        <v>0</v>
      </c>
      <c r="W10" s="11">
        <f>'generator_costs_04-08-2010'!AD10</f>
        <v>1</v>
      </c>
      <c r="X10" s="11">
        <f>'generator_costs_04-08-2010'!AE10</f>
        <v>1</v>
      </c>
      <c r="Y10" s="11">
        <f>'generator_costs_04-08-2010'!AF10</f>
        <v>0</v>
      </c>
      <c r="Z10" s="11">
        <f>'generator_costs_04-08-2010'!AG10</f>
        <v>0.5</v>
      </c>
      <c r="AA10" s="11">
        <f>'generator_costs_04-08-2010'!AH10</f>
        <v>8</v>
      </c>
      <c r="AB10" s="11">
        <f>'generator_costs_04-08-2010'!AI10</f>
        <v>4</v>
      </c>
      <c r="AC10" s="11">
        <f>'generator_costs_04-08-2010'!AJ10</f>
        <v>150</v>
      </c>
      <c r="AD10" s="11">
        <f>'generator_costs_04-08-2010'!AK10</f>
        <v>700</v>
      </c>
      <c r="AE10" s="11">
        <f>'generator_costs_04-08-2010'!AL10</f>
        <v>6900</v>
      </c>
      <c r="AF10" s="12">
        <f>'generator_costs_04-08-2010'!AM10</f>
        <v>1</v>
      </c>
      <c r="AG10" s="15">
        <f>'generator_costs_04-08-2010'!AN10</f>
        <v>0</v>
      </c>
    </row>
    <row r="11" spans="1:33" s="5" customFormat="1">
      <c r="A11" s="11">
        <f>'generator_costs_04-08-2010'!A11</f>
        <v>11</v>
      </c>
      <c r="B11" s="11" t="str">
        <f>'generator_costs_04-08-2010'!B11</f>
        <v>Coal_IGCC</v>
      </c>
      <c r="C11" s="11">
        <f>'generator_costs_04-08-2010'!C11</f>
        <v>2007</v>
      </c>
      <c r="D11" s="11">
        <f>'generator_costs_04-08-2010'!D11</f>
        <v>2010</v>
      </c>
      <c r="E11" s="11" t="str">
        <f>'generator_costs_04-08-2010'!E11</f>
        <v>Coal</v>
      </c>
      <c r="F11" s="11">
        <f>'generator_costs_04-08-2010'!M11</f>
        <v>2908109.039165068</v>
      </c>
      <c r="G11" s="11">
        <f>'generator_costs_04-08-2010'!N11</f>
        <v>38675.952000000005</v>
      </c>
      <c r="H11" s="11">
        <f>'generator_costs_04-08-2010'!O11</f>
        <v>2.9204812620000005</v>
      </c>
      <c r="I11" s="11">
        <f>'generator_costs_04-08-2010'!P11</f>
        <v>-1.4800000000000001E-2</v>
      </c>
      <c r="J11" s="11">
        <f>'generator_costs_04-08-2010'!Q11</f>
        <v>91289</v>
      </c>
      <c r="K11" s="11">
        <f>'generator_costs_04-08-2010'!R11</f>
        <v>8.7650000000000006</v>
      </c>
      <c r="L11" s="11">
        <f>'generator_costs_04-08-2010'!S11</f>
        <v>4</v>
      </c>
      <c r="M11" s="11">
        <f>'generator_costs_04-08-2010'!T11</f>
        <v>0.4</v>
      </c>
      <c r="N11" s="11">
        <f>'generator_costs_04-08-2010'!U11</f>
        <v>0.3</v>
      </c>
      <c r="O11" s="11">
        <f>'generator_costs_04-08-2010'!V11</f>
        <v>0.2</v>
      </c>
      <c r="P11" s="11">
        <f>'generator_costs_04-08-2010'!W11</f>
        <v>0.1</v>
      </c>
      <c r="Q11" s="11">
        <f>'generator_costs_04-08-2010'!X11</f>
        <v>0</v>
      </c>
      <c r="R11" s="11">
        <f>'generator_costs_04-08-2010'!Y11</f>
        <v>0</v>
      </c>
      <c r="S11" s="11">
        <f>'generator_costs_04-08-2010'!Z11</f>
        <v>40</v>
      </c>
      <c r="T11" s="11">
        <f>'generator_costs_04-08-2010'!AA11</f>
        <v>0.06</v>
      </c>
      <c r="U11" s="11">
        <f>'generator_costs_04-08-2010'!AB11</f>
        <v>0.1</v>
      </c>
      <c r="V11" s="11">
        <f>'generator_costs_04-08-2010'!AC11</f>
        <v>0</v>
      </c>
      <c r="W11" s="11">
        <f>'generator_costs_04-08-2010'!AD11</f>
        <v>0</v>
      </c>
      <c r="X11" s="11">
        <f>'generator_costs_04-08-2010'!AE11</f>
        <v>1</v>
      </c>
      <c r="Y11" s="11">
        <f>'generator_costs_04-08-2010'!AF11</f>
        <v>250</v>
      </c>
      <c r="Z11" s="11">
        <f>'generator_costs_04-08-2010'!AG11</f>
        <v>0.5</v>
      </c>
      <c r="AA11" s="11">
        <f>'generator_costs_04-08-2010'!AH11</f>
        <v>8</v>
      </c>
      <c r="AB11" s="11">
        <f>'generator_costs_04-08-2010'!AI11</f>
        <v>4</v>
      </c>
      <c r="AC11" s="11">
        <f>'generator_costs_04-08-2010'!AJ11</f>
        <v>150</v>
      </c>
      <c r="AD11" s="11">
        <f>'generator_costs_04-08-2010'!AK11</f>
        <v>700</v>
      </c>
      <c r="AE11" s="11">
        <f>'generator_costs_04-08-2010'!AL11</f>
        <v>6900</v>
      </c>
      <c r="AF11" s="12">
        <f>'generator_costs_04-08-2010'!AM11</f>
        <v>1</v>
      </c>
      <c r="AG11" s="15">
        <f>'generator_costs_04-08-2010'!AN11</f>
        <v>0</v>
      </c>
    </row>
    <row r="12" spans="1:33" s="5" customFormat="1">
      <c r="A12" s="11">
        <f>'generator_costs_04-08-2010'!A12</f>
        <v>12</v>
      </c>
      <c r="B12" s="11" t="str">
        <f>'generator_costs_04-08-2010'!B12</f>
        <v>Coal_Steam_Turbine</v>
      </c>
      <c r="C12" s="11">
        <f>'generator_costs_04-08-2010'!C12</f>
        <v>2007</v>
      </c>
      <c r="D12" s="11">
        <f>'generator_costs_04-08-2010'!D12</f>
        <v>2010</v>
      </c>
      <c r="E12" s="11" t="str">
        <f>'generator_costs_04-08-2010'!E12</f>
        <v>Coal</v>
      </c>
      <c r="F12" s="11">
        <f>'generator_costs_04-08-2010'!M12</f>
        <v>2345969.9732236774</v>
      </c>
      <c r="G12" s="11">
        <f>'generator_costs_04-08-2010'!N12</f>
        <v>27534.546000000002</v>
      </c>
      <c r="H12" s="11">
        <f>'generator_costs_04-08-2010'!O12</f>
        <v>4.5907555679999996</v>
      </c>
      <c r="I12" s="11">
        <f>'generator_costs_04-08-2010'!P12</f>
        <v>-1.1900000000000001E-2</v>
      </c>
      <c r="J12" s="11">
        <f>'generator_costs_04-08-2010'!Q12</f>
        <v>91289</v>
      </c>
      <c r="K12" s="11">
        <f>'generator_costs_04-08-2010'!R12</f>
        <v>9.1999999999999993</v>
      </c>
      <c r="L12" s="11">
        <f>'generator_costs_04-08-2010'!S12</f>
        <v>4</v>
      </c>
      <c r="M12" s="11">
        <f>'generator_costs_04-08-2010'!T12</f>
        <v>0.4</v>
      </c>
      <c r="N12" s="11">
        <f>'generator_costs_04-08-2010'!U12</f>
        <v>0.3</v>
      </c>
      <c r="O12" s="11">
        <f>'generator_costs_04-08-2010'!V12</f>
        <v>0.2</v>
      </c>
      <c r="P12" s="11">
        <f>'generator_costs_04-08-2010'!W12</f>
        <v>0.1</v>
      </c>
      <c r="Q12" s="11">
        <f>'generator_costs_04-08-2010'!X12</f>
        <v>0</v>
      </c>
      <c r="R12" s="11">
        <f>'generator_costs_04-08-2010'!Y12</f>
        <v>0</v>
      </c>
      <c r="S12" s="11">
        <f>'generator_costs_04-08-2010'!Z12</f>
        <v>40</v>
      </c>
      <c r="T12" s="11">
        <f>'generator_costs_04-08-2010'!AA12</f>
        <v>0.08</v>
      </c>
      <c r="U12" s="11">
        <f>'generator_costs_04-08-2010'!AB12</f>
        <v>0.12</v>
      </c>
      <c r="V12" s="11">
        <f>'generator_costs_04-08-2010'!AC12</f>
        <v>0</v>
      </c>
      <c r="W12" s="11">
        <f>'generator_costs_04-08-2010'!AD12</f>
        <v>0</v>
      </c>
      <c r="X12" s="11">
        <f>'generator_costs_04-08-2010'!AE12</f>
        <v>1</v>
      </c>
      <c r="Y12" s="11">
        <f>'generator_costs_04-08-2010'!AF12</f>
        <v>100</v>
      </c>
      <c r="Z12" s="11">
        <f>'generator_costs_04-08-2010'!AG12</f>
        <v>0.4</v>
      </c>
      <c r="AA12" s="11">
        <f>'generator_costs_04-08-2010'!AH12</f>
        <v>168</v>
      </c>
      <c r="AB12" s="11">
        <f>'generator_costs_04-08-2010'!AI12</f>
        <v>48</v>
      </c>
      <c r="AC12" s="11">
        <f>'generator_costs_04-08-2010'!AJ12</f>
        <v>200</v>
      </c>
      <c r="AD12" s="11">
        <f>'generator_costs_04-08-2010'!AK12</f>
        <v>2500</v>
      </c>
      <c r="AE12" s="11">
        <f>'generator_costs_04-08-2010'!AL12</f>
        <v>4000</v>
      </c>
      <c r="AF12" s="12">
        <f>'generator_costs_04-08-2010'!AM12</f>
        <v>1</v>
      </c>
      <c r="AG12" s="15">
        <f>'generator_costs_04-08-2010'!AN12</f>
        <v>0</v>
      </c>
    </row>
    <row r="13" spans="1:33">
      <c r="A13" s="11">
        <f>'generator_costs_04-08-2010'!A13</f>
        <v>13</v>
      </c>
      <c r="B13" s="11" t="str">
        <f>'generator_costs_04-08-2010'!B13</f>
        <v>Nuclear</v>
      </c>
      <c r="C13" s="11">
        <f>'generator_costs_04-08-2010'!C13</f>
        <v>2007</v>
      </c>
      <c r="D13" s="11">
        <f>'generator_costs_04-08-2010'!D13</f>
        <v>2010</v>
      </c>
      <c r="E13" s="11" t="str">
        <f>'generator_costs_04-08-2010'!E13</f>
        <v>Uranium</v>
      </c>
      <c r="F13" s="11">
        <f>'generator_costs_04-08-2010'!M13</f>
        <v>4161698.1736763939</v>
      </c>
      <c r="G13" s="11">
        <f>'generator_costs_04-08-2010'!N13</f>
        <v>90034.902000000002</v>
      </c>
      <c r="H13" s="11">
        <f>'generator_costs_04-08-2010'!O13</f>
        <v>0.49008022200000001</v>
      </c>
      <c r="I13" s="11">
        <f>'generator_costs_04-08-2010'!P13</f>
        <v>-1.4800000000000001E-2</v>
      </c>
      <c r="J13" s="11">
        <f>'generator_costs_04-08-2010'!Q13</f>
        <v>91289</v>
      </c>
      <c r="K13" s="11">
        <f>'generator_costs_04-08-2010'!R13</f>
        <v>10.433999999999999</v>
      </c>
      <c r="L13" s="11">
        <f>'generator_costs_04-08-2010'!S13</f>
        <v>6</v>
      </c>
      <c r="M13" s="11">
        <f>'generator_costs_04-08-2010'!T13</f>
        <v>0.1</v>
      </c>
      <c r="N13" s="11">
        <f>'generator_costs_04-08-2010'!U13</f>
        <v>0.2</v>
      </c>
      <c r="O13" s="11">
        <f>'generator_costs_04-08-2010'!V13</f>
        <v>0.2</v>
      </c>
      <c r="P13" s="11">
        <f>'generator_costs_04-08-2010'!W13</f>
        <v>0.2</v>
      </c>
      <c r="Q13" s="11">
        <f>'generator_costs_04-08-2010'!X13</f>
        <v>0.2</v>
      </c>
      <c r="R13" s="11">
        <f>'generator_costs_04-08-2010'!Y13</f>
        <v>0.1</v>
      </c>
      <c r="S13" s="11">
        <f>'generator_costs_04-08-2010'!Z13</f>
        <v>40</v>
      </c>
      <c r="T13" s="11">
        <f>'generator_costs_04-08-2010'!AA13</f>
        <v>0.04</v>
      </c>
      <c r="U13" s="11">
        <f>'generator_costs_04-08-2010'!AB13</f>
        <v>0.06</v>
      </c>
      <c r="V13" s="11">
        <f>'generator_costs_04-08-2010'!AC13</f>
        <v>0</v>
      </c>
      <c r="W13" s="11">
        <f>'generator_costs_04-08-2010'!AD13</f>
        <v>0</v>
      </c>
      <c r="X13" s="11">
        <f>'generator_costs_04-08-2010'!AE13</f>
        <v>1</v>
      </c>
      <c r="Y13" s="11">
        <f>'generator_costs_04-08-2010'!AF13</f>
        <v>1000</v>
      </c>
      <c r="Z13" s="11">
        <f>'generator_costs_04-08-2010'!AG13</f>
        <v>1</v>
      </c>
      <c r="AA13" s="11">
        <f>'generator_costs_04-08-2010'!AH13</f>
        <v>168</v>
      </c>
      <c r="AB13" s="11">
        <f>'generator_costs_04-08-2010'!AI13</f>
        <v>168</v>
      </c>
      <c r="AC13" s="11">
        <f>'generator_costs_04-08-2010'!AJ13</f>
        <v>220</v>
      </c>
      <c r="AD13" s="11">
        <f>'generator_costs_04-08-2010'!AK13</f>
        <v>0</v>
      </c>
      <c r="AE13" s="11">
        <f>'generator_costs_04-08-2010'!AL13</f>
        <v>0</v>
      </c>
      <c r="AF13" s="12">
        <f>'generator_costs_04-08-2010'!AM13</f>
        <v>1</v>
      </c>
      <c r="AG13" s="15">
        <f>'generator_costs_04-08-2010'!AN13</f>
        <v>0</v>
      </c>
    </row>
    <row r="14" spans="1:33">
      <c r="A14" s="11">
        <f>'generator_costs_04-08-2010'!A14</f>
        <v>14</v>
      </c>
      <c r="B14" s="11" t="str">
        <f>'generator_costs_04-08-2010'!B14</f>
        <v>Geothermal</v>
      </c>
      <c r="C14" s="11">
        <f>'generator_costs_04-08-2010'!C14</f>
        <v>2007</v>
      </c>
      <c r="D14" s="11">
        <f>'generator_costs_04-08-2010'!D14</f>
        <v>2010</v>
      </c>
      <c r="E14" s="11" t="str">
        <f>'generator_costs_04-08-2010'!E14</f>
        <v>Geothermal</v>
      </c>
      <c r="F14" s="11">
        <f>'generator_costs_04-08-2010'!M14</f>
        <v>3782159.6869059303</v>
      </c>
      <c r="G14" s="11">
        <f>'generator_costs_04-08-2010'!N14</f>
        <v>261269.10000000003</v>
      </c>
      <c r="H14" s="11">
        <f>'generator_costs_04-08-2010'!O14</f>
        <v>0</v>
      </c>
      <c r="I14" s="11">
        <f>'generator_costs_04-08-2010'!P14</f>
        <v>-0.01</v>
      </c>
      <c r="J14" s="11">
        <f>'generator_costs_04-08-2010'!Q14</f>
        <v>65639</v>
      </c>
      <c r="K14" s="11">
        <f>'generator_costs_04-08-2010'!R14</f>
        <v>32.32</v>
      </c>
      <c r="L14" s="11">
        <f>'generator_costs_04-08-2010'!S14</f>
        <v>4</v>
      </c>
      <c r="M14" s="11">
        <f>'generator_costs_04-08-2010'!T14</f>
        <v>0.4</v>
      </c>
      <c r="N14" s="11">
        <f>'generator_costs_04-08-2010'!U14</f>
        <v>0.3</v>
      </c>
      <c r="O14" s="11">
        <f>'generator_costs_04-08-2010'!V14</f>
        <v>0.2</v>
      </c>
      <c r="P14" s="11">
        <f>'generator_costs_04-08-2010'!W14</f>
        <v>0.1</v>
      </c>
      <c r="Q14" s="11">
        <f>'generator_costs_04-08-2010'!X14</f>
        <v>0</v>
      </c>
      <c r="R14" s="11">
        <f>'generator_costs_04-08-2010'!Y14</f>
        <v>0</v>
      </c>
      <c r="S14" s="11">
        <f>'generator_costs_04-08-2010'!Z14</f>
        <v>20</v>
      </c>
      <c r="T14" s="11">
        <f>'generator_costs_04-08-2010'!AA14</f>
        <v>7.4999999999999997E-3</v>
      </c>
      <c r="U14" s="11">
        <f>'generator_costs_04-08-2010'!AB14</f>
        <v>2.41E-2</v>
      </c>
      <c r="V14" s="11">
        <f>'generator_costs_04-08-2010'!AC14</f>
        <v>0</v>
      </c>
      <c r="W14" s="11">
        <f>'generator_costs_04-08-2010'!AD14</f>
        <v>1</v>
      </c>
      <c r="X14" s="11">
        <f>'generator_costs_04-08-2010'!AE14</f>
        <v>1</v>
      </c>
      <c r="Y14" s="11">
        <f>'generator_costs_04-08-2010'!AF14</f>
        <v>0</v>
      </c>
      <c r="Z14" s="11">
        <f>'generator_costs_04-08-2010'!AG14</f>
        <v>1</v>
      </c>
      <c r="AA14" s="11">
        <f>'generator_costs_04-08-2010'!AH14</f>
        <v>0</v>
      </c>
      <c r="AB14" s="11">
        <f>'generator_costs_04-08-2010'!AI14</f>
        <v>0</v>
      </c>
      <c r="AC14" s="11">
        <f>'generator_costs_04-08-2010'!AJ14</f>
        <v>0</v>
      </c>
      <c r="AD14" s="11">
        <f>'generator_costs_04-08-2010'!AK14</f>
        <v>0</v>
      </c>
      <c r="AE14" s="11">
        <f>'generator_costs_04-08-2010'!AL14</f>
        <v>0</v>
      </c>
      <c r="AF14" s="12">
        <f>'generator_costs_04-08-2010'!AM14</f>
        <v>1</v>
      </c>
      <c r="AG14" s="15">
        <f>'generator_costs_04-08-2010'!AN14</f>
        <v>0</v>
      </c>
    </row>
    <row r="15" spans="1:33">
      <c r="A15" s="11">
        <f>'generator_costs_04-08-2010'!A15</f>
        <v>15</v>
      </c>
      <c r="B15" s="11" t="str">
        <f>'generator_costs_04-08-2010'!B15</f>
        <v>Hydro_NonPumped</v>
      </c>
      <c r="C15" s="11">
        <f>'generator_costs_04-08-2010'!C15</f>
        <v>2007</v>
      </c>
      <c r="D15" s="11">
        <f>'generator_costs_04-08-2010'!D15</f>
        <v>2010</v>
      </c>
      <c r="E15" s="11" t="str">
        <f>'generator_costs_04-08-2010'!E15</f>
        <v>Water</v>
      </c>
      <c r="F15" s="11">
        <f>'generator_costs_04-08-2010'!M15</f>
        <v>2753481.9007692588</v>
      </c>
      <c r="G15" s="11">
        <f>'generator_costs_04-08-2010'!N15</f>
        <v>13631.670000000002</v>
      </c>
      <c r="H15" s="11">
        <f>'generator_costs_04-08-2010'!O15</f>
        <v>2.4303999420000002</v>
      </c>
      <c r="I15" s="11">
        <f>'generator_costs_04-08-2010'!P15</f>
        <v>-7.7000000000000002E-3</v>
      </c>
      <c r="J15" s="11">
        <f>'generator_costs_04-08-2010'!Q15</f>
        <v>65639</v>
      </c>
      <c r="K15" s="11">
        <f>'generator_costs_04-08-2010'!R15</f>
        <v>0</v>
      </c>
      <c r="L15" s="11">
        <f>'generator_costs_04-08-2010'!S15</f>
        <v>6</v>
      </c>
      <c r="M15" s="11">
        <f>'generator_costs_04-08-2010'!T15</f>
        <v>0.1</v>
      </c>
      <c r="N15" s="11">
        <f>'generator_costs_04-08-2010'!U15</f>
        <v>0.2</v>
      </c>
      <c r="O15" s="11">
        <f>'generator_costs_04-08-2010'!V15</f>
        <v>0.2</v>
      </c>
      <c r="P15" s="11">
        <f>'generator_costs_04-08-2010'!W15</f>
        <v>0.2</v>
      </c>
      <c r="Q15" s="11">
        <f>'generator_costs_04-08-2010'!X15</f>
        <v>0.2</v>
      </c>
      <c r="R15" s="11">
        <f>'generator_costs_04-08-2010'!Y15</f>
        <v>0.1</v>
      </c>
      <c r="S15" s="11">
        <f>'generator_costs_04-08-2010'!Z15</f>
        <v>100</v>
      </c>
      <c r="T15" s="11">
        <f>'generator_costs_04-08-2010'!AA15</f>
        <v>0.05</v>
      </c>
      <c r="U15" s="11">
        <f>'generator_costs_04-08-2010'!AB15</f>
        <v>1.9E-2</v>
      </c>
      <c r="V15" s="11">
        <f>'generator_costs_04-08-2010'!AC15</f>
        <v>0</v>
      </c>
      <c r="W15" s="11">
        <f>'generator_costs_04-08-2010'!AD15</f>
        <v>1</v>
      </c>
      <c r="X15" s="11">
        <f>'generator_costs_04-08-2010'!AE15</f>
        <v>0</v>
      </c>
      <c r="Y15" s="11">
        <f>'generator_costs_04-08-2010'!AF15</f>
        <v>0</v>
      </c>
      <c r="Z15" s="11">
        <f>'generator_costs_04-08-2010'!AG15</f>
        <v>0</v>
      </c>
      <c r="AA15" s="11">
        <f>'generator_costs_04-08-2010'!AH15</f>
        <v>0</v>
      </c>
      <c r="AB15" s="11">
        <f>'generator_costs_04-08-2010'!AI15</f>
        <v>0</v>
      </c>
      <c r="AC15" s="11">
        <f>'generator_costs_04-08-2010'!AJ15</f>
        <v>0</v>
      </c>
      <c r="AD15" s="11">
        <f>'generator_costs_04-08-2010'!AK15</f>
        <v>0</v>
      </c>
      <c r="AE15" s="11">
        <f>'generator_costs_04-08-2010'!AL15</f>
        <v>0</v>
      </c>
      <c r="AF15" s="12">
        <f>'generator_costs_04-08-2010'!AM15</f>
        <v>1</v>
      </c>
      <c r="AG15" s="15">
        <f>'generator_costs_04-08-2010'!AN15</f>
        <v>0</v>
      </c>
    </row>
    <row r="16" spans="1:33">
      <c r="A16" s="11">
        <f>'generator_costs_04-08-2010'!A16</f>
        <v>16</v>
      </c>
      <c r="B16" s="11" t="str">
        <f>'generator_costs_04-08-2010'!B16</f>
        <v>Hydro_Pumped</v>
      </c>
      <c r="C16" s="11">
        <f>'generator_costs_04-08-2010'!C16</f>
        <v>2007</v>
      </c>
      <c r="D16" s="11">
        <f>'generator_costs_04-08-2010'!D16</f>
        <v>2010</v>
      </c>
      <c r="E16" s="11" t="str">
        <f>'generator_costs_04-08-2010'!E16</f>
        <v>Water</v>
      </c>
      <c r="F16" s="11">
        <f>'generator_costs_04-08-2010'!M16</f>
        <v>4835523.5053754263</v>
      </c>
      <c r="G16" s="11">
        <f>'generator_costs_04-08-2010'!N16</f>
        <v>29665.764000000003</v>
      </c>
      <c r="H16" s="11">
        <f>'generator_costs_04-08-2010'!O16</f>
        <v>0</v>
      </c>
      <c r="I16" s="11">
        <f>'generator_costs_04-08-2010'!P16</f>
        <v>-1.44E-2</v>
      </c>
      <c r="J16" s="11">
        <f>'generator_costs_04-08-2010'!Q16</f>
        <v>65639</v>
      </c>
      <c r="K16" s="11">
        <f>'generator_costs_04-08-2010'!R16</f>
        <v>0</v>
      </c>
      <c r="L16" s="11">
        <f>'generator_costs_04-08-2010'!S16</f>
        <v>6</v>
      </c>
      <c r="M16" s="11">
        <f>'generator_costs_04-08-2010'!T16</f>
        <v>0.1</v>
      </c>
      <c r="N16" s="11">
        <f>'generator_costs_04-08-2010'!U16</f>
        <v>0.2</v>
      </c>
      <c r="O16" s="11">
        <f>'generator_costs_04-08-2010'!V16</f>
        <v>0.2</v>
      </c>
      <c r="P16" s="11">
        <f>'generator_costs_04-08-2010'!W16</f>
        <v>0.2</v>
      </c>
      <c r="Q16" s="11">
        <f>'generator_costs_04-08-2010'!X16</f>
        <v>0.2</v>
      </c>
      <c r="R16" s="11">
        <f>'generator_costs_04-08-2010'!Y16</f>
        <v>0.1</v>
      </c>
      <c r="S16" s="11">
        <f>'generator_costs_04-08-2010'!Z16</f>
        <v>100</v>
      </c>
      <c r="T16" s="11">
        <f>'generator_costs_04-08-2010'!AA16</f>
        <v>3.7999999999999999E-2</v>
      </c>
      <c r="U16" s="11">
        <f>'generator_costs_04-08-2010'!AB16</f>
        <v>0.03</v>
      </c>
      <c r="V16" s="11">
        <f>'generator_costs_04-08-2010'!AC16</f>
        <v>0</v>
      </c>
      <c r="W16" s="11">
        <f>'generator_costs_04-08-2010'!AD16</f>
        <v>1</v>
      </c>
      <c r="X16" s="11">
        <f>'generator_costs_04-08-2010'!AE16</f>
        <v>0</v>
      </c>
      <c r="Y16" s="11">
        <f>'generator_costs_04-08-2010'!AF16</f>
        <v>0</v>
      </c>
      <c r="Z16" s="11">
        <f>'generator_costs_04-08-2010'!AG16</f>
        <v>0</v>
      </c>
      <c r="AA16" s="11">
        <f>'generator_costs_04-08-2010'!AH16</f>
        <v>0</v>
      </c>
      <c r="AB16" s="11">
        <f>'generator_costs_04-08-2010'!AI16</f>
        <v>0</v>
      </c>
      <c r="AC16" s="11">
        <f>'generator_costs_04-08-2010'!AJ16</f>
        <v>0</v>
      </c>
      <c r="AD16" s="11">
        <f>'generator_costs_04-08-2010'!AK16</f>
        <v>0</v>
      </c>
      <c r="AE16" s="11">
        <f>'generator_costs_04-08-2010'!AL16</f>
        <v>0</v>
      </c>
      <c r="AF16" s="12">
        <f>'generator_costs_04-08-2010'!AM16</f>
        <v>1</v>
      </c>
      <c r="AG16" s="15">
        <f>'generator_costs_04-08-2010'!AN16</f>
        <v>0</v>
      </c>
    </row>
    <row r="17" spans="1:33">
      <c r="A17" s="20">
        <f>'generator_costs_04-08-2010'!A17</f>
        <v>17</v>
      </c>
      <c r="B17" s="20" t="str">
        <f>'generator_costs_04-08-2010'!B17</f>
        <v>Gas_Combustion_Turbine_EP</v>
      </c>
      <c r="C17" s="20">
        <f>'generator_costs_04-08-2010'!C17</f>
        <v>0</v>
      </c>
      <c r="D17" s="20">
        <f>'generator_costs_04-08-2010'!D17</f>
        <v>0</v>
      </c>
      <c r="E17" s="20" t="str">
        <f>'generator_costs_04-08-2010'!E17</f>
        <v>Gas</v>
      </c>
      <c r="F17" s="20">
        <f>'generator_costs_04-08-2010'!M17</f>
        <v>0</v>
      </c>
      <c r="G17" s="20">
        <f>'generator_costs_04-08-2010'!N17</f>
        <v>0</v>
      </c>
      <c r="H17" s="20">
        <f>'generator_costs_04-08-2010'!O17</f>
        <v>0</v>
      </c>
      <c r="I17" s="20">
        <f>'generator_costs_04-08-2010'!P17</f>
        <v>0</v>
      </c>
      <c r="J17" s="20">
        <f>'generator_costs_04-08-2010'!Q17</f>
        <v>0</v>
      </c>
      <c r="K17" s="20">
        <f>'generator_costs_04-08-2010'!R17</f>
        <v>0</v>
      </c>
      <c r="L17" s="20">
        <f>'generator_costs_04-08-2010'!S17</f>
        <v>0</v>
      </c>
      <c r="M17" s="20">
        <f>'generator_costs_04-08-2010'!T17</f>
        <v>0</v>
      </c>
      <c r="N17" s="20">
        <f>'generator_costs_04-08-2010'!U17</f>
        <v>0</v>
      </c>
      <c r="O17" s="20">
        <f>'generator_costs_04-08-2010'!V17</f>
        <v>0</v>
      </c>
      <c r="P17" s="20">
        <f>'generator_costs_04-08-2010'!W17</f>
        <v>0</v>
      </c>
      <c r="Q17" s="20">
        <f>'generator_costs_04-08-2010'!X17</f>
        <v>0</v>
      </c>
      <c r="R17" s="20">
        <f>'generator_costs_04-08-2010'!Y17</f>
        <v>0</v>
      </c>
      <c r="S17" s="20">
        <f>'generator_costs_04-08-2010'!Z17</f>
        <v>0</v>
      </c>
      <c r="T17" s="20">
        <f>'generator_costs_04-08-2010'!AA17</f>
        <v>0</v>
      </c>
      <c r="U17" s="20">
        <f>'generator_costs_04-08-2010'!AB17</f>
        <v>0</v>
      </c>
      <c r="V17" s="20">
        <f>'generator_costs_04-08-2010'!AC17</f>
        <v>0</v>
      </c>
      <c r="W17" s="20">
        <f>'generator_costs_04-08-2010'!AD17</f>
        <v>0</v>
      </c>
      <c r="X17" s="20">
        <f>'generator_costs_04-08-2010'!AE17</f>
        <v>0</v>
      </c>
      <c r="Y17" s="20">
        <f>'generator_costs_04-08-2010'!AF17</f>
        <v>0</v>
      </c>
      <c r="Z17" s="20">
        <f>'generator_costs_04-08-2010'!AG17</f>
        <v>0</v>
      </c>
      <c r="AA17" s="20">
        <f>'generator_costs_04-08-2010'!AH17</f>
        <v>0</v>
      </c>
      <c r="AB17" s="20">
        <f>'generator_costs_04-08-2010'!AI17</f>
        <v>0</v>
      </c>
      <c r="AC17" s="20">
        <f>'generator_costs_04-08-2010'!AJ17</f>
        <v>0</v>
      </c>
      <c r="AD17" s="20">
        <f>'generator_costs_04-08-2010'!AK17</f>
        <v>0</v>
      </c>
      <c r="AE17" s="20">
        <f>'generator_costs_04-08-2010'!AL17</f>
        <v>0</v>
      </c>
      <c r="AF17" s="20">
        <f>'generator_costs_04-08-2010'!AM17</f>
        <v>0</v>
      </c>
      <c r="AG17" s="20">
        <f>'generator_costs_04-08-2010'!AN17</f>
        <v>0</v>
      </c>
    </row>
    <row r="18" spans="1:33">
      <c r="A18" s="20">
        <f>'generator_costs_04-08-2010'!A18</f>
        <v>18</v>
      </c>
      <c r="B18" s="20" t="str">
        <f>'generator_costs_04-08-2010'!B18</f>
        <v>Coal_Steam_Turbine_EP</v>
      </c>
      <c r="C18" s="20">
        <f>'generator_costs_04-08-2010'!C18</f>
        <v>0</v>
      </c>
      <c r="D18" s="20">
        <f>'generator_costs_04-08-2010'!D18</f>
        <v>0</v>
      </c>
      <c r="E18" s="20" t="str">
        <f>'generator_costs_04-08-2010'!E18</f>
        <v>Coal</v>
      </c>
      <c r="F18" s="20">
        <f>'generator_costs_04-08-2010'!M18</f>
        <v>0</v>
      </c>
      <c r="G18" s="20">
        <f>'generator_costs_04-08-2010'!N18</f>
        <v>0</v>
      </c>
      <c r="H18" s="20">
        <f>'generator_costs_04-08-2010'!O18</f>
        <v>0</v>
      </c>
      <c r="I18" s="20">
        <f>'generator_costs_04-08-2010'!P18</f>
        <v>0</v>
      </c>
      <c r="J18" s="20">
        <f>'generator_costs_04-08-2010'!Q18</f>
        <v>0</v>
      </c>
      <c r="K18" s="20">
        <f>'generator_costs_04-08-2010'!R18</f>
        <v>0</v>
      </c>
      <c r="L18" s="20">
        <f>'generator_costs_04-08-2010'!S18</f>
        <v>0</v>
      </c>
      <c r="M18" s="20">
        <f>'generator_costs_04-08-2010'!T18</f>
        <v>0</v>
      </c>
      <c r="N18" s="20">
        <f>'generator_costs_04-08-2010'!U18</f>
        <v>0</v>
      </c>
      <c r="O18" s="20">
        <f>'generator_costs_04-08-2010'!V18</f>
        <v>0</v>
      </c>
      <c r="P18" s="20">
        <f>'generator_costs_04-08-2010'!W18</f>
        <v>0</v>
      </c>
      <c r="Q18" s="20">
        <f>'generator_costs_04-08-2010'!X18</f>
        <v>0</v>
      </c>
      <c r="R18" s="20">
        <f>'generator_costs_04-08-2010'!Y18</f>
        <v>0</v>
      </c>
      <c r="S18" s="20">
        <f>'generator_costs_04-08-2010'!Z18</f>
        <v>0</v>
      </c>
      <c r="T18" s="20">
        <f>'generator_costs_04-08-2010'!AA18</f>
        <v>0</v>
      </c>
      <c r="U18" s="20">
        <f>'generator_costs_04-08-2010'!AB18</f>
        <v>0</v>
      </c>
      <c r="V18" s="20">
        <f>'generator_costs_04-08-2010'!AC18</f>
        <v>0</v>
      </c>
      <c r="W18" s="20">
        <f>'generator_costs_04-08-2010'!AD18</f>
        <v>0</v>
      </c>
      <c r="X18" s="20">
        <f>'generator_costs_04-08-2010'!AE18</f>
        <v>0</v>
      </c>
      <c r="Y18" s="20">
        <f>'generator_costs_04-08-2010'!AF18</f>
        <v>0</v>
      </c>
      <c r="Z18" s="20">
        <f>'generator_costs_04-08-2010'!AG18</f>
        <v>0</v>
      </c>
      <c r="AA18" s="20">
        <f>'generator_costs_04-08-2010'!AH18</f>
        <v>0</v>
      </c>
      <c r="AB18" s="20">
        <f>'generator_costs_04-08-2010'!AI18</f>
        <v>0</v>
      </c>
      <c r="AC18" s="20">
        <f>'generator_costs_04-08-2010'!AJ18</f>
        <v>0</v>
      </c>
      <c r="AD18" s="20">
        <f>'generator_costs_04-08-2010'!AK18</f>
        <v>0</v>
      </c>
      <c r="AE18" s="20">
        <f>'generator_costs_04-08-2010'!AL18</f>
        <v>0</v>
      </c>
      <c r="AF18" s="20">
        <f>'generator_costs_04-08-2010'!AM18</f>
        <v>0</v>
      </c>
      <c r="AG18" s="20">
        <f>'generator_costs_04-08-2010'!AN18</f>
        <v>0</v>
      </c>
    </row>
    <row r="19" spans="1:33">
      <c r="A19" s="20">
        <f>'generator_costs_04-08-2010'!A19</f>
        <v>19</v>
      </c>
      <c r="B19" s="20" t="str">
        <f>'generator_costs_04-08-2010'!B19</f>
        <v>Gas_Steam_Turbine_EP</v>
      </c>
      <c r="C19" s="20">
        <f>'generator_costs_04-08-2010'!C19</f>
        <v>0</v>
      </c>
      <c r="D19" s="20">
        <f>'generator_costs_04-08-2010'!D19</f>
        <v>0</v>
      </c>
      <c r="E19" s="20" t="str">
        <f>'generator_costs_04-08-2010'!E19</f>
        <v>Gas</v>
      </c>
      <c r="F19" s="20">
        <f>'generator_costs_04-08-2010'!M19</f>
        <v>0</v>
      </c>
      <c r="G19" s="20">
        <f>'generator_costs_04-08-2010'!N19</f>
        <v>0</v>
      </c>
      <c r="H19" s="20">
        <f>'generator_costs_04-08-2010'!O19</f>
        <v>0</v>
      </c>
      <c r="I19" s="20">
        <f>'generator_costs_04-08-2010'!P19</f>
        <v>0</v>
      </c>
      <c r="J19" s="20">
        <f>'generator_costs_04-08-2010'!Q19</f>
        <v>0</v>
      </c>
      <c r="K19" s="20">
        <f>'generator_costs_04-08-2010'!R19</f>
        <v>0</v>
      </c>
      <c r="L19" s="20">
        <f>'generator_costs_04-08-2010'!S19</f>
        <v>0</v>
      </c>
      <c r="M19" s="20">
        <f>'generator_costs_04-08-2010'!T19</f>
        <v>0</v>
      </c>
      <c r="N19" s="20">
        <f>'generator_costs_04-08-2010'!U19</f>
        <v>0</v>
      </c>
      <c r="O19" s="20">
        <f>'generator_costs_04-08-2010'!V19</f>
        <v>0</v>
      </c>
      <c r="P19" s="20">
        <f>'generator_costs_04-08-2010'!W19</f>
        <v>0</v>
      </c>
      <c r="Q19" s="20">
        <f>'generator_costs_04-08-2010'!X19</f>
        <v>0</v>
      </c>
      <c r="R19" s="20">
        <f>'generator_costs_04-08-2010'!Y19</f>
        <v>0</v>
      </c>
      <c r="S19" s="20">
        <f>'generator_costs_04-08-2010'!Z19</f>
        <v>0</v>
      </c>
      <c r="T19" s="20">
        <f>'generator_costs_04-08-2010'!AA19</f>
        <v>0</v>
      </c>
      <c r="U19" s="20">
        <f>'generator_costs_04-08-2010'!AB19</f>
        <v>0</v>
      </c>
      <c r="V19" s="20">
        <f>'generator_costs_04-08-2010'!AC19</f>
        <v>0</v>
      </c>
      <c r="W19" s="20">
        <f>'generator_costs_04-08-2010'!AD19</f>
        <v>0</v>
      </c>
      <c r="X19" s="20">
        <f>'generator_costs_04-08-2010'!AE19</f>
        <v>0</v>
      </c>
      <c r="Y19" s="20">
        <f>'generator_costs_04-08-2010'!AF19</f>
        <v>0</v>
      </c>
      <c r="Z19" s="20">
        <f>'generator_costs_04-08-2010'!AG19</f>
        <v>0</v>
      </c>
      <c r="AA19" s="20">
        <f>'generator_costs_04-08-2010'!AH19</f>
        <v>0</v>
      </c>
      <c r="AB19" s="20">
        <f>'generator_costs_04-08-2010'!AI19</f>
        <v>0</v>
      </c>
      <c r="AC19" s="20">
        <f>'generator_costs_04-08-2010'!AJ19</f>
        <v>0</v>
      </c>
      <c r="AD19" s="20">
        <f>'generator_costs_04-08-2010'!AK19</f>
        <v>0</v>
      </c>
      <c r="AE19" s="20">
        <f>'generator_costs_04-08-2010'!AL19</f>
        <v>0</v>
      </c>
      <c r="AF19" s="20">
        <f>'generator_costs_04-08-2010'!AM19</f>
        <v>0</v>
      </c>
      <c r="AG19" s="20">
        <f>'generator_costs_04-08-2010'!AN19</f>
        <v>0</v>
      </c>
    </row>
    <row r="20" spans="1:33">
      <c r="A20" s="20">
        <f>'generator_costs_04-08-2010'!A20</f>
        <v>20</v>
      </c>
      <c r="B20" s="20" t="str">
        <f>'generator_costs_04-08-2010'!B20</f>
        <v>CCGT_EP</v>
      </c>
      <c r="C20" s="20">
        <f>'generator_costs_04-08-2010'!C20</f>
        <v>0</v>
      </c>
      <c r="D20" s="20">
        <f>'generator_costs_04-08-2010'!D20</f>
        <v>0</v>
      </c>
      <c r="E20" s="20" t="str">
        <f>'generator_costs_04-08-2010'!E20</f>
        <v>Gas</v>
      </c>
      <c r="F20" s="20">
        <f>'generator_costs_04-08-2010'!M20</f>
        <v>0</v>
      </c>
      <c r="G20" s="20">
        <f>'generator_costs_04-08-2010'!N20</f>
        <v>0</v>
      </c>
      <c r="H20" s="20">
        <f>'generator_costs_04-08-2010'!O20</f>
        <v>0</v>
      </c>
      <c r="I20" s="20">
        <f>'generator_costs_04-08-2010'!P20</f>
        <v>0</v>
      </c>
      <c r="J20" s="20">
        <f>'generator_costs_04-08-2010'!Q20</f>
        <v>0</v>
      </c>
      <c r="K20" s="20">
        <f>'generator_costs_04-08-2010'!R20</f>
        <v>0</v>
      </c>
      <c r="L20" s="20">
        <f>'generator_costs_04-08-2010'!S20</f>
        <v>0</v>
      </c>
      <c r="M20" s="20">
        <f>'generator_costs_04-08-2010'!T20</f>
        <v>0</v>
      </c>
      <c r="N20" s="20">
        <f>'generator_costs_04-08-2010'!U20</f>
        <v>0</v>
      </c>
      <c r="O20" s="20">
        <f>'generator_costs_04-08-2010'!V20</f>
        <v>0</v>
      </c>
      <c r="P20" s="20">
        <f>'generator_costs_04-08-2010'!W20</f>
        <v>0</v>
      </c>
      <c r="Q20" s="20">
        <f>'generator_costs_04-08-2010'!X20</f>
        <v>0</v>
      </c>
      <c r="R20" s="20">
        <f>'generator_costs_04-08-2010'!Y20</f>
        <v>0</v>
      </c>
      <c r="S20" s="20">
        <f>'generator_costs_04-08-2010'!Z20</f>
        <v>0</v>
      </c>
      <c r="T20" s="20">
        <f>'generator_costs_04-08-2010'!AA20</f>
        <v>0</v>
      </c>
      <c r="U20" s="20">
        <f>'generator_costs_04-08-2010'!AB20</f>
        <v>0</v>
      </c>
      <c r="V20" s="20">
        <f>'generator_costs_04-08-2010'!AC20</f>
        <v>0</v>
      </c>
      <c r="W20" s="20">
        <f>'generator_costs_04-08-2010'!AD20</f>
        <v>0</v>
      </c>
      <c r="X20" s="20">
        <f>'generator_costs_04-08-2010'!AE20</f>
        <v>0</v>
      </c>
      <c r="Y20" s="20">
        <f>'generator_costs_04-08-2010'!AF20</f>
        <v>0</v>
      </c>
      <c r="Z20" s="20">
        <f>'generator_costs_04-08-2010'!AG20</f>
        <v>0</v>
      </c>
      <c r="AA20" s="20">
        <f>'generator_costs_04-08-2010'!AH20</f>
        <v>0</v>
      </c>
      <c r="AB20" s="20">
        <f>'generator_costs_04-08-2010'!AI20</f>
        <v>0</v>
      </c>
      <c r="AC20" s="20">
        <f>'generator_costs_04-08-2010'!AJ20</f>
        <v>0</v>
      </c>
      <c r="AD20" s="20">
        <f>'generator_costs_04-08-2010'!AK20</f>
        <v>0</v>
      </c>
      <c r="AE20" s="20">
        <f>'generator_costs_04-08-2010'!AL20</f>
        <v>0</v>
      </c>
      <c r="AF20" s="20">
        <f>'generator_costs_04-08-2010'!AM20</f>
        <v>0</v>
      </c>
      <c r="AG20" s="20">
        <f>'generator_costs_04-08-2010'!AN20</f>
        <v>0</v>
      </c>
    </row>
    <row r="21" spans="1:33">
      <c r="A21" s="20">
        <f>'generator_costs_04-08-2010'!A21</f>
        <v>21</v>
      </c>
      <c r="B21" s="20" t="str">
        <f>'generator_costs_04-08-2010'!B21</f>
        <v>Geothermal_EP</v>
      </c>
      <c r="C21" s="20">
        <f>'generator_costs_04-08-2010'!C21</f>
        <v>0</v>
      </c>
      <c r="D21" s="20">
        <f>'generator_costs_04-08-2010'!D21</f>
        <v>0</v>
      </c>
      <c r="E21" s="20" t="str">
        <f>'generator_costs_04-08-2010'!E21</f>
        <v>Geothermal</v>
      </c>
      <c r="F21" s="20">
        <f>'generator_costs_04-08-2010'!M21</f>
        <v>0</v>
      </c>
      <c r="G21" s="20">
        <f>'generator_costs_04-08-2010'!N21</f>
        <v>0</v>
      </c>
      <c r="H21" s="20">
        <f>'generator_costs_04-08-2010'!O21</f>
        <v>0</v>
      </c>
      <c r="I21" s="20">
        <f>'generator_costs_04-08-2010'!P21</f>
        <v>0</v>
      </c>
      <c r="J21" s="20">
        <f>'generator_costs_04-08-2010'!Q21</f>
        <v>0</v>
      </c>
      <c r="K21" s="20">
        <f>'generator_costs_04-08-2010'!R21</f>
        <v>0</v>
      </c>
      <c r="L21" s="20">
        <f>'generator_costs_04-08-2010'!S21</f>
        <v>0</v>
      </c>
      <c r="M21" s="20">
        <f>'generator_costs_04-08-2010'!T21</f>
        <v>0</v>
      </c>
      <c r="N21" s="20">
        <f>'generator_costs_04-08-2010'!U21</f>
        <v>0</v>
      </c>
      <c r="O21" s="20">
        <f>'generator_costs_04-08-2010'!V21</f>
        <v>0</v>
      </c>
      <c r="P21" s="20">
        <f>'generator_costs_04-08-2010'!W21</f>
        <v>0</v>
      </c>
      <c r="Q21" s="20">
        <f>'generator_costs_04-08-2010'!X21</f>
        <v>0</v>
      </c>
      <c r="R21" s="20">
        <f>'generator_costs_04-08-2010'!Y21</f>
        <v>0</v>
      </c>
      <c r="S21" s="20">
        <f>'generator_costs_04-08-2010'!Z21</f>
        <v>0</v>
      </c>
      <c r="T21" s="20">
        <f>'generator_costs_04-08-2010'!AA21</f>
        <v>0</v>
      </c>
      <c r="U21" s="20">
        <f>'generator_costs_04-08-2010'!AB21</f>
        <v>0</v>
      </c>
      <c r="V21" s="20">
        <f>'generator_costs_04-08-2010'!AC21</f>
        <v>0</v>
      </c>
      <c r="W21" s="20">
        <f>'generator_costs_04-08-2010'!AD21</f>
        <v>0</v>
      </c>
      <c r="X21" s="20">
        <f>'generator_costs_04-08-2010'!AE21</f>
        <v>0</v>
      </c>
      <c r="Y21" s="20">
        <f>'generator_costs_04-08-2010'!AF21</f>
        <v>0</v>
      </c>
      <c r="Z21" s="20">
        <f>'generator_costs_04-08-2010'!AG21</f>
        <v>0</v>
      </c>
      <c r="AA21" s="20">
        <f>'generator_costs_04-08-2010'!AH21</f>
        <v>0</v>
      </c>
      <c r="AB21" s="20">
        <f>'generator_costs_04-08-2010'!AI21</f>
        <v>0</v>
      </c>
      <c r="AC21" s="20">
        <f>'generator_costs_04-08-2010'!AJ21</f>
        <v>0</v>
      </c>
      <c r="AD21" s="20">
        <f>'generator_costs_04-08-2010'!AK21</f>
        <v>0</v>
      </c>
      <c r="AE21" s="20">
        <f>'generator_costs_04-08-2010'!AL21</f>
        <v>0</v>
      </c>
      <c r="AF21" s="20">
        <f>'generator_costs_04-08-2010'!AM21</f>
        <v>0</v>
      </c>
      <c r="AG21" s="20">
        <f>'generator_costs_04-08-2010'!AN21</f>
        <v>0</v>
      </c>
    </row>
    <row r="22" spans="1:33">
      <c r="A22" s="20">
        <f>'generator_costs_04-08-2010'!A22</f>
        <v>22</v>
      </c>
      <c r="B22" s="20" t="str">
        <f>'generator_costs_04-08-2010'!B22</f>
        <v>Nuclear_EP</v>
      </c>
      <c r="C22" s="20">
        <f>'generator_costs_04-08-2010'!C22</f>
        <v>0</v>
      </c>
      <c r="D22" s="20">
        <f>'generator_costs_04-08-2010'!D22</f>
        <v>0</v>
      </c>
      <c r="E22" s="20" t="str">
        <f>'generator_costs_04-08-2010'!E22</f>
        <v>Uranium</v>
      </c>
      <c r="F22" s="20">
        <f>'generator_costs_04-08-2010'!M22</f>
        <v>0</v>
      </c>
      <c r="G22" s="20">
        <f>'generator_costs_04-08-2010'!N22</f>
        <v>0</v>
      </c>
      <c r="H22" s="20">
        <f>'generator_costs_04-08-2010'!O22</f>
        <v>0</v>
      </c>
      <c r="I22" s="20">
        <f>'generator_costs_04-08-2010'!P22</f>
        <v>0</v>
      </c>
      <c r="J22" s="20">
        <f>'generator_costs_04-08-2010'!Q22</f>
        <v>0</v>
      </c>
      <c r="K22" s="20">
        <f>'generator_costs_04-08-2010'!R22</f>
        <v>0</v>
      </c>
      <c r="L22" s="20">
        <f>'generator_costs_04-08-2010'!S22</f>
        <v>0</v>
      </c>
      <c r="M22" s="20">
        <f>'generator_costs_04-08-2010'!T22</f>
        <v>0</v>
      </c>
      <c r="N22" s="20">
        <f>'generator_costs_04-08-2010'!U22</f>
        <v>0</v>
      </c>
      <c r="O22" s="20">
        <f>'generator_costs_04-08-2010'!V22</f>
        <v>0</v>
      </c>
      <c r="P22" s="20">
        <f>'generator_costs_04-08-2010'!W22</f>
        <v>0</v>
      </c>
      <c r="Q22" s="20">
        <f>'generator_costs_04-08-2010'!X22</f>
        <v>0</v>
      </c>
      <c r="R22" s="20">
        <f>'generator_costs_04-08-2010'!Y22</f>
        <v>0</v>
      </c>
      <c r="S22" s="20">
        <f>'generator_costs_04-08-2010'!Z22</f>
        <v>0</v>
      </c>
      <c r="T22" s="20">
        <f>'generator_costs_04-08-2010'!AA22</f>
        <v>0</v>
      </c>
      <c r="U22" s="20">
        <f>'generator_costs_04-08-2010'!AB22</f>
        <v>0</v>
      </c>
      <c r="V22" s="20">
        <f>'generator_costs_04-08-2010'!AC22</f>
        <v>0</v>
      </c>
      <c r="W22" s="20">
        <f>'generator_costs_04-08-2010'!AD22</f>
        <v>0</v>
      </c>
      <c r="X22" s="20">
        <f>'generator_costs_04-08-2010'!AE22</f>
        <v>0</v>
      </c>
      <c r="Y22" s="20">
        <f>'generator_costs_04-08-2010'!AF22</f>
        <v>0</v>
      </c>
      <c r="Z22" s="20">
        <f>'generator_costs_04-08-2010'!AG22</f>
        <v>0</v>
      </c>
      <c r="AA22" s="20">
        <f>'generator_costs_04-08-2010'!AH22</f>
        <v>0</v>
      </c>
      <c r="AB22" s="20">
        <f>'generator_costs_04-08-2010'!AI22</f>
        <v>0</v>
      </c>
      <c r="AC22" s="20">
        <f>'generator_costs_04-08-2010'!AJ22</f>
        <v>0</v>
      </c>
      <c r="AD22" s="20">
        <f>'generator_costs_04-08-2010'!AK22</f>
        <v>0</v>
      </c>
      <c r="AE22" s="20">
        <f>'generator_costs_04-08-2010'!AL22</f>
        <v>0</v>
      </c>
      <c r="AF22" s="20">
        <f>'generator_costs_04-08-2010'!AM22</f>
        <v>0</v>
      </c>
      <c r="AG22" s="20">
        <f>'generator_costs_04-08-2010'!AN22</f>
        <v>0</v>
      </c>
    </row>
    <row r="23" spans="1:33">
      <c r="A23" s="20">
        <f>'generator_costs_04-08-2010'!A23</f>
        <v>23</v>
      </c>
      <c r="B23" s="20" t="str">
        <f>'generator_costs_04-08-2010'!B23</f>
        <v>Wind_EP</v>
      </c>
      <c r="C23" s="20">
        <f>'generator_costs_04-08-2010'!C23</f>
        <v>0</v>
      </c>
      <c r="D23" s="20">
        <f>'generator_costs_04-08-2010'!D23</f>
        <v>0</v>
      </c>
      <c r="E23" s="20" t="str">
        <f>'generator_costs_04-08-2010'!E23</f>
        <v>Wind</v>
      </c>
      <c r="F23" s="20">
        <f>'generator_costs_04-08-2010'!M23</f>
        <v>0</v>
      </c>
      <c r="G23" s="20">
        <f>'generator_costs_04-08-2010'!N23</f>
        <v>0</v>
      </c>
      <c r="H23" s="20">
        <f>'generator_costs_04-08-2010'!O23</f>
        <v>0</v>
      </c>
      <c r="I23" s="20">
        <f>'generator_costs_04-08-2010'!P23</f>
        <v>0</v>
      </c>
      <c r="J23" s="20">
        <f>'generator_costs_04-08-2010'!Q23</f>
        <v>0</v>
      </c>
      <c r="K23" s="20">
        <f>'generator_costs_04-08-2010'!R23</f>
        <v>0</v>
      </c>
      <c r="L23" s="20">
        <f>'generator_costs_04-08-2010'!S23</f>
        <v>0</v>
      </c>
      <c r="M23" s="20">
        <f>'generator_costs_04-08-2010'!T23</f>
        <v>0</v>
      </c>
      <c r="N23" s="20">
        <f>'generator_costs_04-08-2010'!U23</f>
        <v>0</v>
      </c>
      <c r="O23" s="20">
        <f>'generator_costs_04-08-2010'!V23</f>
        <v>0</v>
      </c>
      <c r="P23" s="20">
        <f>'generator_costs_04-08-2010'!W23</f>
        <v>0</v>
      </c>
      <c r="Q23" s="20">
        <f>'generator_costs_04-08-2010'!X23</f>
        <v>0</v>
      </c>
      <c r="R23" s="20">
        <f>'generator_costs_04-08-2010'!Y23</f>
        <v>0</v>
      </c>
      <c r="S23" s="20">
        <f>'generator_costs_04-08-2010'!Z23</f>
        <v>0</v>
      </c>
      <c r="T23" s="20">
        <f>'generator_costs_04-08-2010'!AA23</f>
        <v>0</v>
      </c>
      <c r="U23" s="20">
        <f>'generator_costs_04-08-2010'!AB23</f>
        <v>0</v>
      </c>
      <c r="V23" s="20">
        <f>'generator_costs_04-08-2010'!AC23</f>
        <v>0</v>
      </c>
      <c r="W23" s="20">
        <f>'generator_costs_04-08-2010'!AD23</f>
        <v>0</v>
      </c>
      <c r="X23" s="20">
        <f>'generator_costs_04-08-2010'!AE23</f>
        <v>0</v>
      </c>
      <c r="Y23" s="20">
        <f>'generator_costs_04-08-2010'!AF23</f>
        <v>0</v>
      </c>
      <c r="Z23" s="20">
        <f>'generator_costs_04-08-2010'!AG23</f>
        <v>0</v>
      </c>
      <c r="AA23" s="20">
        <f>'generator_costs_04-08-2010'!AH23</f>
        <v>0</v>
      </c>
      <c r="AB23" s="20">
        <f>'generator_costs_04-08-2010'!AI23</f>
        <v>0</v>
      </c>
      <c r="AC23" s="20">
        <f>'generator_costs_04-08-2010'!AJ23</f>
        <v>0</v>
      </c>
      <c r="AD23" s="20">
        <f>'generator_costs_04-08-2010'!AK23</f>
        <v>0</v>
      </c>
      <c r="AE23" s="20">
        <f>'generator_costs_04-08-2010'!AL23</f>
        <v>0</v>
      </c>
      <c r="AF23" s="20">
        <f>'generator_costs_04-08-2010'!AM23</f>
        <v>0</v>
      </c>
      <c r="AG23" s="20">
        <f>'generator_costs_04-08-2010'!AN23</f>
        <v>0</v>
      </c>
    </row>
    <row r="24" spans="1:33">
      <c r="A24" s="20">
        <f>'generator_costs_04-08-2010'!A24</f>
        <v>25</v>
      </c>
      <c r="B24" s="20" t="str">
        <f>'generator_costs_04-08-2010'!B24</f>
        <v>Commercial_PV</v>
      </c>
      <c r="C24" s="20">
        <f>'generator_costs_04-08-2010'!C24</f>
        <v>2007</v>
      </c>
      <c r="D24" s="20">
        <f>'generator_costs_04-08-2010'!D24</f>
        <v>2010</v>
      </c>
      <c r="E24" s="20" t="str">
        <f>'generator_costs_04-08-2010'!E24</f>
        <v>Solar</v>
      </c>
      <c r="F24" s="20">
        <f>'generator_costs_04-08-2010'!M24</f>
        <v>4774850.1365644811</v>
      </c>
      <c r="G24" s="20">
        <f>'generator_costs_04-08-2010'!N24</f>
        <v>10210.219999999999</v>
      </c>
      <c r="H24" s="20">
        <f>'generator_costs_04-08-2010'!O24</f>
        <v>0</v>
      </c>
      <c r="I24" s="20">
        <f>'generator_costs_04-08-2010'!P24</f>
        <v>-4.3999999999999997E-2</v>
      </c>
      <c r="J24" s="20">
        <f>'generator_costs_04-08-2010'!Q24</f>
        <v>0</v>
      </c>
      <c r="K24" s="20">
        <f>'generator_costs_04-08-2010'!R24</f>
        <v>0</v>
      </c>
      <c r="L24" s="20">
        <f>'generator_costs_04-08-2010'!S24</f>
        <v>1</v>
      </c>
      <c r="M24" s="20">
        <f>'generator_costs_04-08-2010'!T24</f>
        <v>1</v>
      </c>
      <c r="N24" s="20">
        <f>'generator_costs_04-08-2010'!U24</f>
        <v>0</v>
      </c>
      <c r="O24" s="20">
        <f>'generator_costs_04-08-2010'!V24</f>
        <v>0</v>
      </c>
      <c r="P24" s="20">
        <f>'generator_costs_04-08-2010'!W24</f>
        <v>0</v>
      </c>
      <c r="Q24" s="20">
        <f>'generator_costs_04-08-2010'!X24</f>
        <v>0</v>
      </c>
      <c r="R24" s="20">
        <f>'generator_costs_04-08-2010'!Y24</f>
        <v>0</v>
      </c>
      <c r="S24" s="20">
        <f>'generator_costs_04-08-2010'!Z24</f>
        <v>30</v>
      </c>
      <c r="T24" s="20">
        <f>'generator_costs_04-08-2010'!AA24</f>
        <v>3.0000000000000001E-3</v>
      </c>
      <c r="U24" s="20">
        <f>'generator_costs_04-08-2010'!AB24</f>
        <v>0</v>
      </c>
      <c r="V24" s="20">
        <f>'generator_costs_04-08-2010'!AC24</f>
        <v>1</v>
      </c>
      <c r="W24" s="20">
        <f>'generator_costs_04-08-2010'!AD24</f>
        <v>1</v>
      </c>
      <c r="X24" s="20">
        <f>'generator_costs_04-08-2010'!AE24</f>
        <v>0</v>
      </c>
      <c r="Y24" s="20">
        <f>'generator_costs_04-08-2010'!AF24</f>
        <v>0</v>
      </c>
      <c r="Z24" s="20">
        <f>'generator_costs_04-08-2010'!AG24</f>
        <v>0</v>
      </c>
      <c r="AA24" s="20">
        <f>'generator_costs_04-08-2010'!AH24</f>
        <v>0</v>
      </c>
      <c r="AB24" s="20">
        <f>'generator_costs_04-08-2010'!AI24</f>
        <v>0</v>
      </c>
      <c r="AC24" s="20">
        <f>'generator_costs_04-08-2010'!AJ24</f>
        <v>0</v>
      </c>
      <c r="AD24" s="20">
        <f>'generator_costs_04-08-2010'!AK24</f>
        <v>0</v>
      </c>
      <c r="AE24" s="20">
        <f>'generator_costs_04-08-2010'!AL24</f>
        <v>0</v>
      </c>
      <c r="AF24" s="20">
        <f>'generator_costs_04-08-2010'!AM24</f>
        <v>1</v>
      </c>
      <c r="AG24" s="20">
        <f>'generator_costs_04-08-2010'!AN24</f>
        <v>0</v>
      </c>
    </row>
    <row r="25" spans="1:33">
      <c r="A25" s="20">
        <f>'generator_costs_04-08-2010'!A25</f>
        <v>26</v>
      </c>
      <c r="B25" s="20" t="str">
        <f>'generator_costs_04-08-2010'!B25</f>
        <v>Central_PV</v>
      </c>
      <c r="C25" s="20">
        <f>'generator_costs_04-08-2010'!C25</f>
        <v>2007</v>
      </c>
      <c r="D25" s="20">
        <f>'generator_costs_04-08-2010'!D25</f>
        <v>2010</v>
      </c>
      <c r="E25" s="20" t="str">
        <f>'generator_costs_04-08-2010'!E25</f>
        <v>Solar</v>
      </c>
      <c r="F25" s="20">
        <f>'generator_costs_04-08-2010'!M25</f>
        <v>4519882.4108256008</v>
      </c>
      <c r="G25" s="20">
        <f>'generator_costs_04-08-2010'!N25</f>
        <v>10210.219999999999</v>
      </c>
      <c r="H25" s="20">
        <f>'generator_costs_04-08-2010'!O25</f>
        <v>0</v>
      </c>
      <c r="I25" s="20">
        <f>'generator_costs_04-08-2010'!P25</f>
        <v>-4.3999999999999997E-2</v>
      </c>
      <c r="J25" s="20">
        <f>'generator_costs_04-08-2010'!Q25</f>
        <v>65639</v>
      </c>
      <c r="K25" s="20">
        <f>'generator_costs_04-08-2010'!R25</f>
        <v>0</v>
      </c>
      <c r="L25" s="20">
        <f>'generator_costs_04-08-2010'!S25</f>
        <v>3</v>
      </c>
      <c r="M25" s="20">
        <f>'generator_costs_04-08-2010'!T25</f>
        <v>0.8</v>
      </c>
      <c r="N25" s="20">
        <f>'generator_costs_04-08-2010'!U25</f>
        <v>0.1</v>
      </c>
      <c r="O25" s="20">
        <f>'generator_costs_04-08-2010'!V25</f>
        <v>0.1</v>
      </c>
      <c r="P25" s="20">
        <f>'generator_costs_04-08-2010'!W25</f>
        <v>0</v>
      </c>
      <c r="Q25" s="20">
        <f>'generator_costs_04-08-2010'!X25</f>
        <v>0</v>
      </c>
      <c r="R25" s="20">
        <f>'generator_costs_04-08-2010'!Y25</f>
        <v>0</v>
      </c>
      <c r="S25" s="20">
        <f>'generator_costs_04-08-2010'!Z25</f>
        <v>30</v>
      </c>
      <c r="T25" s="20">
        <f>'generator_costs_04-08-2010'!AA25</f>
        <v>3.0000000000000001E-3</v>
      </c>
      <c r="U25" s="20">
        <f>'generator_costs_04-08-2010'!AB25</f>
        <v>0</v>
      </c>
      <c r="V25" s="20">
        <f>'generator_costs_04-08-2010'!AC25</f>
        <v>1</v>
      </c>
      <c r="W25" s="20">
        <f>'generator_costs_04-08-2010'!AD25</f>
        <v>1</v>
      </c>
      <c r="X25" s="20">
        <f>'generator_costs_04-08-2010'!AE25</f>
        <v>0</v>
      </c>
      <c r="Y25" s="20">
        <f>'generator_costs_04-08-2010'!AF25</f>
        <v>0</v>
      </c>
      <c r="Z25" s="20">
        <f>'generator_costs_04-08-2010'!AG25</f>
        <v>0</v>
      </c>
      <c r="AA25" s="20">
        <f>'generator_costs_04-08-2010'!AH25</f>
        <v>0</v>
      </c>
      <c r="AB25" s="20">
        <f>'generator_costs_04-08-2010'!AI25</f>
        <v>0</v>
      </c>
      <c r="AC25" s="20">
        <f>'generator_costs_04-08-2010'!AJ25</f>
        <v>0</v>
      </c>
      <c r="AD25" s="20">
        <f>'generator_costs_04-08-2010'!AK25</f>
        <v>0</v>
      </c>
      <c r="AE25" s="20">
        <f>'generator_costs_04-08-2010'!AL25</f>
        <v>0</v>
      </c>
      <c r="AF25" s="20">
        <f>'generator_costs_04-08-2010'!AM25</f>
        <v>1</v>
      </c>
      <c r="AG25" s="20">
        <f>'generator_costs_04-08-2010'!AN25</f>
        <v>0</v>
      </c>
    </row>
    <row r="26" spans="1:33">
      <c r="A26" s="20">
        <f>'generator_costs_04-08-2010'!A26</f>
        <v>27</v>
      </c>
      <c r="B26" s="20" t="str">
        <f>'generator_costs_04-08-2010'!B26</f>
        <v>CSP_Trough_No_Storage</v>
      </c>
      <c r="C26" s="20">
        <f>'generator_costs_04-08-2010'!C26</f>
        <v>2007</v>
      </c>
      <c r="D26" s="20">
        <f>'generator_costs_04-08-2010'!D26</f>
        <v>2010</v>
      </c>
      <c r="E26" s="20" t="str">
        <f>'generator_costs_04-08-2010'!E26</f>
        <v>Solar</v>
      </c>
      <c r="F26" s="20">
        <f>'generator_costs_04-08-2010'!M26</f>
        <v>4615604.3710546866</v>
      </c>
      <c r="G26" s="20">
        <f>'generator_costs_04-08-2010'!N26</f>
        <v>42817.049999999996</v>
      </c>
      <c r="H26" s="20">
        <f>'generator_costs_04-08-2010'!O26</f>
        <v>0</v>
      </c>
      <c r="I26" s="20">
        <f>'generator_costs_04-08-2010'!P26</f>
        <v>-2.5000000000000001E-2</v>
      </c>
      <c r="J26" s="20">
        <f>'generator_costs_04-08-2010'!Q26</f>
        <v>65639</v>
      </c>
      <c r="K26" s="20">
        <f>'generator_costs_04-08-2010'!R26</f>
        <v>0</v>
      </c>
      <c r="L26" s="20">
        <f>'generator_costs_04-08-2010'!S26</f>
        <v>3</v>
      </c>
      <c r="M26" s="20">
        <f>'generator_costs_04-08-2010'!T26</f>
        <v>0.8</v>
      </c>
      <c r="N26" s="20">
        <f>'generator_costs_04-08-2010'!U26</f>
        <v>0.1</v>
      </c>
      <c r="O26" s="20">
        <f>'generator_costs_04-08-2010'!V26</f>
        <v>0.1</v>
      </c>
      <c r="P26" s="20">
        <f>'generator_costs_04-08-2010'!W26</f>
        <v>0</v>
      </c>
      <c r="Q26" s="20">
        <f>'generator_costs_04-08-2010'!X26</f>
        <v>0</v>
      </c>
      <c r="R26" s="20">
        <f>'generator_costs_04-08-2010'!Y26</f>
        <v>0</v>
      </c>
      <c r="S26" s="20">
        <f>'generator_costs_04-08-2010'!Z26</f>
        <v>30</v>
      </c>
      <c r="T26" s="20">
        <f>'generator_costs_04-08-2010'!AA26</f>
        <v>0.05</v>
      </c>
      <c r="U26" s="20">
        <f>'generator_costs_04-08-2010'!AB26</f>
        <v>0.05</v>
      </c>
      <c r="V26" s="20">
        <f>'generator_costs_04-08-2010'!AC26</f>
        <v>1</v>
      </c>
      <c r="W26" s="20">
        <f>'generator_costs_04-08-2010'!AD26</f>
        <v>1</v>
      </c>
      <c r="X26" s="20">
        <f>'generator_costs_04-08-2010'!AE26</f>
        <v>0</v>
      </c>
      <c r="Y26" s="20">
        <f>'generator_costs_04-08-2010'!AF26</f>
        <v>0</v>
      </c>
      <c r="Z26" s="20">
        <f>'generator_costs_04-08-2010'!AG26</f>
        <v>0</v>
      </c>
      <c r="AA26" s="20">
        <f>'generator_costs_04-08-2010'!AH26</f>
        <v>0</v>
      </c>
      <c r="AB26" s="20">
        <f>'generator_costs_04-08-2010'!AI26</f>
        <v>0</v>
      </c>
      <c r="AC26" s="20">
        <f>'generator_costs_04-08-2010'!AJ26</f>
        <v>0</v>
      </c>
      <c r="AD26" s="20">
        <f>'generator_costs_04-08-2010'!AK26</f>
        <v>0</v>
      </c>
      <c r="AE26" s="20">
        <f>'generator_costs_04-08-2010'!AL26</f>
        <v>0</v>
      </c>
      <c r="AF26" s="20">
        <f>'generator_costs_04-08-2010'!AM26</f>
        <v>1</v>
      </c>
      <c r="AG26" s="20">
        <f>'generator_costs_04-08-2010'!AN26</f>
        <v>0</v>
      </c>
    </row>
    <row r="27" spans="1:33">
      <c r="A27" s="20">
        <f>'generator_costs_04-08-2010'!A27</f>
        <v>28</v>
      </c>
      <c r="B27" s="20" t="str">
        <f>'generator_costs_04-08-2010'!B27</f>
        <v>Compressed_Air_Energy_Storage</v>
      </c>
      <c r="C27" s="20">
        <f>'generator_costs_04-08-2010'!C27</f>
        <v>2007</v>
      </c>
      <c r="D27" s="20">
        <f>'generator_costs_04-08-2010'!D27</f>
        <v>2010</v>
      </c>
      <c r="E27" s="20" t="str">
        <f>'generator_costs_04-08-2010'!E27</f>
        <v>Gas</v>
      </c>
      <c r="F27" s="20">
        <f>'generator_costs_04-08-2010'!M27</f>
        <v>1402497.9187390334</v>
      </c>
      <c r="G27" s="20">
        <f>'generator_costs_04-08-2010'!N27</f>
        <v>9949.15</v>
      </c>
      <c r="H27" s="20">
        <f>'generator_costs_04-08-2010'!O27</f>
        <v>2.9914999999999998</v>
      </c>
      <c r="I27" s="20">
        <f>'generator_costs_04-08-2010'!P27</f>
        <v>-1.1999999999999999E-3</v>
      </c>
      <c r="J27" s="20">
        <f>'generator_costs_04-08-2010'!Q27</f>
        <v>91289</v>
      </c>
      <c r="K27" s="20">
        <f>'generator_costs_04-08-2010'!R27</f>
        <v>4.4000000000000004</v>
      </c>
      <c r="L27" s="20">
        <f>'generator_costs_04-08-2010'!S27</f>
        <v>6</v>
      </c>
      <c r="M27" s="20">
        <f>'generator_costs_04-08-2010'!T27</f>
        <v>0.1</v>
      </c>
      <c r="N27" s="20">
        <f>'generator_costs_04-08-2010'!U27</f>
        <v>0.2</v>
      </c>
      <c r="O27" s="20">
        <f>'generator_costs_04-08-2010'!V27</f>
        <v>0.2</v>
      </c>
      <c r="P27" s="20">
        <f>'generator_costs_04-08-2010'!W27</f>
        <v>0.2</v>
      </c>
      <c r="Q27" s="20">
        <f>'generator_costs_04-08-2010'!X27</f>
        <v>0.2</v>
      </c>
      <c r="R27" s="20">
        <f>'generator_costs_04-08-2010'!Y27</f>
        <v>0.1</v>
      </c>
      <c r="S27" s="20">
        <f>'generator_costs_04-08-2010'!Z27</f>
        <v>30</v>
      </c>
      <c r="T27" s="20">
        <f>'generator_costs_04-08-2010'!AA27</f>
        <v>0.03</v>
      </c>
      <c r="U27" s="20">
        <f>'generator_costs_04-08-2010'!AB27</f>
        <v>0.04</v>
      </c>
      <c r="V27" s="20">
        <f>'generator_costs_04-08-2010'!AC27</f>
        <v>0</v>
      </c>
      <c r="W27" s="20">
        <f>'generator_costs_04-08-2010'!AD27</f>
        <v>1</v>
      </c>
      <c r="X27" s="20">
        <f>'generator_costs_04-08-2010'!AE27</f>
        <v>0</v>
      </c>
      <c r="Y27" s="20">
        <f>'generator_costs_04-08-2010'!AF27</f>
        <v>0</v>
      </c>
      <c r="Z27" s="20">
        <f>'generator_costs_04-08-2010'!AG27</f>
        <v>0</v>
      </c>
      <c r="AA27" s="20">
        <f>'generator_costs_04-08-2010'!AH27</f>
        <v>0</v>
      </c>
      <c r="AB27" s="20">
        <f>'generator_costs_04-08-2010'!AI27</f>
        <v>0</v>
      </c>
      <c r="AC27" s="20">
        <f>'generator_costs_04-08-2010'!AJ27</f>
        <v>0</v>
      </c>
      <c r="AD27" s="20">
        <f>'generator_costs_04-08-2010'!AK27</f>
        <v>0</v>
      </c>
      <c r="AE27" s="20">
        <f>'generator_costs_04-08-2010'!AL27</f>
        <v>0</v>
      </c>
      <c r="AF27" s="20">
        <f>'generator_costs_04-08-2010'!AM27</f>
        <v>1</v>
      </c>
      <c r="AG27" s="20">
        <f>'generator_costs_04-08-2010'!AN27</f>
        <v>1</v>
      </c>
    </row>
  </sheetData>
  <sheetCalcPr fullCalcOnLoad="1"/>
  <phoneticPr fontId="2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"/>
  <sheetViews>
    <sheetView view="pageLayout" workbookViewId="0"/>
  </sheetViews>
  <sheetFormatPr baseColWidth="10" defaultRowHeight="13"/>
  <sheetData/>
  <sheetCalcPr fullCalcOnLoad="1"/>
  <phoneticPr fontId="2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generator_costs_04-08-2010</vt:lpstr>
      <vt:lpstr>Cost CSV For Export</vt:lpstr>
      <vt:lpstr>Sheet1</vt:lpstr>
      <vt:lpstr>Cost Chart_revise</vt:lpstr>
    </vt:vector>
  </TitlesOfParts>
  <Company>RAEL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Nelson</dc:creator>
  <cp:lastModifiedBy>Jimmy Nelson</cp:lastModifiedBy>
  <dcterms:created xsi:type="dcterms:W3CDTF">2010-02-04T00:06:32Z</dcterms:created>
  <dcterms:modified xsi:type="dcterms:W3CDTF">2010-05-17T22:32:14Z</dcterms:modified>
</cp:coreProperties>
</file>