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heets/sheet1.xml" ContentType="application/vnd.openxmlformats-officedocument.spreadsheetml.chartshee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700" windowHeight="19300" tabRatio="500" activeTab="1"/>
  </bookViews>
  <sheets>
    <sheet name="Cost Chart_revise" sheetId="4" r:id="rId1"/>
    <sheet name="generator_costs_04-08-2010" sheetId="1" r:id="rId2"/>
    <sheet name="Cost CSV For Export" sheetId="2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8" i="2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17"/>
  <c r="B17"/>
  <c r="C17"/>
  <c r="D17"/>
  <c r="E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18"/>
  <c r="B18"/>
  <c r="C18"/>
  <c r="D18"/>
  <c r="E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19"/>
  <c r="B19"/>
  <c r="C19"/>
  <c r="D19"/>
  <c r="E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20"/>
  <c r="B20"/>
  <c r="C20"/>
  <c r="D20"/>
  <c r="E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21"/>
  <c r="B21"/>
  <c r="C21"/>
  <c r="D21"/>
  <c r="E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22"/>
  <c r="B22"/>
  <c r="C22"/>
  <c r="D22"/>
  <c r="E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23"/>
  <c r="B23"/>
  <c r="C23"/>
  <c r="D23"/>
  <c r="E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24"/>
  <c r="B24"/>
  <c r="C24"/>
  <c r="D24"/>
  <c r="E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25"/>
  <c r="B25"/>
  <c r="C25"/>
  <c r="D25"/>
  <c r="E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26"/>
  <c r="B26"/>
  <c r="C26"/>
  <c r="D26"/>
  <c r="E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27"/>
  <c r="B27"/>
  <c r="C27"/>
  <c r="D27"/>
  <c r="E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G16"/>
  <c r="AG15"/>
  <c r="AG14"/>
  <c r="AG13"/>
  <c r="AG12"/>
  <c r="AG11"/>
  <c r="AG10"/>
  <c r="AG9"/>
  <c r="AG8"/>
  <c r="AG7"/>
  <c r="AG6"/>
  <c r="AG5"/>
  <c r="AG4"/>
  <c r="AG3"/>
  <c r="AG2"/>
  <c r="AG1"/>
  <c r="AF2"/>
  <c r="AF3"/>
  <c r="AF4"/>
  <c r="AF5"/>
  <c r="AF6"/>
  <c r="AF7"/>
  <c r="AF8"/>
  <c r="AF9"/>
  <c r="AF10"/>
  <c r="AF11"/>
  <c r="AF12"/>
  <c r="AF13"/>
  <c r="AF14"/>
  <c r="AF15"/>
  <c r="AF16"/>
  <c r="AF1"/>
  <c r="A3"/>
  <c r="B3"/>
  <c r="C3"/>
  <c r="D3"/>
  <c r="E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4"/>
  <c r="B4"/>
  <c r="C4"/>
  <c r="D4"/>
  <c r="E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5"/>
  <c r="B5"/>
  <c r="C5"/>
  <c r="D5"/>
  <c r="E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6"/>
  <c r="B6"/>
  <c r="C6"/>
  <c r="D6"/>
  <c r="E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7"/>
  <c r="B7"/>
  <c r="C7"/>
  <c r="D7"/>
  <c r="E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8"/>
  <c r="B8"/>
  <c r="C8"/>
  <c r="D8"/>
  <c r="E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9"/>
  <c r="B9"/>
  <c r="C9"/>
  <c r="D9"/>
  <c r="E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10"/>
  <c r="B10"/>
  <c r="C10"/>
  <c r="D10"/>
  <c r="E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11"/>
  <c r="B11"/>
  <c r="C11"/>
  <c r="D11"/>
  <c r="E11"/>
  <c r="I11"/>
  <c r="J11"/>
  <c r="K11"/>
  <c r="L11"/>
  <c r="M11"/>
  <c r="N11"/>
  <c r="O11"/>
  <c r="P11"/>
  <c r="Q11"/>
  <c r="R11"/>
  <c r="S11"/>
  <c r="T11"/>
  <c r="U11"/>
  <c r="V11"/>
  <c r="W11"/>
  <c r="X11"/>
  <c r="Z11"/>
  <c r="AA11"/>
  <c r="AB11"/>
  <c r="AC11"/>
  <c r="AD11"/>
  <c r="AE11"/>
  <c r="A12"/>
  <c r="B12"/>
  <c r="C12"/>
  <c r="D12"/>
  <c r="E12"/>
  <c r="I12"/>
  <c r="J12"/>
  <c r="K12"/>
  <c r="L12"/>
  <c r="M12"/>
  <c r="N12"/>
  <c r="O12"/>
  <c r="P12"/>
  <c r="Q12"/>
  <c r="R12"/>
  <c r="S12"/>
  <c r="T12"/>
  <c r="U12"/>
  <c r="V12"/>
  <c r="W12"/>
  <c r="X12"/>
  <c r="Z12"/>
  <c r="AA12"/>
  <c r="AB12"/>
  <c r="AC12"/>
  <c r="AD12"/>
  <c r="AE12"/>
  <c r="A13"/>
  <c r="B13"/>
  <c r="C13"/>
  <c r="D13"/>
  <c r="E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14"/>
  <c r="B14"/>
  <c r="C14"/>
  <c r="D14"/>
  <c r="E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15"/>
  <c r="B15"/>
  <c r="C15"/>
  <c r="D15"/>
  <c r="E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16"/>
  <c r="B16"/>
  <c r="C16"/>
  <c r="D16"/>
  <c r="E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L2"/>
  <c r="M2"/>
  <c r="N2"/>
  <c r="O2"/>
  <c r="P2"/>
  <c r="Q2"/>
  <c r="R2"/>
  <c r="M1"/>
  <c r="N1"/>
  <c r="O1"/>
  <c r="P1"/>
  <c r="Q1"/>
  <c r="R1"/>
  <c r="B2"/>
  <c r="C2"/>
  <c r="C1"/>
  <c r="A2"/>
  <c r="D2"/>
  <c r="E2"/>
  <c r="I2"/>
  <c r="J2"/>
  <c r="K2"/>
  <c r="S2"/>
  <c r="T2"/>
  <c r="U2"/>
  <c r="V2"/>
  <c r="W2"/>
  <c r="X2"/>
  <c r="Z2"/>
  <c r="AA2"/>
  <c r="AB2"/>
  <c r="AC2"/>
  <c r="AD2"/>
  <c r="AE2"/>
  <c r="B1"/>
  <c r="D1"/>
  <c r="E1"/>
  <c r="F1"/>
  <c r="G1"/>
  <c r="H1"/>
  <c r="I1"/>
  <c r="J1"/>
  <c r="K1"/>
  <c r="L1"/>
  <c r="S1"/>
  <c r="T1"/>
  <c r="U1"/>
  <c r="V1"/>
  <c r="W1"/>
  <c r="X1"/>
  <c r="Y1"/>
  <c r="Z1"/>
  <c r="AA1"/>
  <c r="AB1"/>
  <c r="AC1"/>
  <c r="AD1"/>
  <c r="AE1"/>
  <c r="A1"/>
  <c r="G24"/>
  <c r="H24"/>
  <c r="G25"/>
  <c r="H25"/>
  <c r="G26"/>
  <c r="H26"/>
  <c r="G27"/>
  <c r="H27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2"/>
  <c r="H2"/>
  <c r="F2"/>
  <c r="F3"/>
  <c r="F4"/>
  <c r="F6"/>
  <c r="F16"/>
  <c r="F15"/>
  <c r="F14"/>
  <c r="F12"/>
  <c r="F11"/>
  <c r="F10"/>
  <c r="F9"/>
  <c r="F8"/>
  <c r="F7"/>
  <c r="F5"/>
  <c r="F25"/>
  <c r="F24"/>
  <c r="F27"/>
  <c r="F26"/>
  <c r="F23"/>
  <c r="F22"/>
  <c r="F21"/>
  <c r="F20"/>
  <c r="F19"/>
  <c r="F18"/>
  <c r="F17"/>
  <c r="F13"/>
  <c r="M5" i="1"/>
  <c r="M24"/>
  <c r="M25"/>
  <c r="M26"/>
  <c r="M27"/>
  <c r="I6"/>
  <c r="M6"/>
  <c r="M7"/>
  <c r="M8"/>
  <c r="M9"/>
  <c r="M10"/>
  <c r="M11"/>
  <c r="M12"/>
  <c r="M13"/>
  <c r="M14"/>
  <c r="M15"/>
  <c r="M16"/>
  <c r="M4"/>
  <c r="M3"/>
  <c r="M2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A50"/>
  <c r="B50"/>
  <c r="C50"/>
  <c r="D50"/>
  <c r="E50"/>
  <c r="F50"/>
  <c r="A51"/>
  <c r="B51"/>
  <c r="C51"/>
  <c r="D51"/>
  <c r="E51"/>
  <c r="F51"/>
  <c r="A52"/>
  <c r="B52"/>
  <c r="C52"/>
  <c r="D52"/>
  <c r="E52"/>
  <c r="F52"/>
  <c r="A53"/>
  <c r="B53"/>
  <c r="C53"/>
  <c r="D53"/>
  <c r="E53"/>
  <c r="F53"/>
  <c r="A54"/>
  <c r="B54"/>
  <c r="C54"/>
  <c r="D54"/>
  <c r="E54"/>
  <c r="F54"/>
  <c r="A55"/>
  <c r="B55"/>
  <c r="C55"/>
  <c r="D55"/>
  <c r="E55"/>
  <c r="F55"/>
  <c r="A56"/>
  <c r="B56"/>
  <c r="C56"/>
  <c r="D56"/>
  <c r="E56"/>
  <c r="F56"/>
  <c r="A57"/>
  <c r="B57"/>
  <c r="C57"/>
  <c r="D57"/>
  <c r="E57"/>
  <c r="F57"/>
  <c r="A58"/>
  <c r="B58"/>
  <c r="C58"/>
  <c r="D58"/>
  <c r="E58"/>
  <c r="F58"/>
  <c r="A59"/>
  <c r="B59"/>
  <c r="C59"/>
  <c r="D59"/>
  <c r="E59"/>
  <c r="F59"/>
  <c r="A60"/>
  <c r="B60"/>
  <c r="C60"/>
  <c r="D60"/>
  <c r="E60"/>
  <c r="F60"/>
  <c r="O27"/>
  <c r="N27"/>
  <c r="O7"/>
  <c r="N7"/>
  <c r="O3"/>
  <c r="O4"/>
  <c r="O5"/>
  <c r="O6"/>
  <c r="O8"/>
  <c r="O9"/>
  <c r="O10"/>
  <c r="O11"/>
  <c r="O12"/>
  <c r="O13"/>
  <c r="O14"/>
  <c r="O15"/>
  <c r="O16"/>
  <c r="O24"/>
  <c r="O25"/>
  <c r="O26"/>
  <c r="O2"/>
  <c r="N3"/>
  <c r="N4"/>
  <c r="N5"/>
  <c r="N6"/>
  <c r="N8"/>
  <c r="N9"/>
  <c r="N10"/>
  <c r="N11"/>
  <c r="N12"/>
  <c r="N13"/>
  <c r="N14"/>
  <c r="N15"/>
  <c r="N16"/>
  <c r="N24"/>
  <c r="N25"/>
  <c r="N26"/>
  <c r="N2"/>
  <c r="F38"/>
  <c r="A48"/>
  <c r="B48"/>
  <c r="C48"/>
  <c r="D48"/>
  <c r="E48"/>
  <c r="F48"/>
  <c r="A49"/>
  <c r="B49"/>
  <c r="C49"/>
  <c r="D49"/>
  <c r="E49"/>
  <c r="F49"/>
  <c r="A36"/>
  <c r="A37"/>
  <c r="A38"/>
  <c r="A39"/>
  <c r="A40"/>
  <c r="A41"/>
  <c r="A42"/>
  <c r="A43"/>
  <c r="A44"/>
  <c r="A45"/>
  <c r="A46"/>
  <c r="A47"/>
  <c r="A35"/>
  <c r="AO3"/>
  <c r="AO4"/>
  <c r="AO5"/>
  <c r="AO6"/>
  <c r="AO8"/>
  <c r="AO9"/>
  <c r="AO10"/>
  <c r="AO11"/>
  <c r="AO12"/>
  <c r="AO13"/>
  <c r="AO14"/>
  <c r="AO15"/>
  <c r="AO16"/>
  <c r="AO2"/>
  <c r="C35"/>
  <c r="D35"/>
  <c r="E35"/>
  <c r="F35"/>
  <c r="C36"/>
  <c r="D36"/>
  <c r="E36"/>
  <c r="F36"/>
  <c r="C37"/>
  <c r="D37"/>
  <c r="E37"/>
  <c r="F37"/>
  <c r="C38"/>
  <c r="D38"/>
  <c r="E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B36"/>
  <c r="B37"/>
  <c r="B38"/>
  <c r="B39"/>
  <c r="B40"/>
  <c r="B41"/>
  <c r="B42"/>
  <c r="B43"/>
  <c r="B44"/>
  <c r="B45"/>
  <c r="B46"/>
  <c r="B47"/>
  <c r="B35"/>
  <c r="G35"/>
</calcChain>
</file>

<file path=xl/sharedStrings.xml><?xml version="1.0" encoding="utf-8"?>
<sst xmlns="http://schemas.openxmlformats.org/spreadsheetml/2006/main" count="129" uniqueCount="107">
  <si>
    <t>var_o_m_$2007</t>
    <phoneticPr fontId="2" type="noConversion"/>
  </si>
  <si>
    <t>construction_time_years</t>
    <phoneticPr fontId="2" type="noConversion"/>
  </si>
  <si>
    <t>forced_outage_rate</t>
    <phoneticPr fontId="2" type="noConversion"/>
  </si>
  <si>
    <t>scheduled_outage_rate</t>
    <phoneticPr fontId="2" type="noConversion"/>
  </si>
  <si>
    <t>connect_cost_generic_$2007_per_mw</t>
    <phoneticPr fontId="2" type="noConversion"/>
  </si>
  <si>
    <t>fuel</t>
    <phoneticPr fontId="2" type="noConversion"/>
  </si>
  <si>
    <t>Gas</t>
    <phoneticPr fontId="2" type="noConversion"/>
  </si>
  <si>
    <t>Wind</t>
    <phoneticPr fontId="2" type="noConversion"/>
  </si>
  <si>
    <t>price_and_dollar_year</t>
    <phoneticPr fontId="2" type="noConversion"/>
  </si>
  <si>
    <t>max_ramp_rate_mw_per_hour</t>
    <phoneticPr fontId="2" type="noConversion"/>
  </si>
  <si>
    <t>Gas</t>
  </si>
  <si>
    <t xml:space="preserve">Solar Vision Study (see PV_Cost_Calc.xlsx) for costs, ReEDs sheet for construction cost multiplier and cost fractions, Matthias for forced outage rate </t>
    <phoneticPr fontId="2" type="noConversion"/>
  </si>
  <si>
    <t>Compressed_Air_Energy_storage</t>
    <phoneticPr fontId="2" type="noConversion"/>
  </si>
  <si>
    <t>ReEDs Sheet; also Sullivan et al (2008), NREL/CP-670-43510 Conference Paper for o&amp;m costs, declanation rate, etc; $1,200,000 taken as capital cost in 2010 rather than 2004 based on conversation with Hernandez</t>
    <phoneticPr fontId="2" type="noConversion"/>
  </si>
  <si>
    <t>Biomass_Steam_Turbine</t>
  </si>
  <si>
    <t>Hydro_NonPumped</t>
    <phoneticPr fontId="2" type="noConversion"/>
  </si>
  <si>
    <t>Hydro_Pumped</t>
    <phoneticPr fontId="2" type="noConversion"/>
  </si>
  <si>
    <t>Water</t>
    <phoneticPr fontId="2" type="noConversion"/>
  </si>
  <si>
    <t>Water</t>
    <phoneticPr fontId="2" type="noConversion"/>
  </si>
  <si>
    <t>ReEDs Sheet, cost declination rate assumed to be that of a gas steam turbine</t>
  </si>
  <si>
    <t>Biomass_IGCC</t>
  </si>
  <si>
    <t>EIA, cost declination rate, construction time, lifetime, outage rates assumed to be equal to coal IGCC</t>
  </si>
  <si>
    <t>Coal_IGCC</t>
  </si>
  <si>
    <t>can_build_new</t>
  </si>
  <si>
    <t>EIA, cost declination rate, construction time, lifetime, outage rates assumed to be equal to gas combustion turbine</t>
  </si>
  <si>
    <t>Geothermal_EP</t>
    <phoneticPr fontId="2" type="noConversion"/>
  </si>
  <si>
    <t>CCGT_EP</t>
    <phoneticPr fontId="2" type="noConversion"/>
  </si>
  <si>
    <t>Gas_Combustion_Turbine_EP</t>
    <phoneticPr fontId="2" type="noConversion"/>
  </si>
  <si>
    <t>Wind_EP</t>
    <phoneticPr fontId="2" type="noConversion"/>
  </si>
  <si>
    <t>Gas</t>
    <phoneticPr fontId="2" type="noConversion"/>
  </si>
  <si>
    <t>Wind</t>
    <phoneticPr fontId="2" type="noConversion"/>
  </si>
  <si>
    <t>year_4_cost_fraction</t>
    <phoneticPr fontId="2" type="noConversion"/>
  </si>
  <si>
    <t>year_5_cost_fraction</t>
    <phoneticPr fontId="2" type="noConversion"/>
  </si>
  <si>
    <t>year_6_cost_fraction</t>
    <phoneticPr fontId="2" type="noConversion"/>
  </si>
  <si>
    <t>ReEDs Sheet, cost declination rate assumed to be between ST and other techs (@1%).  EIA has minimum learning by 2025 as 10%, so this is roughly consistent</t>
  </si>
  <si>
    <t>storage</t>
    <phoneticPr fontId="2" type="noConversion"/>
  </si>
  <si>
    <t>Offshore_Wind</t>
  </si>
  <si>
    <t>Bio_Gas</t>
  </si>
  <si>
    <t>year_1_cost_fraction</t>
    <phoneticPr fontId="2" type="noConversion"/>
  </si>
  <si>
    <t>year_2_cost_fraction</t>
    <phoneticPr fontId="2" type="noConversion"/>
  </si>
  <si>
    <t>year_3_cost_fraction</t>
    <phoneticPr fontId="2" type="noConversion"/>
  </si>
  <si>
    <t>CapEx from SAM with Solar Field area = 800000m^2 and 6h TES, construction cost mulitplier and yearly cost fraction from CSP on ReEDs sheet- it's unclear how much these change with storage... assumed to be the same here, cost declination rate and fixed OM from Mark Mehos estimate on ReEDs sheet - took 2020 fixed OM value.  Most places put VarOM at 0, so this was done here</t>
    <phoneticPr fontId="2" type="noConversion"/>
  </si>
  <si>
    <t>CSP_Trough_No_Storage</t>
    <phoneticPr fontId="2" type="noConversion"/>
  </si>
  <si>
    <t>CSP_Trough_6h_Storage</t>
    <phoneticPr fontId="2" type="noConversion"/>
  </si>
  <si>
    <t>Black and Veatch for REFutures (12-02-09 update) (onReEDs sheet) for capital cost, outage rates from Mathias</t>
    <phoneticPr fontId="2" type="noConversion"/>
  </si>
  <si>
    <t>technology</t>
  </si>
  <si>
    <t>overnight_cost_change</t>
  </si>
  <si>
    <t>intermittent</t>
  </si>
  <si>
    <t>resource_limited</t>
  </si>
  <si>
    <t>baseload</t>
  </si>
  <si>
    <t>min_build_capacity</t>
  </si>
  <si>
    <t>startup_fuel_mbtu</t>
  </si>
  <si>
    <t>nonfuel_startup_cost</t>
  </si>
  <si>
    <t>$year_of_costs</t>
  </si>
  <si>
    <t>cost_for_which_year?</t>
  </si>
  <si>
    <t>ReEDs Sheet, nukes run for 40 years at least, so the 30 year ReEDs lifetime was changed to 40, also the cost declination rate was set to 0.55% as nukes don't really obey the laws of mass production because they aren't mass produced</t>
    <phoneticPr fontId="2" type="noConversion"/>
  </si>
  <si>
    <t>CCGT</t>
  </si>
  <si>
    <t>ReEDs Sheet</t>
  </si>
  <si>
    <t>Gas_Combustion_Turbine</t>
  </si>
  <si>
    <t>Wind</t>
  </si>
  <si>
    <t>Distributed_PV</t>
    <phoneticPr fontId="2" type="noConversion"/>
  </si>
  <si>
    <t>Central_PV</t>
    <phoneticPr fontId="2" type="noConversion"/>
  </si>
  <si>
    <t>construction_cost_multipulier</t>
    <phoneticPr fontId="2" type="noConversion"/>
  </si>
  <si>
    <t>fixed_o_m</t>
    <phoneticPr fontId="2" type="noConversion"/>
  </si>
  <si>
    <t>var_o_m</t>
    <phoneticPr fontId="2" type="noConversion"/>
  </si>
  <si>
    <t>overnight_cost_$2007</t>
    <phoneticPr fontId="2" type="noConversion"/>
  </si>
  <si>
    <t>fixed_o_m_$2007</t>
    <phoneticPr fontId="2" type="noConversion"/>
  </si>
  <si>
    <t>heat_rate_mbtu_per_mwh</t>
    <phoneticPr fontId="2" type="noConversion"/>
  </si>
  <si>
    <t>Commercial_PV</t>
    <phoneticPr fontId="2" type="noConversion"/>
  </si>
  <si>
    <t>min_build_year</t>
    <phoneticPr fontId="2" type="noConversion"/>
  </si>
  <si>
    <t>min_dispatch_fraction</t>
    <phoneticPr fontId="2" type="noConversion"/>
  </si>
  <si>
    <t>min_runtime_hours</t>
    <phoneticPr fontId="2" type="noConversion"/>
  </si>
  <si>
    <t>min_downtime_hours</t>
    <phoneticPr fontId="2" type="noConversion"/>
  </si>
  <si>
    <t>Gas_Combustion_Turbine_Cogen_EP</t>
    <phoneticPr fontId="2" type="noConversion"/>
  </si>
  <si>
    <t>Coal_Steam_Turbine_Cogen_EP</t>
    <phoneticPr fontId="2" type="noConversion"/>
  </si>
  <si>
    <t>Gas_Steam_Turbine_Cogen_EP</t>
    <phoneticPr fontId="2" type="noConversion"/>
  </si>
  <si>
    <t>CCGT_Cogen_EP</t>
    <phoneticPr fontId="2" type="noConversion"/>
  </si>
  <si>
    <t>Coal</t>
  </si>
  <si>
    <t>Uranium</t>
  </si>
  <si>
    <t>DOE Solar Program Costs, took 2020 value for fixed O+M, 10% added to capital costs to go from utility to distributed, but also assumed a 5% declination rate, , outage rates from Mathias</t>
    <phoneticPr fontId="2" type="noConversion"/>
  </si>
  <si>
    <t>overnight_cost</t>
    <phoneticPr fontId="2" type="noConversion"/>
  </si>
  <si>
    <t>Solar</t>
    <phoneticPr fontId="2" type="noConversion"/>
  </si>
  <si>
    <t>Bio_Solid</t>
    <phoneticPr fontId="2" type="noConversion"/>
  </si>
  <si>
    <t>Coal</t>
    <phoneticPr fontId="2" type="noConversion"/>
  </si>
  <si>
    <t>Uranium</t>
    <phoneticPr fontId="2" type="noConversion"/>
  </si>
  <si>
    <t>interest_between_price_year_and_cost_year</t>
    <phoneticPr fontId="2" type="noConversion"/>
  </si>
  <si>
    <t>Residential_PV</t>
    <phoneticPr fontId="2" type="noConversion"/>
  </si>
  <si>
    <t>Geothermal</t>
    <phoneticPr fontId="2" type="noConversion"/>
  </si>
  <si>
    <t>Compressed_Air_Energy_Storage</t>
    <phoneticPr fontId="2" type="noConversion"/>
  </si>
  <si>
    <t>Gas</t>
    <phoneticPr fontId="2" type="noConversion"/>
  </si>
  <si>
    <t>source - all dispatch data from TEPPC_Generator_Categories</t>
    <phoneticPr fontId="2" type="noConversion"/>
  </si>
  <si>
    <t>technology_id</t>
    <phoneticPr fontId="2" type="noConversion"/>
  </si>
  <si>
    <t>max_age_years</t>
    <phoneticPr fontId="2" type="noConversion"/>
  </si>
  <si>
    <t>Solar</t>
    <phoneticPr fontId="2" type="noConversion"/>
  </si>
  <si>
    <t>Bio_Gas</t>
    <phoneticPr fontId="2" type="noConversion"/>
  </si>
  <si>
    <t>ReEDs Sheet, assumed to run for 40 years, not 60</t>
  </si>
  <si>
    <t>Coal_Steam_Turbine</t>
  </si>
  <si>
    <t>Nuclear</t>
  </si>
  <si>
    <t>Geothermal</t>
  </si>
  <si>
    <t>tech_name_again</t>
    <phoneticPr fontId="2" type="noConversion"/>
  </si>
  <si>
    <t>Coal_Steam_Turbine_EP</t>
    <phoneticPr fontId="2" type="noConversion"/>
  </si>
  <si>
    <t>Gas_Steam_Turbine_EP</t>
    <phoneticPr fontId="2" type="noConversion"/>
  </si>
  <si>
    <t>Nuclear_EP</t>
    <phoneticPr fontId="2" type="noConversion"/>
  </si>
  <si>
    <t>CapEx from SAM with Solar Field area = 600000m^2, construction cost mulitplier and yearly cost fraction from ReEDs sheet, cost declination rate and fixed OM from DOE solar program costs on ReEDs sheet - took 2020 fixed OM value.  Most places put VarOM at 0, so this was done here</t>
    <phoneticPr fontId="2" type="noConversion"/>
  </si>
  <si>
    <t>Black and Veatch for REFutures (12-02-09 update) (onReEDs sheet) for capital cost, EIA says minimum learning by 2025 is 20%, so this is a 1.1% declination rate, capital cost multipulier from EIA,http://graysharboroceanenergy.com/Documents/LIPA%20Offshore%20Wind%20rept.pdf for total outage rate of 3%, distributed by guess</t>
    <phoneticPr fontId="2" type="noConversion"/>
  </si>
  <si>
    <t>Cost Declination Rate (%/yr)</t>
    <phoneticPr fontId="2" type="noConversion"/>
  </si>
  <si>
    <t>Resultant Capital Costs ($2007/MW) in Investment Period Years</t>
    <phoneticPr fontId="2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</si>
</sst>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83611115487471"/>
          <c:y val="0.0265897427844818"/>
          <c:w val="0.663162311021483"/>
          <c:h val="0.832330168615077"/>
        </c:manualLayout>
      </c:layout>
      <c:lineChart>
        <c:grouping val="standard"/>
        <c:ser>
          <c:idx val="1"/>
          <c:order val="0"/>
          <c:tx>
            <c:strRef>
              <c:f>'generator_costs_04-08-2010'!$A$34</c:f>
              <c:strCache>
                <c:ptCount val="1"/>
                <c:pt idx="0">
                  <c:v>technology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val>
            <c:numRef>
              <c:f>'generator_costs_04-08-2010'!$B$34:$F$34</c:f>
              <c:numCache>
                <c:formatCode>General</c:formatCode>
                <c:ptCount val="5"/>
                <c:pt idx="0">
                  <c:v>2010.0</c:v>
                </c:pt>
                <c:pt idx="1">
                  <c:v>2014.0</c:v>
                </c:pt>
                <c:pt idx="2">
                  <c:v>2018.0</c:v>
                </c:pt>
                <c:pt idx="3">
                  <c:v>2022.0</c:v>
                </c:pt>
                <c:pt idx="4">
                  <c:v>2026.0</c:v>
                </c:pt>
              </c:numCache>
            </c:numRef>
          </c:val>
        </c:ser>
        <c:ser>
          <c:idx val="2"/>
          <c:order val="1"/>
          <c:tx>
            <c:strRef>
              <c:f>'generator_costs_04-08-2010'!$A$35</c:f>
              <c:strCache>
                <c:ptCount val="1"/>
                <c:pt idx="0">
                  <c:v>CCGT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'generator_costs_04-08-2010'!$B$35:$F$35</c:f>
              <c:numCache>
                <c:formatCode>0.00</c:formatCode>
                <c:ptCount val="5"/>
                <c:pt idx="0">
                  <c:v>1.05373898316</c:v>
                </c:pt>
                <c:pt idx="1">
                  <c:v>0.997979006275249</c:v>
                </c:pt>
                <c:pt idx="2">
                  <c:v>0.945169641517293</c:v>
                </c:pt>
                <c:pt idx="3">
                  <c:v>0.8951547533852</c:v>
                </c:pt>
                <c:pt idx="4">
                  <c:v>0.847786468492342</c:v>
                </c:pt>
              </c:numCache>
            </c:numRef>
          </c:val>
        </c:ser>
        <c:ser>
          <c:idx val="3"/>
          <c:order val="2"/>
          <c:tx>
            <c:strRef>
              <c:f>'generator_costs_04-08-2010'!$A$36</c:f>
              <c:strCache>
                <c:ptCount val="1"/>
                <c:pt idx="0">
                  <c:v>Gas_Combustion_Turbine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val>
            <c:numRef>
              <c:f>'generator_costs_04-08-2010'!$B$36:$F$36</c:f>
              <c:numCache>
                <c:formatCode>0.00</c:formatCode>
                <c:ptCount val="5"/>
                <c:pt idx="0">
                  <c:v>0.6781919976</c:v>
                </c:pt>
                <c:pt idx="1">
                  <c:v>0.639963846773174</c:v>
                </c:pt>
                <c:pt idx="2">
                  <c:v>0.603890530448686</c:v>
                </c:pt>
                <c:pt idx="3">
                  <c:v>0.569850585473546</c:v>
                </c:pt>
                <c:pt idx="4">
                  <c:v>0.537729395298302</c:v>
                </c:pt>
              </c:numCache>
            </c:numRef>
          </c:val>
        </c:ser>
        <c:ser>
          <c:idx val="4"/>
          <c:order val="3"/>
          <c:tx>
            <c:strRef>
              <c:f>'generator_costs_04-08-2010'!#REF!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'generator_costs_04-08-2010'!#REF!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4"/>
          <c:tx>
            <c:strRef>
              <c:f>'generator_costs_04-08-2010'!$A$37</c:f>
              <c:strCache>
                <c:ptCount val="1"/>
                <c:pt idx="0">
                  <c:v>Wind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'generator_costs_04-08-2010'!$B$37:$F$37</c:f>
              <c:numCache>
                <c:formatCode>0.00</c:formatCode>
                <c:ptCount val="5"/>
                <c:pt idx="0">
                  <c:v>1.8400284</c:v>
                </c:pt>
                <c:pt idx="1">
                  <c:v>1.803502917395818</c:v>
                </c:pt>
                <c:pt idx="2">
                  <c:v>1.767702483861241</c:v>
                </c:pt>
                <c:pt idx="3">
                  <c:v>1.732612706810168</c:v>
                </c:pt>
                <c:pt idx="4">
                  <c:v>1.698219479356516</c:v>
                </c:pt>
              </c:numCache>
            </c:numRef>
          </c:val>
        </c:ser>
        <c:ser>
          <c:idx val="6"/>
          <c:order val="5"/>
          <c:tx>
            <c:strRef>
              <c:f>'generator_costs_04-08-2010'!$A$38</c:f>
              <c:strCache>
                <c:ptCount val="1"/>
                <c:pt idx="0">
                  <c:v>Offshore_Wind</c:v>
                </c:pt>
              </c:strCache>
            </c:strRef>
          </c:tx>
          <c:spPr>
            <a:ln w="57150" cmpd="sng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'generator_costs_04-08-2010'!$B$38:$F$38</c:f>
              <c:numCache>
                <c:formatCode>0.00</c:formatCode>
                <c:ptCount val="5"/>
                <c:pt idx="0">
                  <c:v>3.51501642</c:v>
                </c:pt>
                <c:pt idx="1">
                  <c:v>3.335769003237964</c:v>
                </c:pt>
                <c:pt idx="2">
                  <c:v>3.165662265373771</c:v>
                </c:pt>
                <c:pt idx="3">
                  <c:v>3.004230079685916</c:v>
                </c:pt>
                <c:pt idx="4">
                  <c:v>2.851030089472924</c:v>
                </c:pt>
              </c:numCache>
            </c:numRef>
          </c:val>
        </c:ser>
        <c:ser>
          <c:idx val="7"/>
          <c:order val="6"/>
          <c:tx>
            <c:strRef>
              <c:f>'generator_costs_04-08-2010'!$A$39</c:f>
              <c:strCache>
                <c:ptCount val="1"/>
                <c:pt idx="0">
                  <c:v>Residential_PV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'generator_costs_04-08-2010'!$B$39:$F$39</c:f>
              <c:numCache>
                <c:formatCode>0.00</c:formatCode>
                <c:ptCount val="5"/>
                <c:pt idx="0">
                  <c:v>6.060075</c:v>
                </c:pt>
                <c:pt idx="1">
                  <c:v>4.967217415977422</c:v>
                </c:pt>
                <c:pt idx="2">
                  <c:v>4.071442821679502</c:v>
                </c:pt>
                <c:pt idx="3">
                  <c:v>3.337209802189359</c:v>
                </c:pt>
                <c:pt idx="4">
                  <c:v>2.735386385515947</c:v>
                </c:pt>
              </c:numCache>
            </c:numRef>
          </c:val>
        </c:ser>
        <c:ser>
          <c:idx val="8"/>
          <c:order val="7"/>
          <c:tx>
            <c:strRef>
              <c:f>'generator_costs_04-08-2010'!$A$40</c:f>
              <c:strCache>
                <c:ptCount val="1"/>
                <c:pt idx="0">
                  <c:v>CSP_Trough_6h_Storage</c:v>
                </c:pt>
              </c:strCache>
            </c:strRef>
          </c:tx>
          <c:marker>
            <c:symbol val="none"/>
          </c:marker>
          <c:val>
            <c:numRef>
              <c:f>'generator_costs_04-08-2010'!$B$40:$F$40</c:f>
              <c:numCache>
                <c:formatCode>0.00</c:formatCode>
                <c:ptCount val="5"/>
                <c:pt idx="0">
                  <c:v>6.91137825</c:v>
                </c:pt>
                <c:pt idx="1">
                  <c:v>5.74881255433581</c:v>
                </c:pt>
                <c:pt idx="2">
                  <c:v>4.78180249863897</c:v>
                </c:pt>
                <c:pt idx="3">
                  <c:v>3.977453590610535</c:v>
                </c:pt>
                <c:pt idx="4">
                  <c:v>3.30840453363841</c:v>
                </c:pt>
              </c:numCache>
            </c:numRef>
          </c:val>
        </c:ser>
        <c:ser>
          <c:idx val="9"/>
          <c:order val="8"/>
          <c:tx>
            <c:strRef>
              <c:f>'generator_costs_04-08-2010'!$A$41</c:f>
              <c:strCache>
                <c:ptCount val="1"/>
                <c:pt idx="0">
                  <c:v>Bio_Gas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'generator_costs_04-08-2010'!$B$41:$F$41</c:f>
              <c:numCache>
                <c:formatCode>0.00</c:formatCode>
                <c:ptCount val="5"/>
                <c:pt idx="0">
                  <c:v>2.4706677653504</c:v>
                </c:pt>
                <c:pt idx="1">
                  <c:v>2.331401804809681</c:v>
                </c:pt>
                <c:pt idx="2">
                  <c:v>2.199985951854179</c:v>
                </c:pt>
                <c:pt idx="3">
                  <c:v>2.075977713653196</c:v>
                </c:pt>
                <c:pt idx="4">
                  <c:v>1.958959539697284</c:v>
                </c:pt>
              </c:numCache>
            </c:numRef>
          </c:val>
        </c:ser>
        <c:ser>
          <c:idx val="10"/>
          <c:order val="9"/>
          <c:tx>
            <c:strRef>
              <c:f>'generator_costs_04-08-2010'!$A$42</c:f>
              <c:strCache>
                <c:ptCount val="1"/>
                <c:pt idx="0">
                  <c:v>Biomass_Steam_Turbine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'generator_costs_04-08-2010'!$B$42:$F$42</c:f>
              <c:numCache>
                <c:formatCode>0.00</c:formatCode>
                <c:ptCount val="5"/>
                <c:pt idx="0">
                  <c:v>3.16135611</c:v>
                </c:pt>
                <c:pt idx="1">
                  <c:v>3.092377960724313</c:v>
                </c:pt>
                <c:pt idx="2">
                  <c:v>3.024904857040437</c:v>
                </c:pt>
                <c:pt idx="3">
                  <c:v>2.958903960110895</c:v>
                </c:pt>
                <c:pt idx="4">
                  <c:v>2.894343147614212</c:v>
                </c:pt>
              </c:numCache>
            </c:numRef>
          </c:val>
        </c:ser>
        <c:ser>
          <c:idx val="11"/>
          <c:order val="10"/>
          <c:tx>
            <c:strRef>
              <c:f>'generator_costs_04-08-2010'!$A$43</c:f>
              <c:strCache>
                <c:ptCount val="1"/>
                <c:pt idx="0">
                  <c:v>Biomass_IGCC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'generator_costs_04-08-2010'!$B$43:$F$43</c:f>
              <c:numCache>
                <c:formatCode>0.00</c:formatCode>
                <c:ptCount val="5"/>
                <c:pt idx="0">
                  <c:v>3.6298046115072</c:v>
                </c:pt>
                <c:pt idx="1">
                  <c:v>3.419643718785054</c:v>
                </c:pt>
                <c:pt idx="2">
                  <c:v>3.221650864168803</c:v>
                </c:pt>
                <c:pt idx="3">
                  <c:v>3.035121534323786</c:v>
                </c:pt>
                <c:pt idx="4">
                  <c:v>2.859392006306895</c:v>
                </c:pt>
              </c:numCache>
            </c:numRef>
          </c:val>
        </c:ser>
        <c:ser>
          <c:idx val="12"/>
          <c:order val="11"/>
          <c:tx>
            <c:strRef>
              <c:f>'generator_costs_04-08-2010'!$A$44</c:f>
              <c:strCache>
                <c:ptCount val="1"/>
                <c:pt idx="0">
                  <c:v>Coal_IGCC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'generator_costs_04-08-2010'!$B$44:$F$44</c:f>
              <c:numCache>
                <c:formatCode>0.00</c:formatCode>
                <c:ptCount val="5"/>
                <c:pt idx="0">
                  <c:v>2.78271872658</c:v>
                </c:pt>
                <c:pt idx="1">
                  <c:v>2.62160298775519</c:v>
                </c:pt>
                <c:pt idx="2">
                  <c:v>2.469815637404973</c:v>
                </c:pt>
                <c:pt idx="3">
                  <c:v>2.326816574157705</c:v>
                </c:pt>
                <c:pt idx="4">
                  <c:v>2.192096967797786</c:v>
                </c:pt>
              </c:numCache>
            </c:numRef>
          </c:val>
        </c:ser>
        <c:ser>
          <c:idx val="13"/>
          <c:order val="12"/>
          <c:tx>
            <c:strRef>
              <c:f>'generator_costs_04-08-2010'!$A$45</c:f>
              <c:strCache>
                <c:ptCount val="1"/>
                <c:pt idx="0">
                  <c:v>Coal_Steam_Turbine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'generator_costs_04-08-2010'!$B$45:$F$45</c:f>
              <c:numCache>
                <c:formatCode>0.00</c:formatCode>
                <c:ptCount val="5"/>
                <c:pt idx="0">
                  <c:v>2.2641732828</c:v>
                </c:pt>
                <c:pt idx="1">
                  <c:v>2.158307195446598</c:v>
                </c:pt>
                <c:pt idx="2">
                  <c:v>2.057391095153223</c:v>
                </c:pt>
                <c:pt idx="3">
                  <c:v>1.961193535075026</c:v>
                </c:pt>
                <c:pt idx="4">
                  <c:v>1.869493890141303</c:v>
                </c:pt>
              </c:numCache>
            </c:numRef>
          </c:val>
        </c:ser>
        <c:ser>
          <c:idx val="14"/>
          <c:order val="13"/>
          <c:tx>
            <c:strRef>
              <c:f>'generator_costs_04-08-2010'!$A$46</c:f>
              <c:strCache>
                <c:ptCount val="1"/>
                <c:pt idx="0">
                  <c:v>Nuclear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'generator_costs_04-08-2010'!$B$46:$F$46</c:f>
              <c:numCache>
                <c:formatCode>0.00</c:formatCode>
                <c:ptCount val="5"/>
                <c:pt idx="0">
                  <c:v>3.9822562656</c:v>
                </c:pt>
                <c:pt idx="1">
                  <c:v>3.9822562656</c:v>
                </c:pt>
                <c:pt idx="2">
                  <c:v>3.9822562656</c:v>
                </c:pt>
                <c:pt idx="3">
                  <c:v>3.9822562656</c:v>
                </c:pt>
                <c:pt idx="4">
                  <c:v>3.9822562656</c:v>
                </c:pt>
              </c:numCache>
            </c:numRef>
          </c:val>
        </c:ser>
        <c:ser>
          <c:idx val="0"/>
          <c:order val="14"/>
          <c:tx>
            <c:strRef>
              <c:f>'generator_costs_04-08-2010'!$A$47</c:f>
              <c:strCache>
                <c:ptCount val="1"/>
                <c:pt idx="0">
                  <c:v>Geothermal</c:v>
                </c:pt>
              </c:strCache>
            </c:strRef>
          </c:tx>
          <c:marker>
            <c:symbol val="none"/>
          </c:marker>
          <c:val>
            <c:numRef>
              <c:f>'generator_costs_04-08-2010'!$B$47:$F$47</c:f>
              <c:numCache>
                <c:formatCode>0.00</c:formatCode>
                <c:ptCount val="5"/>
                <c:pt idx="0">
                  <c:v>3.670926930000001</c:v>
                </c:pt>
                <c:pt idx="1">
                  <c:v>3.52627776195955</c:v>
                </c:pt>
                <c:pt idx="2">
                  <c:v>3.387328348290072</c:v>
                </c:pt>
                <c:pt idx="3">
                  <c:v>3.253854095927334</c:v>
                </c:pt>
                <c:pt idx="4">
                  <c:v>3.125639261669953</c:v>
                </c:pt>
              </c:numCache>
            </c:numRef>
          </c:val>
        </c:ser>
        <c:ser>
          <c:idx val="15"/>
          <c:order val="15"/>
          <c:tx>
            <c:strRef>
              <c:f>'generator_costs_04-08-2010'!$A$48</c:f>
              <c:strCache>
                <c:ptCount val="1"/>
                <c:pt idx="0">
                  <c:v>Hydro_NonPumped</c:v>
                </c:pt>
              </c:strCache>
            </c:strRef>
          </c:tx>
          <c:marker>
            <c:symbol val="none"/>
          </c:marker>
          <c:val>
            <c:numRef>
              <c:f>'generator_costs_04-08-2010'!$B$48:$F$48</c:f>
              <c:numCache>
                <c:formatCode>0.00</c:formatCode>
                <c:ptCount val="5"/>
                <c:pt idx="0">
                  <c:v>2.6908435656</c:v>
                </c:pt>
                <c:pt idx="1">
                  <c:v>2.608917920093137</c:v>
                </c:pt>
                <c:pt idx="2">
                  <c:v>2.529486589557803</c:v>
                </c:pt>
                <c:pt idx="3">
                  <c:v>2.452473631874302</c:v>
                </c:pt>
                <c:pt idx="4">
                  <c:v>2.377805417062988</c:v>
                </c:pt>
              </c:numCache>
            </c:numRef>
          </c:val>
        </c:ser>
        <c:ser>
          <c:idx val="16"/>
          <c:order val="16"/>
          <c:tx>
            <c:strRef>
              <c:f>'generator_costs_04-08-2010'!$A$49</c:f>
              <c:strCache>
                <c:ptCount val="1"/>
                <c:pt idx="0">
                  <c:v>Hydro_Pumped</c:v>
                </c:pt>
              </c:strCache>
            </c:strRef>
          </c:tx>
          <c:marker>
            <c:symbol val="none"/>
          </c:marker>
          <c:val>
            <c:numRef>
              <c:f>'generator_costs_04-08-2010'!$B$49:$F$49</c:f>
              <c:numCache>
                <c:formatCode>0.00</c:formatCode>
                <c:ptCount val="5"/>
                <c:pt idx="0">
                  <c:v>4.632503724</c:v>
                </c:pt>
                <c:pt idx="1">
                  <c:v>4.371379954192033</c:v>
                </c:pt>
                <c:pt idx="2">
                  <c:v>4.124975141393314</c:v>
                </c:pt>
                <c:pt idx="3">
                  <c:v>3.892459611248265</c:v>
                </c:pt>
                <c:pt idx="4">
                  <c:v>3.673050456270455</c:v>
                </c:pt>
              </c:numCache>
            </c:numRef>
          </c:val>
        </c:ser>
        <c:ser>
          <c:idx val="17"/>
          <c:order val="17"/>
          <c:tx>
            <c:strRef>
              <c:f>'generator_costs_04-08-2010'!$A$50</c:f>
              <c:strCache>
                <c:ptCount val="1"/>
                <c:pt idx="0">
                  <c:v>Gas_Combustion_Turbine_EP</c:v>
                </c:pt>
              </c:strCache>
            </c:strRef>
          </c:tx>
          <c:marker>
            <c:symbol val="none"/>
          </c:marker>
          <c:val>
            <c:numRef>
              <c:f>'generator_costs_04-08-2010'!$B$50:$F$50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'generator_costs_04-08-2010'!$A$51</c:f>
              <c:strCache>
                <c:ptCount val="1"/>
                <c:pt idx="0">
                  <c:v>Coal_Steam_Turbine_EP</c:v>
                </c:pt>
              </c:strCache>
            </c:strRef>
          </c:tx>
          <c:marker>
            <c:symbol val="none"/>
          </c:marker>
          <c:val>
            <c:numRef>
              <c:f>'generator_costs_04-08-2010'!$B$51:$F$51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marker val="1"/>
        <c:axId val="633893240"/>
        <c:axId val="550394328"/>
      </c:lineChart>
      <c:catAx>
        <c:axId val="633893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50394328"/>
        <c:crosses val="autoZero"/>
        <c:auto val="1"/>
        <c:lblAlgn val="ctr"/>
        <c:lblOffset val="100"/>
      </c:catAx>
      <c:valAx>
        <c:axId val="550394328"/>
        <c:scaling>
          <c:orientation val="minMax"/>
          <c:max val="7.0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$2007/W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33893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030179961756"/>
          <c:y val="0.0219419436116916"/>
          <c:w val="0.199869992933637"/>
          <c:h val="0.748818057273832"/>
        </c:manualLayout>
      </c:layout>
    </c:legend>
    <c:plotVisOnly val="1"/>
  </c:chart>
  <c:spPr>
    <a:noFill/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8765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P60"/>
  <sheetViews>
    <sheetView tabSelected="1" zoomScale="125" workbookViewId="0">
      <pane xSplit="2" topLeftCell="C1" activePane="topRight" state="frozen"/>
      <selection pane="topRight" activeCell="M6" sqref="M6"/>
    </sheetView>
  </sheetViews>
  <sheetFormatPr baseColWidth="10" defaultRowHeight="13"/>
  <cols>
    <col min="1" max="1" width="10.7109375" style="5"/>
    <col min="2" max="2" width="27.85546875" bestFit="1" customWidth="1"/>
    <col min="3" max="3" width="17.140625" style="5" customWidth="1"/>
    <col min="4" max="5" width="17.140625" customWidth="1"/>
    <col min="6" max="6" width="12.5703125" customWidth="1"/>
    <col min="7" max="7" width="36.85546875" style="11" customWidth="1"/>
    <col min="8" max="8" width="17.28515625" customWidth="1"/>
    <col min="9" max="9" width="19" customWidth="1"/>
    <col min="10" max="10" width="19.5703125" customWidth="1"/>
    <col min="11" max="11" width="19.85546875" customWidth="1"/>
    <col min="12" max="12" width="22.5703125" customWidth="1"/>
    <col min="13" max="13" width="17.85546875" customWidth="1"/>
    <col min="14" max="14" width="14" customWidth="1"/>
    <col min="16" max="17" width="16" customWidth="1"/>
    <col min="20" max="25" width="10.7109375" style="5"/>
    <col min="27" max="27" width="12.7109375" customWidth="1"/>
    <col min="33" max="33" width="14.5703125" customWidth="1"/>
    <col min="36" max="36" width="14.42578125" customWidth="1"/>
    <col min="37" max="37" width="15.28515625" customWidth="1"/>
    <col min="39" max="39" width="10.7109375" style="12"/>
    <col min="40" max="40" width="10.7109375" style="15"/>
    <col min="41" max="41" width="23.140625" customWidth="1"/>
  </cols>
  <sheetData>
    <row r="1" spans="1:42">
      <c r="A1" s="5" t="s">
        <v>91</v>
      </c>
      <c r="B1" t="s">
        <v>45</v>
      </c>
      <c r="C1" s="5" t="s">
        <v>8</v>
      </c>
      <c r="D1" t="s">
        <v>69</v>
      </c>
      <c r="E1" t="s">
        <v>5</v>
      </c>
      <c r="F1" t="s">
        <v>53</v>
      </c>
      <c r="G1" s="11" t="s">
        <v>85</v>
      </c>
      <c r="H1" t="s">
        <v>54</v>
      </c>
      <c r="I1" t="s">
        <v>80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0</v>
      </c>
      <c r="P1" t="s">
        <v>46</v>
      </c>
      <c r="Q1" t="s">
        <v>4</v>
      </c>
      <c r="R1" t="s">
        <v>67</v>
      </c>
      <c r="S1" t="s">
        <v>1</v>
      </c>
      <c r="T1" s="5" t="s">
        <v>38</v>
      </c>
      <c r="U1" s="5" t="s">
        <v>39</v>
      </c>
      <c r="V1" s="5" t="s">
        <v>40</v>
      </c>
      <c r="W1" s="5" t="s">
        <v>31</v>
      </c>
      <c r="X1" s="5" t="s">
        <v>32</v>
      </c>
      <c r="Y1" s="5" t="s">
        <v>33</v>
      </c>
      <c r="Z1" s="5" t="s">
        <v>92</v>
      </c>
      <c r="AA1" t="s">
        <v>2</v>
      </c>
      <c r="AB1" t="s">
        <v>3</v>
      </c>
      <c r="AC1" t="s">
        <v>47</v>
      </c>
      <c r="AD1" t="s">
        <v>48</v>
      </c>
      <c r="AE1" t="s">
        <v>49</v>
      </c>
      <c r="AF1" t="s">
        <v>50</v>
      </c>
      <c r="AG1" t="s">
        <v>70</v>
      </c>
      <c r="AH1" t="s">
        <v>71</v>
      </c>
      <c r="AI1" t="s">
        <v>72</v>
      </c>
      <c r="AJ1" t="s">
        <v>9</v>
      </c>
      <c r="AK1" t="s">
        <v>51</v>
      </c>
      <c r="AL1" t="s">
        <v>52</v>
      </c>
      <c r="AM1" t="s">
        <v>23</v>
      </c>
      <c r="AN1" s="15" t="s">
        <v>35</v>
      </c>
      <c r="AO1" s="12" t="s">
        <v>99</v>
      </c>
      <c r="AP1" t="s">
        <v>90</v>
      </c>
    </row>
    <row r="2" spans="1:42">
      <c r="A2" s="5">
        <v>1</v>
      </c>
      <c r="B2" t="s">
        <v>56</v>
      </c>
      <c r="C2" s="5">
        <v>2007</v>
      </c>
      <c r="D2">
        <v>2010</v>
      </c>
      <c r="E2" t="s">
        <v>6</v>
      </c>
      <c r="F2">
        <v>2004</v>
      </c>
      <c r="G2" s="11">
        <v>1.0980000000000001</v>
      </c>
      <c r="H2">
        <v>2010</v>
      </c>
      <c r="I2">
        <v>896906</v>
      </c>
      <c r="J2">
        <v>1.07</v>
      </c>
      <c r="K2">
        <v>11013</v>
      </c>
      <c r="L2">
        <v>1.853675</v>
      </c>
      <c r="M2">
        <f>I2*J2*G2/(1+P2)^(H2-2007)</f>
        <v>1097594.136590925</v>
      </c>
      <c r="N2">
        <f>K2*G2</f>
        <v>12092.274000000001</v>
      </c>
      <c r="O2">
        <f>L2*G2</f>
        <v>2.0353351500000003</v>
      </c>
      <c r="P2">
        <v>-1.35E-2</v>
      </c>
      <c r="Q2">
        <v>91289</v>
      </c>
      <c r="R2">
        <v>6.9740000000000002</v>
      </c>
      <c r="S2">
        <v>3</v>
      </c>
      <c r="T2" s="5">
        <v>0.5</v>
      </c>
      <c r="U2" s="5">
        <v>0.4</v>
      </c>
      <c r="V2" s="5">
        <v>0.1</v>
      </c>
      <c r="W2" s="5">
        <v>0</v>
      </c>
      <c r="X2" s="5">
        <v>0</v>
      </c>
      <c r="Y2" s="5">
        <v>0</v>
      </c>
      <c r="Z2">
        <v>30</v>
      </c>
      <c r="AA2">
        <v>0.04</v>
      </c>
      <c r="AB2">
        <v>0.06</v>
      </c>
      <c r="AC2">
        <v>0</v>
      </c>
      <c r="AD2">
        <v>0</v>
      </c>
      <c r="AE2">
        <v>0</v>
      </c>
      <c r="AF2">
        <v>250</v>
      </c>
      <c r="AG2">
        <v>0.5</v>
      </c>
      <c r="AH2">
        <v>8</v>
      </c>
      <c r="AI2">
        <v>4</v>
      </c>
      <c r="AJ2">
        <v>150</v>
      </c>
      <c r="AK2">
        <v>700</v>
      </c>
      <c r="AL2">
        <v>6900</v>
      </c>
      <c r="AM2">
        <v>1</v>
      </c>
      <c r="AN2" s="15">
        <v>0</v>
      </c>
      <c r="AO2" t="str">
        <f>B2</f>
        <v>CCGT</v>
      </c>
      <c r="AP2" t="s">
        <v>57</v>
      </c>
    </row>
    <row r="3" spans="1:42">
      <c r="A3" s="5">
        <v>2</v>
      </c>
      <c r="B3" t="s">
        <v>58</v>
      </c>
      <c r="C3" s="5">
        <v>2007</v>
      </c>
      <c r="D3" s="5">
        <v>2010</v>
      </c>
      <c r="E3" t="s">
        <v>6</v>
      </c>
      <c r="F3">
        <v>2004</v>
      </c>
      <c r="G3" s="11">
        <v>1.0980000000000001</v>
      </c>
      <c r="H3">
        <v>2010</v>
      </c>
      <c r="I3">
        <v>593905</v>
      </c>
      <c r="J3">
        <v>1.04</v>
      </c>
      <c r="K3">
        <v>10311</v>
      </c>
      <c r="L3">
        <v>3.0514999999999999</v>
      </c>
      <c r="M3" s="23">
        <f>I3*J3*G3/(1+P3)^(H3-2007)</f>
        <v>708354.36836260383</v>
      </c>
      <c r="N3" s="11">
        <f t="shared" ref="N3:N27" si="0">K3*G3</f>
        <v>11321.478000000001</v>
      </c>
      <c r="O3" s="11">
        <f t="shared" ref="O3:O27" si="1">L3*G3</f>
        <v>3.3505470000000002</v>
      </c>
      <c r="P3">
        <v>-1.44E-2</v>
      </c>
      <c r="Q3">
        <v>91289</v>
      </c>
      <c r="R3">
        <v>10.050000000000001</v>
      </c>
      <c r="S3">
        <v>3</v>
      </c>
      <c r="T3" s="5">
        <v>0.8</v>
      </c>
      <c r="U3" s="5">
        <v>0.1</v>
      </c>
      <c r="V3" s="5">
        <v>0.1</v>
      </c>
      <c r="W3" s="5">
        <v>0</v>
      </c>
      <c r="X3" s="5">
        <v>0</v>
      </c>
      <c r="Y3" s="5">
        <v>0</v>
      </c>
      <c r="Z3">
        <v>30</v>
      </c>
      <c r="AA3">
        <v>0.03</v>
      </c>
      <c r="AB3">
        <v>0.05</v>
      </c>
      <c r="AC3">
        <v>0</v>
      </c>
      <c r="AD3">
        <v>0</v>
      </c>
      <c r="AE3">
        <v>0</v>
      </c>
      <c r="AF3">
        <v>0</v>
      </c>
      <c r="AG3">
        <v>0.3</v>
      </c>
      <c r="AH3">
        <v>2</v>
      </c>
      <c r="AI3">
        <v>2</v>
      </c>
      <c r="AJ3">
        <v>320</v>
      </c>
      <c r="AK3">
        <v>190</v>
      </c>
      <c r="AL3">
        <v>7500</v>
      </c>
      <c r="AM3">
        <v>1</v>
      </c>
      <c r="AN3" s="15">
        <v>0</v>
      </c>
      <c r="AO3" s="5" t="str">
        <f t="shared" ref="AO3:AO16" si="2">B3</f>
        <v>Gas_Combustion_Turbine</v>
      </c>
      <c r="AP3" t="s">
        <v>57</v>
      </c>
    </row>
    <row r="4" spans="1:42">
      <c r="A4" s="5">
        <v>4</v>
      </c>
      <c r="B4" t="s">
        <v>59</v>
      </c>
      <c r="C4" s="5">
        <v>2007</v>
      </c>
      <c r="D4" s="5">
        <v>2010</v>
      </c>
      <c r="E4" t="s">
        <v>7</v>
      </c>
      <c r="F4">
        <v>2004</v>
      </c>
      <c r="G4" s="11">
        <v>1.0980000000000001</v>
      </c>
      <c r="H4">
        <v>2010</v>
      </c>
      <c r="I4">
        <v>1596000</v>
      </c>
      <c r="J4">
        <v>1.05</v>
      </c>
      <c r="K4">
        <v>52633</v>
      </c>
      <c r="L4">
        <v>0</v>
      </c>
      <c r="M4" s="23">
        <f>I4*J4*G4/(1+P4)^(H4-2007)</f>
        <v>1867907.1476673284</v>
      </c>
      <c r="N4" s="11">
        <f t="shared" si="0"/>
        <v>57791.034000000007</v>
      </c>
      <c r="O4" s="11">
        <f t="shared" si="1"/>
        <v>0</v>
      </c>
      <c r="P4">
        <v>-5.0000000000000001E-3</v>
      </c>
      <c r="Q4">
        <v>65639</v>
      </c>
      <c r="R4">
        <v>0</v>
      </c>
      <c r="S4">
        <v>3</v>
      </c>
      <c r="T4" s="5">
        <v>0.8</v>
      </c>
      <c r="U4" s="5">
        <v>0.1</v>
      </c>
      <c r="V4" s="5">
        <v>0.1</v>
      </c>
      <c r="W4" s="5">
        <v>0</v>
      </c>
      <c r="X4" s="5">
        <v>0</v>
      </c>
      <c r="Y4" s="5">
        <v>0</v>
      </c>
      <c r="Z4">
        <v>20</v>
      </c>
      <c r="AA4">
        <v>1.4999999999999999E-2</v>
      </c>
      <c r="AB4">
        <v>3.0000000000000001E-3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 s="15">
        <v>0</v>
      </c>
      <c r="AO4" s="5" t="str">
        <f t="shared" si="2"/>
        <v>Wind</v>
      </c>
      <c r="AP4" t="s">
        <v>44</v>
      </c>
    </row>
    <row r="5" spans="1:42">
      <c r="A5" s="5">
        <v>5</v>
      </c>
      <c r="B5" t="s">
        <v>36</v>
      </c>
      <c r="C5" s="5">
        <v>2007</v>
      </c>
      <c r="D5" s="5">
        <v>2010</v>
      </c>
      <c r="E5" t="s">
        <v>7</v>
      </c>
      <c r="F5">
        <v>2004</v>
      </c>
      <c r="G5" s="11">
        <v>1.0980000000000001</v>
      </c>
      <c r="H5">
        <v>2010</v>
      </c>
      <c r="I5">
        <v>2833000</v>
      </c>
      <c r="J5">
        <v>1.1299999999999999</v>
      </c>
      <c r="K5">
        <v>87721</v>
      </c>
      <c r="L5">
        <v>0</v>
      </c>
      <c r="M5" s="23">
        <f>I5*J5*G5/(1+P5)^(H5-2007)</f>
        <v>3655745.0457166359</v>
      </c>
      <c r="N5" s="11">
        <f t="shared" si="0"/>
        <v>96317.65800000001</v>
      </c>
      <c r="O5" s="11">
        <f t="shared" si="1"/>
        <v>0</v>
      </c>
      <c r="P5">
        <v>-1.2999999999999999E-2</v>
      </c>
      <c r="Q5">
        <v>65639</v>
      </c>
      <c r="R5">
        <v>0</v>
      </c>
      <c r="S5">
        <v>4</v>
      </c>
      <c r="T5" s="5">
        <v>0.7</v>
      </c>
      <c r="U5" s="5">
        <v>0.1</v>
      </c>
      <c r="V5" s="5">
        <v>0.1</v>
      </c>
      <c r="W5" s="5">
        <v>0.1</v>
      </c>
      <c r="X5" s="5">
        <v>0</v>
      </c>
      <c r="Y5" s="5">
        <v>0</v>
      </c>
      <c r="Z5">
        <v>20</v>
      </c>
      <c r="AA5">
        <v>0.02</v>
      </c>
      <c r="AB5">
        <v>0.01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 s="15">
        <v>0</v>
      </c>
      <c r="AO5" s="5" t="str">
        <f t="shared" si="2"/>
        <v>Offshore_Wind</v>
      </c>
      <c r="AP5" t="s">
        <v>104</v>
      </c>
    </row>
    <row r="6" spans="1:42">
      <c r="A6" s="5">
        <v>6</v>
      </c>
      <c r="B6" s="11" t="s">
        <v>86</v>
      </c>
      <c r="C6" s="5">
        <v>2007</v>
      </c>
      <c r="D6" s="5">
        <v>2010</v>
      </c>
      <c r="E6" t="s">
        <v>93</v>
      </c>
      <c r="F6">
        <v>2009</v>
      </c>
      <c r="G6" s="11">
        <v>0.97</v>
      </c>
      <c r="H6">
        <v>2010</v>
      </c>
      <c r="I6">
        <f>5950000</f>
        <v>5950000</v>
      </c>
      <c r="J6">
        <v>1.05</v>
      </c>
      <c r="K6">
        <v>10526</v>
      </c>
      <c r="L6">
        <v>0</v>
      </c>
      <c r="M6" s="23">
        <f>I6*J6*G6/(1+P6)^(H6-2007)</f>
        <v>7034797.8339853324</v>
      </c>
      <c r="N6" s="11">
        <f t="shared" si="0"/>
        <v>10210.219999999999</v>
      </c>
      <c r="O6" s="11">
        <f t="shared" si="1"/>
        <v>0</v>
      </c>
      <c r="P6" s="11">
        <v>-4.8500000000000001E-2</v>
      </c>
      <c r="Q6">
        <v>0</v>
      </c>
      <c r="R6">
        <v>0</v>
      </c>
      <c r="S6">
        <v>1</v>
      </c>
      <c r="T6" s="5">
        <v>1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>
        <v>30</v>
      </c>
      <c r="AA6">
        <v>3.0000000000000001E-3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 s="15">
        <v>0</v>
      </c>
      <c r="AO6" s="5" t="str">
        <f t="shared" si="2"/>
        <v>Residential_PV</v>
      </c>
      <c r="AP6" t="s">
        <v>79</v>
      </c>
    </row>
    <row r="7" spans="1:42" s="11" customFormat="1">
      <c r="A7" s="11">
        <v>7</v>
      </c>
      <c r="B7" s="11" t="s">
        <v>43</v>
      </c>
      <c r="C7" s="11">
        <v>2007</v>
      </c>
      <c r="D7" s="11">
        <v>2012</v>
      </c>
      <c r="E7" s="11" t="s">
        <v>81</v>
      </c>
      <c r="F7" s="11">
        <v>2010</v>
      </c>
      <c r="G7" s="11">
        <v>0.96499999999999997</v>
      </c>
      <c r="H7" s="11">
        <v>2010</v>
      </c>
      <c r="I7" s="11">
        <v>6821000</v>
      </c>
      <c r="J7" s="11">
        <v>1.05</v>
      </c>
      <c r="K7" s="11">
        <v>47820</v>
      </c>
      <c r="L7" s="11">
        <v>0</v>
      </c>
      <c r="M7" s="23">
        <f>I7*J7*G7/(1+P7)^(H7-2007)</f>
        <v>7935139.1551307421</v>
      </c>
      <c r="N7" s="11">
        <f t="shared" ref="N7" si="3">K7*G7</f>
        <v>46146.299999999996</v>
      </c>
      <c r="O7" s="11">
        <f t="shared" ref="O7" si="4">L7*G7</f>
        <v>0</v>
      </c>
      <c r="P7" s="11">
        <v>-4.4999999999999998E-2</v>
      </c>
      <c r="Q7" s="11">
        <v>65639</v>
      </c>
      <c r="R7" s="11">
        <v>0</v>
      </c>
      <c r="S7" s="11">
        <v>3</v>
      </c>
      <c r="T7" s="11">
        <v>0.8</v>
      </c>
      <c r="U7" s="11">
        <v>0.1</v>
      </c>
      <c r="V7" s="11">
        <v>0.1</v>
      </c>
      <c r="W7" s="11">
        <v>0</v>
      </c>
      <c r="X7" s="11">
        <v>0</v>
      </c>
      <c r="Y7" s="11">
        <v>0</v>
      </c>
      <c r="Z7" s="11">
        <v>30</v>
      </c>
      <c r="AA7" s="11">
        <v>0.05</v>
      </c>
      <c r="AB7" s="11">
        <v>0.05</v>
      </c>
      <c r="AC7" s="11">
        <v>1</v>
      </c>
      <c r="AD7" s="11">
        <v>1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>
        <v>1</v>
      </c>
      <c r="AN7" s="15">
        <v>0</v>
      </c>
      <c r="AO7" s="11" t="s">
        <v>43</v>
      </c>
      <c r="AP7" s="11" t="s">
        <v>41</v>
      </c>
    </row>
    <row r="8" spans="1:42">
      <c r="A8" s="5">
        <v>8</v>
      </c>
      <c r="B8" t="s">
        <v>37</v>
      </c>
      <c r="C8" s="5">
        <v>2007</v>
      </c>
      <c r="D8" s="5">
        <v>2010</v>
      </c>
      <c r="E8" t="s">
        <v>94</v>
      </c>
      <c r="F8">
        <v>2007</v>
      </c>
      <c r="G8" s="11">
        <v>1</v>
      </c>
      <c r="H8">
        <v>2008</v>
      </c>
      <c r="I8">
        <v>2377000</v>
      </c>
      <c r="J8">
        <v>1.07</v>
      </c>
      <c r="K8">
        <v>114250</v>
      </c>
      <c r="L8">
        <v>0.01</v>
      </c>
      <c r="M8" s="23">
        <f>I8*J8*G8/(1+P8)^(H8-2007)</f>
        <v>2580549.9188311687</v>
      </c>
      <c r="N8" s="11">
        <f t="shared" si="0"/>
        <v>114250</v>
      </c>
      <c r="O8" s="11">
        <f t="shared" si="1"/>
        <v>0.01</v>
      </c>
      <c r="P8">
        <v>-1.44E-2</v>
      </c>
      <c r="Q8">
        <v>91289</v>
      </c>
      <c r="R8">
        <v>13.648</v>
      </c>
      <c r="S8">
        <v>3</v>
      </c>
      <c r="T8" s="5">
        <v>0.8</v>
      </c>
      <c r="U8" s="5">
        <v>0.1</v>
      </c>
      <c r="V8" s="5">
        <v>0.1</v>
      </c>
      <c r="W8" s="5">
        <v>0</v>
      </c>
      <c r="X8" s="5">
        <v>0</v>
      </c>
      <c r="Y8" s="5">
        <v>0</v>
      </c>
      <c r="Z8">
        <v>30</v>
      </c>
      <c r="AA8">
        <v>0.03</v>
      </c>
      <c r="AB8">
        <v>0.05</v>
      </c>
      <c r="AC8">
        <v>0</v>
      </c>
      <c r="AD8">
        <v>1</v>
      </c>
      <c r="AE8">
        <v>1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 s="15">
        <v>0</v>
      </c>
      <c r="AO8" s="5" t="str">
        <f t="shared" si="2"/>
        <v>Bio_Gas</v>
      </c>
      <c r="AP8" t="s">
        <v>24</v>
      </c>
    </row>
    <row r="9" spans="1:42">
      <c r="A9" s="5">
        <v>9</v>
      </c>
      <c r="B9" t="s">
        <v>14</v>
      </c>
      <c r="C9" s="5">
        <v>2007</v>
      </c>
      <c r="D9" s="5">
        <v>2010</v>
      </c>
      <c r="E9" t="s">
        <v>82</v>
      </c>
      <c r="F9">
        <v>2004</v>
      </c>
      <c r="G9" s="11">
        <v>1.0980000000000001</v>
      </c>
      <c r="H9">
        <v>2010</v>
      </c>
      <c r="I9">
        <v>2617450</v>
      </c>
      <c r="J9">
        <v>1.1000000000000001</v>
      </c>
      <c r="K9">
        <v>66626</v>
      </c>
      <c r="L9">
        <v>9.5180000000000007</v>
      </c>
      <c r="M9" s="23">
        <f>I9*J9*G9/(1+P9)^(H9-2007)</f>
        <v>3214097.5753843598</v>
      </c>
      <c r="N9" s="11">
        <f t="shared" si="0"/>
        <v>73155.348000000013</v>
      </c>
      <c r="O9" s="11">
        <f t="shared" si="1"/>
        <v>10.450764000000001</v>
      </c>
      <c r="P9">
        <v>-5.4999999999999997E-3</v>
      </c>
      <c r="Q9">
        <v>91289</v>
      </c>
      <c r="R9">
        <v>14.5</v>
      </c>
      <c r="S9">
        <v>4</v>
      </c>
      <c r="T9" s="5">
        <v>0.4</v>
      </c>
      <c r="U9" s="5">
        <v>0.3</v>
      </c>
      <c r="V9" s="5">
        <v>0.2</v>
      </c>
      <c r="W9" s="5">
        <v>0.1</v>
      </c>
      <c r="X9" s="5">
        <v>0</v>
      </c>
      <c r="Y9" s="5">
        <v>0</v>
      </c>
      <c r="Z9">
        <v>45</v>
      </c>
      <c r="AA9">
        <v>0.09</v>
      </c>
      <c r="AB9">
        <v>7.5999999999999998E-2</v>
      </c>
      <c r="AC9">
        <v>0</v>
      </c>
      <c r="AD9">
        <v>1</v>
      </c>
      <c r="AE9">
        <v>1</v>
      </c>
      <c r="AF9">
        <v>0</v>
      </c>
      <c r="AG9">
        <v>0.2</v>
      </c>
      <c r="AH9">
        <v>12</v>
      </c>
      <c r="AI9">
        <v>8</v>
      </c>
      <c r="AJ9">
        <v>220</v>
      </c>
      <c r="AK9">
        <v>2100</v>
      </c>
      <c r="AL9">
        <v>3070</v>
      </c>
      <c r="AM9">
        <v>1</v>
      </c>
      <c r="AN9" s="15">
        <v>0</v>
      </c>
      <c r="AO9" s="5" t="str">
        <f t="shared" si="2"/>
        <v>Biomass_Steam_Turbine</v>
      </c>
      <c r="AP9" t="s">
        <v>19</v>
      </c>
    </row>
    <row r="10" spans="1:42">
      <c r="A10" s="5">
        <v>10</v>
      </c>
      <c r="B10" t="s">
        <v>20</v>
      </c>
      <c r="C10" s="5">
        <v>2007</v>
      </c>
      <c r="D10" s="5">
        <v>2012</v>
      </c>
      <c r="E10" t="s">
        <v>82</v>
      </c>
      <c r="F10">
        <v>2007</v>
      </c>
      <c r="G10" s="11">
        <v>1</v>
      </c>
      <c r="H10">
        <v>2008</v>
      </c>
      <c r="I10">
        <v>3339000</v>
      </c>
      <c r="J10">
        <v>1.1200000000000001</v>
      </c>
      <c r="K10">
        <v>64450</v>
      </c>
      <c r="L10">
        <v>6.71</v>
      </c>
      <c r="M10" s="23">
        <f>I10*J10*G10/(1+P10)^(H10-2007)</f>
        <v>3795858.7088915962</v>
      </c>
      <c r="N10" s="11">
        <f t="shared" si="0"/>
        <v>64450</v>
      </c>
      <c r="O10" s="11">
        <f t="shared" si="1"/>
        <v>6.71</v>
      </c>
      <c r="P10">
        <v>-1.4800000000000001E-2</v>
      </c>
      <c r="Q10">
        <v>91289</v>
      </c>
      <c r="R10">
        <v>9.6460000000000008</v>
      </c>
      <c r="S10">
        <v>4</v>
      </c>
      <c r="T10" s="5">
        <v>0.4</v>
      </c>
      <c r="U10" s="5">
        <v>0.3</v>
      </c>
      <c r="V10" s="5">
        <v>0.2</v>
      </c>
      <c r="W10" s="5">
        <v>0.1</v>
      </c>
      <c r="X10" s="5">
        <v>0</v>
      </c>
      <c r="Y10" s="5">
        <v>0</v>
      </c>
      <c r="Z10">
        <v>40</v>
      </c>
      <c r="AA10">
        <v>0.06</v>
      </c>
      <c r="AB10">
        <v>0.1</v>
      </c>
      <c r="AC10">
        <v>0</v>
      </c>
      <c r="AD10">
        <v>1</v>
      </c>
      <c r="AE10">
        <v>1</v>
      </c>
      <c r="AF10">
        <v>0</v>
      </c>
      <c r="AG10">
        <v>0.5</v>
      </c>
      <c r="AH10">
        <v>8</v>
      </c>
      <c r="AI10">
        <v>4</v>
      </c>
      <c r="AJ10">
        <v>150</v>
      </c>
      <c r="AK10">
        <v>700</v>
      </c>
      <c r="AL10">
        <v>6900</v>
      </c>
      <c r="AM10">
        <v>1</v>
      </c>
      <c r="AN10" s="15">
        <v>0</v>
      </c>
      <c r="AO10" s="5" t="str">
        <f t="shared" si="2"/>
        <v>Biomass_IGCC</v>
      </c>
      <c r="AP10" t="s">
        <v>21</v>
      </c>
    </row>
    <row r="11" spans="1:42">
      <c r="A11" s="5">
        <v>11</v>
      </c>
      <c r="B11" t="s">
        <v>22</v>
      </c>
      <c r="C11" s="5">
        <v>2007</v>
      </c>
      <c r="D11" s="5">
        <v>2010</v>
      </c>
      <c r="E11" t="s">
        <v>83</v>
      </c>
      <c r="F11">
        <v>2004</v>
      </c>
      <c r="G11" s="11">
        <v>1.0980000000000001</v>
      </c>
      <c r="H11">
        <v>2010</v>
      </c>
      <c r="I11">
        <v>2166113</v>
      </c>
      <c r="J11">
        <v>1.17</v>
      </c>
      <c r="K11">
        <v>35224</v>
      </c>
      <c r="L11">
        <v>2.6598190000000002</v>
      </c>
      <c r="M11" s="23">
        <f>I11*J11*G11/(1+P11)^(H11-2007)</f>
        <v>2910020.8532432388</v>
      </c>
      <c r="N11" s="11">
        <f t="shared" si="0"/>
        <v>38675.952000000005</v>
      </c>
      <c r="O11" s="11">
        <f t="shared" si="1"/>
        <v>2.9204812620000005</v>
      </c>
      <c r="P11">
        <v>-1.4800000000000001E-2</v>
      </c>
      <c r="Q11">
        <v>91289</v>
      </c>
      <c r="R11">
        <v>8.7650000000000006</v>
      </c>
      <c r="S11">
        <v>4</v>
      </c>
      <c r="T11" s="5">
        <v>0.4</v>
      </c>
      <c r="U11" s="5">
        <v>0.3</v>
      </c>
      <c r="V11" s="5">
        <v>0.2</v>
      </c>
      <c r="W11" s="5">
        <v>0.1</v>
      </c>
      <c r="X11" s="5">
        <v>0</v>
      </c>
      <c r="Y11" s="5">
        <v>0</v>
      </c>
      <c r="Z11">
        <v>40</v>
      </c>
      <c r="AA11">
        <v>0.06</v>
      </c>
      <c r="AB11">
        <v>0.1</v>
      </c>
      <c r="AC11">
        <v>0</v>
      </c>
      <c r="AD11">
        <v>0</v>
      </c>
      <c r="AE11">
        <v>1</v>
      </c>
      <c r="AF11">
        <v>250</v>
      </c>
      <c r="AG11">
        <v>0.5</v>
      </c>
      <c r="AH11">
        <v>8</v>
      </c>
      <c r="AI11">
        <v>4</v>
      </c>
      <c r="AJ11">
        <v>150</v>
      </c>
      <c r="AK11">
        <v>700</v>
      </c>
      <c r="AL11">
        <v>6900</v>
      </c>
      <c r="AM11">
        <v>1</v>
      </c>
      <c r="AN11" s="15">
        <v>0</v>
      </c>
      <c r="AO11" s="5" t="str">
        <f t="shared" si="2"/>
        <v>Coal_IGCC</v>
      </c>
      <c r="AP11" t="s">
        <v>95</v>
      </c>
    </row>
    <row r="12" spans="1:42">
      <c r="A12" s="5">
        <v>12</v>
      </c>
      <c r="B12" t="s">
        <v>96</v>
      </c>
      <c r="C12" s="5">
        <v>2007</v>
      </c>
      <c r="D12" s="5">
        <v>2010</v>
      </c>
      <c r="E12" t="s">
        <v>83</v>
      </c>
      <c r="F12">
        <v>2004</v>
      </c>
      <c r="G12" s="11">
        <v>1.0980000000000001</v>
      </c>
      <c r="H12">
        <v>2010</v>
      </c>
      <c r="I12">
        <v>1874626</v>
      </c>
      <c r="J12">
        <v>1.1000000000000001</v>
      </c>
      <c r="K12">
        <v>25077</v>
      </c>
      <c r="L12">
        <v>4.1810159999999996</v>
      </c>
      <c r="M12" s="23">
        <f>I12*J12*G12/(1+P12)^(H12-2007)</f>
        <v>2346966.8939819704</v>
      </c>
      <c r="N12" s="11">
        <f t="shared" si="0"/>
        <v>27534.546000000002</v>
      </c>
      <c r="O12" s="11">
        <f t="shared" si="1"/>
        <v>4.5907555679999996</v>
      </c>
      <c r="P12">
        <v>-1.1900000000000001E-2</v>
      </c>
      <c r="Q12">
        <v>91289</v>
      </c>
      <c r="R12">
        <v>9.1999999999999993</v>
      </c>
      <c r="S12">
        <v>4</v>
      </c>
      <c r="T12" s="5">
        <v>0.4</v>
      </c>
      <c r="U12" s="5">
        <v>0.3</v>
      </c>
      <c r="V12" s="5">
        <v>0.2</v>
      </c>
      <c r="W12" s="5">
        <v>0.1</v>
      </c>
      <c r="X12" s="5">
        <v>0</v>
      </c>
      <c r="Y12" s="5">
        <v>0</v>
      </c>
      <c r="Z12">
        <v>40</v>
      </c>
      <c r="AA12">
        <v>0.08</v>
      </c>
      <c r="AB12">
        <v>0.12</v>
      </c>
      <c r="AC12">
        <v>0</v>
      </c>
      <c r="AD12">
        <v>0</v>
      </c>
      <c r="AE12">
        <v>1</v>
      </c>
      <c r="AF12">
        <v>100</v>
      </c>
      <c r="AG12">
        <v>0.4</v>
      </c>
      <c r="AH12">
        <v>168</v>
      </c>
      <c r="AI12">
        <v>48</v>
      </c>
      <c r="AJ12">
        <v>200</v>
      </c>
      <c r="AK12">
        <v>2500</v>
      </c>
      <c r="AL12">
        <v>4000</v>
      </c>
      <c r="AM12">
        <v>1</v>
      </c>
      <c r="AN12" s="15">
        <v>0</v>
      </c>
      <c r="AO12" s="5" t="str">
        <f t="shared" si="2"/>
        <v>Coal_Steam_Turbine</v>
      </c>
      <c r="AP12" t="s">
        <v>95</v>
      </c>
    </row>
    <row r="13" spans="1:42">
      <c r="A13" s="5">
        <v>13</v>
      </c>
      <c r="B13" t="s">
        <v>97</v>
      </c>
      <c r="C13" s="5">
        <v>2007</v>
      </c>
      <c r="D13" s="5">
        <v>2010</v>
      </c>
      <c r="E13" t="s">
        <v>84</v>
      </c>
      <c r="F13">
        <v>2004</v>
      </c>
      <c r="G13" s="11">
        <v>1.0980000000000001</v>
      </c>
      <c r="H13">
        <v>2010</v>
      </c>
      <c r="I13">
        <v>3022356</v>
      </c>
      <c r="J13">
        <v>1.2</v>
      </c>
      <c r="K13">
        <v>81999</v>
      </c>
      <c r="L13">
        <v>0.44633899999999999</v>
      </c>
      <c r="M13" s="23">
        <f>I13*J13*G13/(1+P13)^(H13-2007)</f>
        <v>3982256.2656</v>
      </c>
      <c r="N13" s="11">
        <f t="shared" si="0"/>
        <v>90034.902000000002</v>
      </c>
      <c r="O13" s="11">
        <f t="shared" si="1"/>
        <v>0.49008022200000001</v>
      </c>
      <c r="P13">
        <v>0</v>
      </c>
      <c r="Q13">
        <v>91289</v>
      </c>
      <c r="R13">
        <v>10.433999999999999</v>
      </c>
      <c r="S13">
        <v>6</v>
      </c>
      <c r="T13" s="5">
        <v>0.1</v>
      </c>
      <c r="U13" s="5">
        <v>0.2</v>
      </c>
      <c r="V13" s="5">
        <v>0.2</v>
      </c>
      <c r="W13" s="5">
        <v>0.2</v>
      </c>
      <c r="X13" s="5">
        <v>0.2</v>
      </c>
      <c r="Y13" s="5">
        <v>0.1</v>
      </c>
      <c r="Z13">
        <v>40</v>
      </c>
      <c r="AA13">
        <v>0.04</v>
      </c>
      <c r="AB13">
        <v>0.06</v>
      </c>
      <c r="AC13">
        <v>0</v>
      </c>
      <c r="AD13">
        <v>0</v>
      </c>
      <c r="AE13">
        <v>1</v>
      </c>
      <c r="AF13">
        <v>1000</v>
      </c>
      <c r="AG13">
        <v>1</v>
      </c>
      <c r="AH13">
        <v>168</v>
      </c>
      <c r="AI13">
        <v>168</v>
      </c>
      <c r="AJ13">
        <v>220</v>
      </c>
      <c r="AK13">
        <v>0</v>
      </c>
      <c r="AL13">
        <v>0</v>
      </c>
      <c r="AM13">
        <v>1</v>
      </c>
      <c r="AN13" s="15">
        <v>0</v>
      </c>
      <c r="AO13" s="5" t="str">
        <f t="shared" si="2"/>
        <v>Nuclear</v>
      </c>
      <c r="AP13" t="s">
        <v>55</v>
      </c>
    </row>
    <row r="14" spans="1:42">
      <c r="A14" s="5">
        <v>14</v>
      </c>
      <c r="B14" t="s">
        <v>98</v>
      </c>
      <c r="C14" s="5">
        <v>2007</v>
      </c>
      <c r="D14" s="5">
        <v>2010</v>
      </c>
      <c r="E14" t="s">
        <v>87</v>
      </c>
      <c r="F14">
        <v>2004</v>
      </c>
      <c r="G14" s="11">
        <v>1.0980000000000001</v>
      </c>
      <c r="H14">
        <v>2010</v>
      </c>
      <c r="I14">
        <v>3039350</v>
      </c>
      <c r="J14">
        <v>1.1000000000000001</v>
      </c>
      <c r="K14">
        <v>237950</v>
      </c>
      <c r="L14">
        <v>0</v>
      </c>
      <c r="M14" s="23">
        <f>I14*J14*G14/(1+P14)^(H14-2007)</f>
        <v>3783294.561779411</v>
      </c>
      <c r="N14" s="11">
        <f t="shared" si="0"/>
        <v>261269.10000000003</v>
      </c>
      <c r="O14" s="11">
        <f t="shared" si="1"/>
        <v>0</v>
      </c>
      <c r="P14">
        <v>-0.01</v>
      </c>
      <c r="Q14">
        <v>65639</v>
      </c>
      <c r="R14">
        <v>32.32</v>
      </c>
      <c r="S14">
        <v>4</v>
      </c>
      <c r="T14" s="5">
        <v>0.4</v>
      </c>
      <c r="U14" s="5">
        <v>0.3</v>
      </c>
      <c r="V14" s="5">
        <v>0.2</v>
      </c>
      <c r="W14" s="5">
        <v>0.1</v>
      </c>
      <c r="X14" s="5">
        <v>0</v>
      </c>
      <c r="Y14" s="5">
        <v>0</v>
      </c>
      <c r="Z14">
        <v>45</v>
      </c>
      <c r="AA14">
        <v>7.4999999999999997E-3</v>
      </c>
      <c r="AB14">
        <v>2.41E-2</v>
      </c>
      <c r="AC14">
        <v>0</v>
      </c>
      <c r="AD14">
        <v>1</v>
      </c>
      <c r="AE14">
        <v>1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 s="15">
        <v>0</v>
      </c>
      <c r="AO14" s="5" t="str">
        <f t="shared" si="2"/>
        <v>Geothermal</v>
      </c>
      <c r="AP14" t="s">
        <v>34</v>
      </c>
    </row>
    <row r="15" spans="1:42">
      <c r="A15" s="5">
        <v>15</v>
      </c>
      <c r="B15" s="5" t="s">
        <v>15</v>
      </c>
      <c r="C15" s="5">
        <v>2007</v>
      </c>
      <c r="D15" s="5">
        <v>2010</v>
      </c>
      <c r="E15" s="5" t="s">
        <v>17</v>
      </c>
      <c r="F15" s="5">
        <v>2004</v>
      </c>
      <c r="G15" s="11">
        <v>1.0980000000000001</v>
      </c>
      <c r="H15" s="5">
        <v>2010</v>
      </c>
      <c r="I15" s="5">
        <v>2042231</v>
      </c>
      <c r="J15">
        <v>1.2</v>
      </c>
      <c r="K15">
        <v>12415</v>
      </c>
      <c r="L15">
        <v>2.213479</v>
      </c>
      <c r="M15" s="23">
        <f>I15*J15*G15/(1+P15)^(H15-2007)</f>
        <v>2753971.7206766452</v>
      </c>
      <c r="N15" s="11">
        <f t="shared" si="0"/>
        <v>13631.670000000002</v>
      </c>
      <c r="O15" s="11">
        <f t="shared" si="1"/>
        <v>2.4303999420000002</v>
      </c>
      <c r="P15">
        <v>-7.7000000000000002E-3</v>
      </c>
      <c r="Q15" s="5">
        <v>65639</v>
      </c>
      <c r="R15">
        <v>0</v>
      </c>
      <c r="S15">
        <v>6</v>
      </c>
      <c r="T15" s="5">
        <v>0.1</v>
      </c>
      <c r="U15" s="5">
        <v>0.2</v>
      </c>
      <c r="V15" s="5">
        <v>0.2</v>
      </c>
      <c r="W15" s="5">
        <v>0.2</v>
      </c>
      <c r="X15" s="5">
        <v>0.2</v>
      </c>
      <c r="Y15" s="5">
        <v>0.1</v>
      </c>
      <c r="Z15">
        <v>100</v>
      </c>
      <c r="AA15">
        <v>0.05</v>
      </c>
      <c r="AB15">
        <v>1.9E-2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5">
        <v>0</v>
      </c>
      <c r="AL15" s="5">
        <v>0</v>
      </c>
      <c r="AM15">
        <v>1</v>
      </c>
      <c r="AN15" s="15">
        <v>0</v>
      </c>
      <c r="AO15" s="5" t="str">
        <f t="shared" si="2"/>
        <v>Hydro_NonPumped</v>
      </c>
      <c r="AP15" s="5" t="s">
        <v>57</v>
      </c>
    </row>
    <row r="16" spans="1:42">
      <c r="A16" s="5">
        <v>16</v>
      </c>
      <c r="B16" s="5" t="s">
        <v>16</v>
      </c>
      <c r="C16" s="5">
        <v>2007</v>
      </c>
      <c r="D16" s="5">
        <v>2010</v>
      </c>
      <c r="E16" s="5" t="s">
        <v>18</v>
      </c>
      <c r="F16" s="5">
        <v>2004</v>
      </c>
      <c r="G16" s="11">
        <v>1.0980000000000001</v>
      </c>
      <c r="H16" s="5">
        <v>2010</v>
      </c>
      <c r="I16">
        <v>3515865</v>
      </c>
      <c r="J16">
        <v>1.2</v>
      </c>
      <c r="K16">
        <v>27018</v>
      </c>
      <c r="L16">
        <v>0</v>
      </c>
      <c r="M16" s="23">
        <f>I16*J16*G16/(1+P16)^(H16-2007)</f>
        <v>4838532.8357808823</v>
      </c>
      <c r="N16" s="11">
        <f t="shared" si="0"/>
        <v>29665.764000000003</v>
      </c>
      <c r="O16" s="11">
        <f t="shared" si="1"/>
        <v>0</v>
      </c>
      <c r="P16">
        <v>-1.44E-2</v>
      </c>
      <c r="Q16" s="5">
        <v>65639</v>
      </c>
      <c r="R16">
        <v>0</v>
      </c>
      <c r="S16">
        <v>6</v>
      </c>
      <c r="T16" s="7">
        <v>0.1</v>
      </c>
      <c r="U16" s="7">
        <v>0.2</v>
      </c>
      <c r="V16" s="7">
        <v>0.2</v>
      </c>
      <c r="W16" s="7">
        <v>0.2</v>
      </c>
      <c r="X16" s="7">
        <v>0.2</v>
      </c>
      <c r="Y16" s="7">
        <v>0.1</v>
      </c>
      <c r="Z16">
        <v>100</v>
      </c>
      <c r="AA16">
        <v>3.7999999999999999E-2</v>
      </c>
      <c r="AB16">
        <v>0.03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5">
        <v>0</v>
      </c>
      <c r="AL16" s="5">
        <v>0</v>
      </c>
      <c r="AM16">
        <v>1</v>
      </c>
      <c r="AN16" s="15">
        <v>0</v>
      </c>
      <c r="AO16" s="5" t="str">
        <f t="shared" si="2"/>
        <v>Hydro_Pumped</v>
      </c>
      <c r="AP16" s="5" t="s">
        <v>57</v>
      </c>
    </row>
    <row r="17" spans="1:42" s="18" customFormat="1">
      <c r="A17" s="18">
        <v>17</v>
      </c>
      <c r="B17" s="18" t="s">
        <v>27</v>
      </c>
      <c r="E17" s="18" t="s">
        <v>29</v>
      </c>
      <c r="M17" s="23"/>
      <c r="S17" s="22">
        <v>3</v>
      </c>
      <c r="T17" s="22">
        <v>0.8</v>
      </c>
      <c r="U17" s="22">
        <v>0.1</v>
      </c>
      <c r="V17" s="22">
        <v>0.1</v>
      </c>
      <c r="W17" s="22">
        <v>0</v>
      </c>
      <c r="X17" s="22">
        <v>0</v>
      </c>
      <c r="Y17" s="22">
        <v>0</v>
      </c>
      <c r="AM17" s="18">
        <v>0</v>
      </c>
      <c r="AN17" s="18">
        <v>0</v>
      </c>
    </row>
    <row r="18" spans="1:42" s="5" customFormat="1">
      <c r="A18">
        <v>18</v>
      </c>
      <c r="B18" s="17" t="s">
        <v>100</v>
      </c>
      <c r="C18"/>
      <c r="D18"/>
      <c r="E18" t="s">
        <v>77</v>
      </c>
      <c r="G18" s="11"/>
      <c r="M18" s="23"/>
      <c r="N18" s="11"/>
      <c r="O18" s="11"/>
      <c r="S18" s="22">
        <v>6</v>
      </c>
      <c r="T18" s="22">
        <v>0.1</v>
      </c>
      <c r="U18" s="22">
        <v>0.2</v>
      </c>
      <c r="V18" s="22">
        <v>0.2</v>
      </c>
      <c r="W18" s="22">
        <v>0.2</v>
      </c>
      <c r="X18" s="22">
        <v>0.2</v>
      </c>
      <c r="Y18" s="22">
        <v>0.1</v>
      </c>
      <c r="AM18">
        <v>0</v>
      </c>
      <c r="AN18" s="15">
        <v>0</v>
      </c>
    </row>
    <row r="19" spans="1:42" s="5" customFormat="1">
      <c r="A19">
        <v>19</v>
      </c>
      <c r="B19" s="17" t="s">
        <v>101</v>
      </c>
      <c r="C19"/>
      <c r="D19"/>
      <c r="E19" t="s">
        <v>10</v>
      </c>
      <c r="G19" s="11"/>
      <c r="M19" s="23"/>
      <c r="N19" s="11"/>
      <c r="O19" s="11"/>
      <c r="S19" s="22">
        <v>3</v>
      </c>
      <c r="T19" s="22">
        <v>0.5</v>
      </c>
      <c r="U19" s="22">
        <v>0.4</v>
      </c>
      <c r="V19" s="22">
        <v>0.1</v>
      </c>
      <c r="W19" s="22">
        <v>0</v>
      </c>
      <c r="X19" s="22">
        <v>0</v>
      </c>
      <c r="Y19" s="22">
        <v>0</v>
      </c>
      <c r="AM19">
        <v>0</v>
      </c>
      <c r="AN19" s="15">
        <v>0</v>
      </c>
    </row>
    <row r="20" spans="1:42" s="5" customFormat="1">
      <c r="A20">
        <v>20</v>
      </c>
      <c r="B20" s="18" t="s">
        <v>26</v>
      </c>
      <c r="C20"/>
      <c r="D20"/>
      <c r="E20" t="s">
        <v>10</v>
      </c>
      <c r="G20" s="11"/>
      <c r="M20" s="23"/>
      <c r="N20" s="11"/>
      <c r="O20" s="11"/>
      <c r="S20" s="22">
        <v>3</v>
      </c>
      <c r="T20" s="22">
        <v>0.5</v>
      </c>
      <c r="U20" s="22">
        <v>0.4</v>
      </c>
      <c r="V20" s="22">
        <v>0.1</v>
      </c>
      <c r="W20" s="22">
        <v>0</v>
      </c>
      <c r="X20" s="22">
        <v>0</v>
      </c>
      <c r="Y20" s="22">
        <v>0</v>
      </c>
      <c r="AM20">
        <v>0</v>
      </c>
      <c r="AN20" s="15">
        <v>0</v>
      </c>
    </row>
    <row r="21" spans="1:42" s="5" customFormat="1">
      <c r="A21">
        <v>21</v>
      </c>
      <c r="B21" s="24" t="s">
        <v>25</v>
      </c>
      <c r="C21" s="24"/>
      <c r="D21"/>
      <c r="E21" t="s">
        <v>98</v>
      </c>
      <c r="G21" s="11"/>
      <c r="M21" s="23"/>
      <c r="N21" s="11"/>
      <c r="O21" s="11"/>
      <c r="S21" s="22">
        <v>4</v>
      </c>
      <c r="T21" s="22">
        <v>0.4</v>
      </c>
      <c r="U21" s="22">
        <v>0.3</v>
      </c>
      <c r="V21" s="22">
        <v>0.2</v>
      </c>
      <c r="W21" s="22">
        <v>0.1</v>
      </c>
      <c r="X21" s="22">
        <v>0</v>
      </c>
      <c r="Y21" s="22">
        <v>0</v>
      </c>
      <c r="AM21">
        <v>0</v>
      </c>
      <c r="AN21" s="15">
        <v>0</v>
      </c>
    </row>
    <row r="22" spans="1:42" s="5" customFormat="1">
      <c r="A22">
        <v>22</v>
      </c>
      <c r="B22" s="17" t="s">
        <v>102</v>
      </c>
      <c r="C22"/>
      <c r="D22"/>
      <c r="E22" t="s">
        <v>78</v>
      </c>
      <c r="G22" s="11"/>
      <c r="M22" s="23"/>
      <c r="N22" s="11"/>
      <c r="O22" s="11"/>
      <c r="S22" s="22">
        <v>6</v>
      </c>
      <c r="T22" s="22">
        <v>0.1</v>
      </c>
      <c r="U22" s="22">
        <v>0.2</v>
      </c>
      <c r="V22" s="22">
        <v>0.2</v>
      </c>
      <c r="W22" s="22">
        <v>0.2</v>
      </c>
      <c r="X22" s="22">
        <v>0.2</v>
      </c>
      <c r="Y22" s="22">
        <v>0.1</v>
      </c>
      <c r="AM22">
        <v>0</v>
      </c>
      <c r="AN22" s="15">
        <v>0</v>
      </c>
    </row>
    <row r="23" spans="1:42" s="18" customFormat="1">
      <c r="A23" s="18">
        <v>23</v>
      </c>
      <c r="B23" s="18" t="s">
        <v>28</v>
      </c>
      <c r="E23" s="18" t="s">
        <v>30</v>
      </c>
      <c r="M23" s="23"/>
      <c r="S23" s="22">
        <v>3</v>
      </c>
      <c r="T23" s="22">
        <v>0.8</v>
      </c>
      <c r="U23" s="22">
        <v>0.1</v>
      </c>
      <c r="V23" s="22">
        <v>0.1</v>
      </c>
      <c r="W23" s="22">
        <v>0</v>
      </c>
      <c r="X23" s="22">
        <v>0</v>
      </c>
      <c r="Y23" s="22">
        <v>0</v>
      </c>
      <c r="AM23" s="18">
        <v>0</v>
      </c>
      <c r="AN23" s="18">
        <v>0</v>
      </c>
    </row>
    <row r="24" spans="1:42" s="8" customFormat="1">
      <c r="A24" s="8">
        <v>25</v>
      </c>
      <c r="B24" s="13" t="s">
        <v>68</v>
      </c>
      <c r="C24" s="8">
        <v>2007</v>
      </c>
      <c r="D24" s="8">
        <v>2010</v>
      </c>
      <c r="E24" s="8" t="s">
        <v>81</v>
      </c>
      <c r="F24" s="8">
        <v>2009</v>
      </c>
      <c r="G24" s="11">
        <v>0.97</v>
      </c>
      <c r="H24" s="8">
        <v>2010</v>
      </c>
      <c r="I24" s="8">
        <v>5100000</v>
      </c>
      <c r="J24" s="8">
        <v>1.05</v>
      </c>
      <c r="K24" s="9">
        <v>10526</v>
      </c>
      <c r="L24" s="8">
        <v>0</v>
      </c>
      <c r="M24" s="23">
        <f>I24*J24*G24/(1+P24)^(H24-2007)</f>
        <v>5976906.1693058107</v>
      </c>
      <c r="N24" s="11">
        <f t="shared" si="0"/>
        <v>10210.219999999999</v>
      </c>
      <c r="O24" s="11">
        <f t="shared" si="1"/>
        <v>0</v>
      </c>
      <c r="P24" s="8">
        <v>-4.5699999999999998E-2</v>
      </c>
      <c r="Q24" s="8">
        <v>0</v>
      </c>
      <c r="R24" s="8">
        <v>0</v>
      </c>
      <c r="S24" s="8">
        <v>1</v>
      </c>
      <c r="T24" s="8">
        <v>1</v>
      </c>
      <c r="U24" s="8">
        <v>0</v>
      </c>
      <c r="V24" s="9">
        <v>0</v>
      </c>
      <c r="W24" s="9">
        <v>0</v>
      </c>
      <c r="X24" s="9">
        <v>0</v>
      </c>
      <c r="Y24" s="9">
        <v>0</v>
      </c>
      <c r="Z24" s="8">
        <v>30</v>
      </c>
      <c r="AA24" s="9">
        <v>3.0000000000000001E-3</v>
      </c>
      <c r="AB24" s="9">
        <v>0</v>
      </c>
      <c r="AC24" s="8">
        <v>1</v>
      </c>
      <c r="AD24" s="8">
        <v>1</v>
      </c>
      <c r="AE24" s="8">
        <v>0</v>
      </c>
      <c r="AF24" s="8">
        <v>0</v>
      </c>
      <c r="AG24" s="8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>
        <v>1</v>
      </c>
      <c r="AN24" s="15">
        <v>0</v>
      </c>
      <c r="AO24" s="9" t="s">
        <v>60</v>
      </c>
      <c r="AP24" s="9" t="s">
        <v>11</v>
      </c>
    </row>
    <row r="25" spans="1:42" s="8" customFormat="1">
      <c r="A25" s="8">
        <v>26</v>
      </c>
      <c r="B25" s="8" t="s">
        <v>61</v>
      </c>
      <c r="C25" s="8">
        <v>2007</v>
      </c>
      <c r="D25" s="8">
        <v>2010</v>
      </c>
      <c r="E25" s="8" t="s">
        <v>81</v>
      </c>
      <c r="F25" s="8">
        <v>2009</v>
      </c>
      <c r="G25" s="11">
        <v>0.97</v>
      </c>
      <c r="H25" s="8">
        <v>2010</v>
      </c>
      <c r="I25" s="8">
        <v>4060000</v>
      </c>
      <c r="J25" s="8">
        <v>1.05</v>
      </c>
      <c r="K25" s="9">
        <v>10526</v>
      </c>
      <c r="L25" s="8">
        <v>0</v>
      </c>
      <c r="M25" s="23">
        <f>I25*J25*G25/(1+P25)^(H25-2007)</f>
        <v>4634620.2138119834</v>
      </c>
      <c r="N25" s="11">
        <f t="shared" si="0"/>
        <v>10210.219999999999</v>
      </c>
      <c r="O25" s="11">
        <f t="shared" si="1"/>
        <v>0</v>
      </c>
      <c r="P25" s="8">
        <v>-3.73E-2</v>
      </c>
      <c r="Q25" s="8">
        <v>65639</v>
      </c>
      <c r="R25" s="8">
        <v>0</v>
      </c>
      <c r="S25" s="8">
        <v>3</v>
      </c>
      <c r="T25" s="8">
        <v>0.8</v>
      </c>
      <c r="U25" s="8">
        <v>0.1</v>
      </c>
      <c r="V25" s="8">
        <v>0.1</v>
      </c>
      <c r="W25" s="8">
        <v>0</v>
      </c>
      <c r="X25" s="8">
        <v>0</v>
      </c>
      <c r="Y25" s="8">
        <v>0</v>
      </c>
      <c r="Z25" s="8">
        <v>30</v>
      </c>
      <c r="AA25" s="9">
        <v>3.0000000000000001E-3</v>
      </c>
      <c r="AB25" s="9">
        <v>0</v>
      </c>
      <c r="AC25" s="8">
        <v>1</v>
      </c>
      <c r="AD25" s="8">
        <v>1</v>
      </c>
      <c r="AE25" s="8">
        <v>0</v>
      </c>
      <c r="AF25" s="8">
        <v>0</v>
      </c>
      <c r="AG25" s="8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>
        <v>1</v>
      </c>
      <c r="AN25" s="15">
        <v>0</v>
      </c>
      <c r="AO25" s="9" t="s">
        <v>61</v>
      </c>
      <c r="AP25" s="9" t="s">
        <v>11</v>
      </c>
    </row>
    <row r="26" spans="1:42" s="5" customFormat="1">
      <c r="A26" s="10">
        <v>27</v>
      </c>
      <c r="B26" s="9" t="s">
        <v>42</v>
      </c>
      <c r="C26" s="5">
        <v>2007</v>
      </c>
      <c r="D26" s="5">
        <v>2010</v>
      </c>
      <c r="E26" s="9" t="s">
        <v>81</v>
      </c>
      <c r="F26" s="5">
        <v>2010</v>
      </c>
      <c r="G26" s="11">
        <v>0.96499999999999997</v>
      </c>
      <c r="H26" s="5">
        <v>2010</v>
      </c>
      <c r="I26" s="5">
        <v>4230000</v>
      </c>
      <c r="J26" s="5">
        <v>1.05</v>
      </c>
      <c r="K26" s="5">
        <v>44370</v>
      </c>
      <c r="L26" s="9">
        <v>0</v>
      </c>
      <c r="M26" s="23">
        <f>I26*J26*G26/(1+P26)^(H26-2007)</f>
        <v>4624269.4583522985</v>
      </c>
      <c r="N26" s="11">
        <f t="shared" si="0"/>
        <v>42817.049999999996</v>
      </c>
      <c r="O26" s="11">
        <f t="shared" si="1"/>
        <v>0</v>
      </c>
      <c r="P26" s="9">
        <v>-2.5000000000000001E-2</v>
      </c>
      <c r="Q26" s="9">
        <v>65639</v>
      </c>
      <c r="R26" s="9">
        <v>0</v>
      </c>
      <c r="S26" s="5">
        <v>3</v>
      </c>
      <c r="T26" s="9">
        <v>0.8</v>
      </c>
      <c r="U26" s="9">
        <v>0.1</v>
      </c>
      <c r="V26" s="9">
        <v>0.1</v>
      </c>
      <c r="W26" s="9">
        <v>0</v>
      </c>
      <c r="X26" s="9">
        <v>0</v>
      </c>
      <c r="Y26" s="9">
        <v>0</v>
      </c>
      <c r="Z26" s="9">
        <v>30</v>
      </c>
      <c r="AA26" s="9">
        <v>0.05</v>
      </c>
      <c r="AB26" s="9">
        <v>0.05</v>
      </c>
      <c r="AC26" s="9">
        <v>1</v>
      </c>
      <c r="AD26" s="9">
        <v>1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>
        <v>1</v>
      </c>
      <c r="AN26" s="15">
        <v>0</v>
      </c>
      <c r="AO26" s="9" t="s">
        <v>42</v>
      </c>
      <c r="AP26" s="9" t="s">
        <v>103</v>
      </c>
    </row>
    <row r="27" spans="1:42" s="9" customFormat="1">
      <c r="A27" s="10">
        <v>28</v>
      </c>
      <c r="B27" s="14" t="s">
        <v>88</v>
      </c>
      <c r="C27" s="9">
        <v>2007</v>
      </c>
      <c r="D27" s="9">
        <v>2010</v>
      </c>
      <c r="E27" s="14" t="s">
        <v>89</v>
      </c>
      <c r="F27" s="9">
        <v>2010</v>
      </c>
      <c r="G27" s="16">
        <v>0.96499999999999997</v>
      </c>
      <c r="H27" s="9">
        <v>2010</v>
      </c>
      <c r="I27" s="9">
        <v>1200000</v>
      </c>
      <c r="J27" s="9">
        <v>1.20678844526941</v>
      </c>
      <c r="K27" s="9">
        <v>10310</v>
      </c>
      <c r="L27" s="9">
        <v>3.1</v>
      </c>
      <c r="M27" s="23">
        <f>I27*J27*G27/(1+P27)^(H27-2007)</f>
        <v>1402503.9775474914</v>
      </c>
      <c r="N27" s="14">
        <f t="shared" si="0"/>
        <v>9949.15</v>
      </c>
      <c r="O27" s="14">
        <f t="shared" si="1"/>
        <v>2.9914999999999998</v>
      </c>
      <c r="P27" s="9">
        <v>-1.1999999999999999E-3</v>
      </c>
      <c r="Q27" s="14">
        <v>91289</v>
      </c>
      <c r="R27" s="9">
        <v>4.4000000000000004</v>
      </c>
      <c r="S27" s="9">
        <v>6</v>
      </c>
      <c r="T27" s="9">
        <v>0.1</v>
      </c>
      <c r="U27" s="9">
        <v>0.2</v>
      </c>
      <c r="V27" s="9">
        <v>0.2</v>
      </c>
      <c r="W27" s="9">
        <v>0.2</v>
      </c>
      <c r="X27" s="9">
        <v>0.2</v>
      </c>
      <c r="Y27" s="9">
        <v>0.1</v>
      </c>
      <c r="Z27" s="9">
        <v>30</v>
      </c>
      <c r="AA27" s="9">
        <v>0.03</v>
      </c>
      <c r="AB27" s="9">
        <v>0.04</v>
      </c>
      <c r="AC27" s="9">
        <v>0</v>
      </c>
      <c r="AD27" s="9">
        <v>1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12">
        <v>1</v>
      </c>
      <c r="AN27" s="15">
        <v>1</v>
      </c>
      <c r="AO27" s="14" t="s">
        <v>12</v>
      </c>
      <c r="AP27" s="14" t="s">
        <v>13</v>
      </c>
    </row>
    <row r="28" spans="1:42" s="21" customFormat="1">
      <c r="A28" s="21">
        <v>29</v>
      </c>
      <c r="B28" s="21" t="s">
        <v>73</v>
      </c>
      <c r="E28" s="21" t="s">
        <v>29</v>
      </c>
      <c r="S28" s="22">
        <v>3</v>
      </c>
      <c r="T28" s="22">
        <v>0.8</v>
      </c>
      <c r="U28" s="22">
        <v>0.1</v>
      </c>
      <c r="V28" s="22">
        <v>0.1</v>
      </c>
      <c r="W28" s="22">
        <v>0</v>
      </c>
      <c r="X28" s="22">
        <v>0</v>
      </c>
      <c r="Y28" s="22">
        <v>0</v>
      </c>
      <c r="AM28" s="21">
        <v>0</v>
      </c>
      <c r="AN28" s="21">
        <v>0</v>
      </c>
    </row>
    <row r="29" spans="1:42" s="21" customFormat="1">
      <c r="A29" s="21">
        <v>30</v>
      </c>
      <c r="B29" s="21" t="s">
        <v>74</v>
      </c>
      <c r="E29" s="21" t="s">
        <v>77</v>
      </c>
      <c r="S29" s="22">
        <v>4</v>
      </c>
      <c r="T29" s="22">
        <v>0.4</v>
      </c>
      <c r="U29" s="22">
        <v>0.3</v>
      </c>
      <c r="V29" s="22">
        <v>0.2</v>
      </c>
      <c r="W29" s="22">
        <v>0.1</v>
      </c>
      <c r="X29" s="22">
        <v>0</v>
      </c>
      <c r="Y29" s="22">
        <v>0</v>
      </c>
      <c r="AM29" s="21">
        <v>0</v>
      </c>
      <c r="AN29" s="21">
        <v>0</v>
      </c>
    </row>
    <row r="30" spans="1:42" s="21" customFormat="1">
      <c r="A30" s="21">
        <v>31</v>
      </c>
      <c r="B30" s="21" t="s">
        <v>75</v>
      </c>
      <c r="E30" s="21" t="s">
        <v>10</v>
      </c>
      <c r="S30" s="22">
        <v>3</v>
      </c>
      <c r="T30" s="22">
        <v>0.5</v>
      </c>
      <c r="U30" s="22">
        <v>0.4</v>
      </c>
      <c r="V30" s="22">
        <v>0.1</v>
      </c>
      <c r="W30" s="22">
        <v>0</v>
      </c>
      <c r="X30" s="22">
        <v>0</v>
      </c>
      <c r="Y30" s="22">
        <v>0</v>
      </c>
      <c r="AM30" s="21">
        <v>0</v>
      </c>
      <c r="AN30" s="21">
        <v>0</v>
      </c>
    </row>
    <row r="31" spans="1:42" s="21" customFormat="1">
      <c r="A31" s="21">
        <v>32</v>
      </c>
      <c r="B31" s="21" t="s">
        <v>76</v>
      </c>
      <c r="E31" s="21" t="s">
        <v>10</v>
      </c>
      <c r="S31" s="22">
        <v>3</v>
      </c>
      <c r="T31" s="22">
        <v>0.5</v>
      </c>
      <c r="U31" s="22">
        <v>0.4</v>
      </c>
      <c r="V31" s="22">
        <v>0.1</v>
      </c>
      <c r="W31" s="22">
        <v>0</v>
      </c>
      <c r="X31" s="22">
        <v>0</v>
      </c>
      <c r="Y31" s="22">
        <v>0</v>
      </c>
      <c r="AM31" s="21">
        <v>0</v>
      </c>
      <c r="AN31" s="21">
        <v>0</v>
      </c>
    </row>
    <row r="32" spans="1:42" s="5" customFormat="1">
      <c r="G32" s="11"/>
      <c r="AM32" s="12"/>
      <c r="AN32" s="15"/>
    </row>
    <row r="33" spans="1:25" s="6" customFormat="1">
      <c r="A33" s="6" t="s">
        <v>106</v>
      </c>
    </row>
    <row r="34" spans="1:25">
      <c r="A34" t="s">
        <v>45</v>
      </c>
      <c r="B34">
        <v>2010</v>
      </c>
      <c r="C34">
        <v>2014</v>
      </c>
      <c r="D34">
        <v>2018</v>
      </c>
      <c r="E34">
        <v>2022</v>
      </c>
      <c r="F34">
        <v>2026</v>
      </c>
      <c r="G34" t="s">
        <v>105</v>
      </c>
      <c r="S34" s="5"/>
      <c r="Y34"/>
    </row>
    <row r="35" spans="1:25">
      <c r="A35" s="5" t="str">
        <f t="shared" ref="A35:A49" si="5">B2</f>
        <v>CCGT</v>
      </c>
      <c r="B35" s="1">
        <f>$M2*(1+$P2)^(B$34-2007)/1000000</f>
        <v>1.0537389831600001</v>
      </c>
      <c r="C35" s="1">
        <f>$M2*(1+$P2)^(C$34-2007)/1000000</f>
        <v>0.99797900627524927</v>
      </c>
      <c r="D35" s="1">
        <f>$M2*(1+$P2)^(D$34-2007)/1000000</f>
        <v>0.94516964151729288</v>
      </c>
      <c r="E35" s="1">
        <f>$M2*(1+$P2)^(E$34-2007)/1000000</f>
        <v>0.89515475338520012</v>
      </c>
      <c r="F35" s="1">
        <f>$M2*(1+$P2)^(F$34-2007)/1000000</f>
        <v>0.84778646849234207</v>
      </c>
      <c r="G35" s="2">
        <f>-P2*100</f>
        <v>1.35</v>
      </c>
      <c r="S35" s="5"/>
      <c r="Y35"/>
    </row>
    <row r="36" spans="1:25">
      <c r="A36" s="5" t="str">
        <f t="shared" si="5"/>
        <v>Gas_Combustion_Turbine</v>
      </c>
      <c r="B36" s="1">
        <f>$M3*(1+$P3)^(B$34-2007)/1000000</f>
        <v>0.67819199760000015</v>
      </c>
      <c r="C36" s="1">
        <f>$M3*(1+$P3)^(C$34-2007)/1000000</f>
        <v>0.63996384677317375</v>
      </c>
      <c r="D36" s="1">
        <f>$M3*(1+$P3)^(D$34-2007)/1000000</f>
        <v>0.60389053044868624</v>
      </c>
      <c r="E36" s="1">
        <f>$M3*(1+$P3)^(E$34-2007)/1000000</f>
        <v>0.56985058547354583</v>
      </c>
      <c r="F36" s="1">
        <f>$M3*(1+$P3)^(F$34-2007)/1000000</f>
        <v>0.5377293952983021</v>
      </c>
      <c r="G36" s="2">
        <f t="shared" ref="G36:G60" si="6">-P3*100</f>
        <v>1.44</v>
      </c>
      <c r="S36" s="5"/>
      <c r="Y36"/>
    </row>
    <row r="37" spans="1:25">
      <c r="A37" s="5" t="str">
        <f t="shared" si="5"/>
        <v>Wind</v>
      </c>
      <c r="B37" s="1">
        <f>$M4*(1+$P4)^(B$34-2007)/1000000</f>
        <v>1.8400284000000002</v>
      </c>
      <c r="C37" s="1">
        <f>$M4*(1+$P4)^(C$34-2007)/1000000</f>
        <v>1.8035029173958179</v>
      </c>
      <c r="D37" s="1">
        <f>$M4*(1+$P4)^(D$34-2007)/1000000</f>
        <v>1.7677024838612414</v>
      </c>
      <c r="E37" s="1">
        <f>$M4*(1+$P4)^(E$34-2007)/1000000</f>
        <v>1.7326127068101682</v>
      </c>
      <c r="F37" s="1">
        <f>$M4*(1+$P4)^(F$34-2007)/1000000</f>
        <v>1.6982194793565157</v>
      </c>
      <c r="G37" s="2">
        <f t="shared" si="6"/>
        <v>0.5</v>
      </c>
      <c r="S37" s="5"/>
      <c r="Y37"/>
    </row>
    <row r="38" spans="1:25">
      <c r="A38" s="5" t="str">
        <f t="shared" si="5"/>
        <v>Offshore_Wind</v>
      </c>
      <c r="B38" s="1">
        <f>$M5*(1+$P5)^(B$34-2007)/1000000</f>
        <v>3.5150164199999998</v>
      </c>
      <c r="C38" s="1">
        <f>$M5*(1+$P5)^(C$34-2007)/1000000</f>
        <v>3.3357690032379645</v>
      </c>
      <c r="D38" s="1">
        <f>$M5*(1+$P5)^(D$34-2007)/1000000</f>
        <v>3.1656622653737712</v>
      </c>
      <c r="E38" s="1">
        <f>$M5*(1+$P5)^(E$34-2007)/1000000</f>
        <v>3.0042300796859158</v>
      </c>
      <c r="F38" s="1">
        <f>$M5*(1+$P5)^(F$34-2007)/1000000</f>
        <v>2.8510300894729244</v>
      </c>
      <c r="G38" s="2">
        <f t="shared" si="6"/>
        <v>1.3</v>
      </c>
      <c r="S38" s="5"/>
      <c r="Y38"/>
    </row>
    <row r="39" spans="1:25">
      <c r="A39" s="5" t="str">
        <f t="shared" si="5"/>
        <v>Residential_PV</v>
      </c>
      <c r="B39" s="1">
        <f>$M6*(1+$P6)^(B$34-2007)/1000000</f>
        <v>6.0600750000000003</v>
      </c>
      <c r="C39" s="1">
        <f>$M6*(1+$P6)^(C$34-2007)/1000000</f>
        <v>4.9672174159774221</v>
      </c>
      <c r="D39" s="1">
        <f>$M6*(1+$P6)^(D$34-2007)/1000000</f>
        <v>4.0714428216795024</v>
      </c>
      <c r="E39" s="1">
        <f>$M6*(1+$P6)^(E$34-2007)/1000000</f>
        <v>3.3372098021893595</v>
      </c>
      <c r="F39" s="1">
        <f>$M6*(1+$P6)^(F$34-2007)/1000000</f>
        <v>2.7353863855159473</v>
      </c>
      <c r="G39" s="2">
        <f t="shared" si="6"/>
        <v>4.8500000000000005</v>
      </c>
      <c r="S39" s="5"/>
      <c r="Y39"/>
    </row>
    <row r="40" spans="1:25">
      <c r="A40" s="5" t="str">
        <f t="shared" si="5"/>
        <v>CSP_Trough_6h_Storage</v>
      </c>
      <c r="B40" s="1">
        <f>$M7*(1+$P7)^(B$34-2007)/1000000</f>
        <v>6.9113782500000003</v>
      </c>
      <c r="C40" s="1">
        <f>$M7*(1+$P7)^(C$34-2007)/1000000</f>
        <v>5.7488125543358102</v>
      </c>
      <c r="D40" s="1">
        <f>$M7*(1+$P7)^(D$34-2007)/1000000</f>
        <v>4.78180249863897</v>
      </c>
      <c r="E40" s="1">
        <f>$M7*(1+$P7)^(E$34-2007)/1000000</f>
        <v>3.9774535906105353</v>
      </c>
      <c r="F40" s="1">
        <f>$M7*(1+$P7)^(F$34-2007)/1000000</f>
        <v>3.3084045336384098</v>
      </c>
      <c r="G40" s="2">
        <f t="shared" si="6"/>
        <v>4.5</v>
      </c>
      <c r="S40" s="5"/>
      <c r="Y40"/>
    </row>
    <row r="41" spans="1:25">
      <c r="A41" s="5" t="str">
        <f t="shared" si="5"/>
        <v>Bio_Gas</v>
      </c>
      <c r="B41" s="1">
        <f>$M8*(1+$P8)^(B$34-2007)/1000000</f>
        <v>2.4706677653504001</v>
      </c>
      <c r="C41" s="1">
        <f>$M8*(1+$P8)^(C$34-2007)/1000000</f>
        <v>2.3314018048096807</v>
      </c>
      <c r="D41" s="1">
        <f>$M8*(1+$P8)^(D$34-2007)/1000000</f>
        <v>2.1999859518541793</v>
      </c>
      <c r="E41" s="1">
        <f>$M8*(1+$P8)^(E$34-2007)/1000000</f>
        <v>2.0759777136531965</v>
      </c>
      <c r="F41" s="1">
        <f>$M8*(1+$P8)^(F$34-2007)/1000000</f>
        <v>1.9589595396972839</v>
      </c>
      <c r="G41" s="2">
        <f t="shared" si="6"/>
        <v>1.44</v>
      </c>
      <c r="S41" s="5"/>
      <c r="Y41"/>
    </row>
    <row r="42" spans="1:25">
      <c r="A42" s="5" t="str">
        <f t="shared" si="5"/>
        <v>Biomass_Steam_Turbine</v>
      </c>
      <c r="B42" s="1">
        <f>$M9*(1+$P9)^(B$34-2007)/1000000</f>
        <v>3.1613561100000003</v>
      </c>
      <c r="C42" s="1">
        <f>$M9*(1+$P9)^(C$34-2007)/1000000</f>
        <v>3.0923779607243134</v>
      </c>
      <c r="D42" s="1">
        <f>$M9*(1+$P9)^(D$34-2007)/1000000</f>
        <v>3.0249048570404371</v>
      </c>
      <c r="E42" s="1">
        <f>$M9*(1+$P9)^(E$34-2007)/1000000</f>
        <v>2.9589039601108955</v>
      </c>
      <c r="F42" s="1">
        <f>$M9*(1+$P9)^(F$34-2007)/1000000</f>
        <v>2.8943431476142125</v>
      </c>
      <c r="G42" s="2">
        <f t="shared" si="6"/>
        <v>0.54999999999999993</v>
      </c>
      <c r="S42" s="5"/>
      <c r="Y42"/>
    </row>
    <row r="43" spans="1:25">
      <c r="A43" s="5" t="str">
        <f t="shared" si="5"/>
        <v>Biomass_IGCC</v>
      </c>
      <c r="B43" s="1">
        <f>$M10*(1+$P10)^(B$34-2007)/1000000</f>
        <v>3.6298046115072</v>
      </c>
      <c r="C43" s="1">
        <f>$M10*(1+$P10)^(C$34-2007)/1000000</f>
        <v>3.4196437187850544</v>
      </c>
      <c r="D43" s="1">
        <f>$M10*(1+$P10)^(D$34-2007)/1000000</f>
        <v>3.2216508641688026</v>
      </c>
      <c r="E43" s="1">
        <f>$M10*(1+$P10)^(E$34-2007)/1000000</f>
        <v>3.0351215343237863</v>
      </c>
      <c r="F43" s="1">
        <f>$M10*(1+$P10)^(F$34-2007)/1000000</f>
        <v>2.8593920063068952</v>
      </c>
      <c r="G43" s="2">
        <f t="shared" si="6"/>
        <v>1.48</v>
      </c>
      <c r="S43" s="5"/>
      <c r="Y43"/>
    </row>
    <row r="44" spans="1:25">
      <c r="A44" s="5" t="str">
        <f t="shared" si="5"/>
        <v>Coal_IGCC</v>
      </c>
      <c r="B44" s="1">
        <f>$M11*(1+$P11)^(B$34-2007)/1000000</f>
        <v>2.7827187265800002</v>
      </c>
      <c r="C44" s="1">
        <f>$M11*(1+$P11)^(C$34-2007)/1000000</f>
        <v>2.6216029877551899</v>
      </c>
      <c r="D44" s="1">
        <f>$M11*(1+$P11)^(D$34-2007)/1000000</f>
        <v>2.4698156374049733</v>
      </c>
      <c r="E44" s="1">
        <f>$M11*(1+$P11)^(E$34-2007)/1000000</f>
        <v>2.3268165741577049</v>
      </c>
      <c r="F44" s="1">
        <f>$M11*(1+$P11)^(F$34-2007)/1000000</f>
        <v>2.1920969677977862</v>
      </c>
      <c r="G44" s="2">
        <f t="shared" si="6"/>
        <v>1.48</v>
      </c>
      <c r="S44" s="5"/>
      <c r="Y44"/>
    </row>
    <row r="45" spans="1:25">
      <c r="A45" s="5" t="str">
        <f t="shared" si="5"/>
        <v>Coal_Steam_Turbine</v>
      </c>
      <c r="B45" s="1">
        <f>$M12*(1+$P12)^(B$34-2007)/1000000</f>
        <v>2.2641732828000003</v>
      </c>
      <c r="C45" s="1">
        <f>$M12*(1+$P12)^(C$34-2007)/1000000</f>
        <v>2.1583071954465982</v>
      </c>
      <c r="D45" s="1">
        <f>$M12*(1+$P12)^(D$34-2007)/1000000</f>
        <v>2.0573910951532226</v>
      </c>
      <c r="E45" s="1">
        <f>$M12*(1+$P12)^(E$34-2007)/1000000</f>
        <v>1.9611935350750256</v>
      </c>
      <c r="F45" s="1">
        <f>$M12*(1+$P12)^(F$34-2007)/1000000</f>
        <v>1.8694938901413034</v>
      </c>
      <c r="G45" s="2">
        <f t="shared" si="6"/>
        <v>1.1900000000000002</v>
      </c>
      <c r="S45" s="5"/>
      <c r="Y45"/>
    </row>
    <row r="46" spans="1:25">
      <c r="A46" s="5" t="str">
        <f t="shared" si="5"/>
        <v>Nuclear</v>
      </c>
      <c r="B46" s="1">
        <f>$M13*(1+$P13)^(B$34-2007)/1000000</f>
        <v>3.9822562656000002</v>
      </c>
      <c r="C46" s="1">
        <f>$M13*(1+$P13)^(C$34-2007)/1000000</f>
        <v>3.9822562656000002</v>
      </c>
      <c r="D46" s="1">
        <f>$M13*(1+$P13)^(D$34-2007)/1000000</f>
        <v>3.9822562656000002</v>
      </c>
      <c r="E46" s="1">
        <f>$M13*(1+$P13)^(E$34-2007)/1000000</f>
        <v>3.9822562656000002</v>
      </c>
      <c r="F46" s="1">
        <f>$M13*(1+$P13)^(F$34-2007)/1000000</f>
        <v>3.9822562656000002</v>
      </c>
      <c r="G46" s="2">
        <f t="shared" si="6"/>
        <v>0</v>
      </c>
      <c r="S46" s="5"/>
      <c r="Y46"/>
    </row>
    <row r="47" spans="1:25">
      <c r="A47" s="5" t="str">
        <f t="shared" si="5"/>
        <v>Geothermal</v>
      </c>
      <c r="B47" s="1">
        <f>$M14*(1+$P14)^(B$34-2007)/1000000</f>
        <v>3.6709269300000007</v>
      </c>
      <c r="C47" s="1">
        <f>$M14*(1+$P14)^(C$34-2007)/1000000</f>
        <v>3.5262777619595496</v>
      </c>
      <c r="D47" s="1">
        <f>$M14*(1+$P14)^(D$34-2007)/1000000</f>
        <v>3.3873283482900729</v>
      </c>
      <c r="E47" s="1">
        <f>$M14*(1+$P14)^(E$34-2007)/1000000</f>
        <v>3.2538540959273345</v>
      </c>
      <c r="F47" s="1">
        <f>$M14*(1+$P14)^(F$34-2007)/1000000</f>
        <v>3.1256392616699538</v>
      </c>
      <c r="G47" s="2">
        <f t="shared" si="6"/>
        <v>1</v>
      </c>
      <c r="S47" s="5"/>
      <c r="Y47"/>
    </row>
    <row r="48" spans="1:25">
      <c r="A48" s="5" t="str">
        <f t="shared" si="5"/>
        <v>Hydro_NonPumped</v>
      </c>
      <c r="B48" s="1">
        <f>$M15*(1+$P15)^(B$34-2007)/1000000</f>
        <v>2.6908435655999998</v>
      </c>
      <c r="C48" s="1">
        <f>$M15*(1+$P15)^(C$34-2007)/1000000</f>
        <v>2.6089179200931372</v>
      </c>
      <c r="D48" s="1">
        <f>$M15*(1+$P15)^(D$34-2007)/1000000</f>
        <v>2.5294865895578029</v>
      </c>
      <c r="E48" s="1">
        <f>$M15*(1+$P15)^(E$34-2007)/1000000</f>
        <v>2.4524736318743017</v>
      </c>
      <c r="F48" s="1">
        <f>$M15*(1+$P15)^(F$34-2007)/1000000</f>
        <v>2.3778054170629881</v>
      </c>
      <c r="G48" s="2">
        <f t="shared" si="6"/>
        <v>0.77</v>
      </c>
      <c r="S48" s="5"/>
      <c r="Y48"/>
    </row>
    <row r="49" spans="1:25">
      <c r="A49" s="5" t="str">
        <f t="shared" si="5"/>
        <v>Hydro_Pumped</v>
      </c>
      <c r="B49" s="1">
        <f>$M16*(1+$P16)^(B$34-2007)/1000000</f>
        <v>4.6325037240000002</v>
      </c>
      <c r="C49" s="1">
        <f>$M16*(1+$P16)^(C$34-2007)/1000000</f>
        <v>4.371379954192034</v>
      </c>
      <c r="D49" s="1">
        <f>$M16*(1+$P16)^(D$34-2007)/1000000</f>
        <v>4.124975141393314</v>
      </c>
      <c r="E49" s="1">
        <f>$M16*(1+$P16)^(E$34-2007)/1000000</f>
        <v>3.8924596112482654</v>
      </c>
      <c r="F49" s="1">
        <f>$M16*(1+$P16)^(F$34-2007)/1000000</f>
        <v>3.6730504562704556</v>
      </c>
      <c r="G49" s="2">
        <f t="shared" si="6"/>
        <v>1.44</v>
      </c>
      <c r="S49" s="5"/>
      <c r="Y49"/>
    </row>
    <row r="50" spans="1:25">
      <c r="A50" s="20" t="str">
        <f t="shared" ref="A50:A60" si="7">B17</f>
        <v>Gas_Combustion_Turbine_EP</v>
      </c>
      <c r="B50" s="1">
        <f>$M17*(1+$P17)^(B$34-2007)/1000000</f>
        <v>0</v>
      </c>
      <c r="C50" s="1">
        <f>$M17*(1+$P17)^(C$34-2007)/1000000</f>
        <v>0</v>
      </c>
      <c r="D50" s="1">
        <f>$M17*(1+$P17)^(D$34-2007)/1000000</f>
        <v>0</v>
      </c>
      <c r="E50" s="1">
        <f>$M17*(1+$P17)^(E$34-2007)/1000000</f>
        <v>0</v>
      </c>
      <c r="F50" s="1">
        <f>$M17*(1+$P17)^(F$34-2007)/1000000</f>
        <v>0</v>
      </c>
      <c r="G50" s="2">
        <f t="shared" si="6"/>
        <v>0</v>
      </c>
    </row>
    <row r="51" spans="1:25">
      <c r="A51" s="20" t="str">
        <f t="shared" si="7"/>
        <v>Coal_Steam_Turbine_EP</v>
      </c>
      <c r="B51" s="1">
        <f>$M18*(1+$P18)^(B$34-2007)/1000000</f>
        <v>0</v>
      </c>
      <c r="C51" s="1">
        <f>$M18*(1+$P18)^(C$34-2007)/1000000</f>
        <v>0</v>
      </c>
      <c r="D51" s="1">
        <f>$M18*(1+$P18)^(D$34-2007)/1000000</f>
        <v>0</v>
      </c>
      <c r="E51" s="1">
        <f>$M18*(1+$P18)^(E$34-2007)/1000000</f>
        <v>0</v>
      </c>
      <c r="F51" s="1">
        <f>$M18*(1+$P18)^(F$34-2007)/1000000</f>
        <v>0</v>
      </c>
      <c r="G51" s="2">
        <f t="shared" si="6"/>
        <v>0</v>
      </c>
    </row>
    <row r="52" spans="1:25">
      <c r="A52" s="20" t="str">
        <f t="shared" si="7"/>
        <v>Gas_Steam_Turbine_EP</v>
      </c>
      <c r="B52" s="1">
        <f>$M19*(1+$P19)^(B$34-2007)/1000000</f>
        <v>0</v>
      </c>
      <c r="C52" s="1">
        <f>$M19*(1+$P19)^(C$34-2007)/1000000</f>
        <v>0</v>
      </c>
      <c r="D52" s="1">
        <f>$M19*(1+$P19)^(D$34-2007)/1000000</f>
        <v>0</v>
      </c>
      <c r="E52" s="1">
        <f>$M19*(1+$P19)^(E$34-2007)/1000000</f>
        <v>0</v>
      </c>
      <c r="F52" s="1">
        <f>$M19*(1+$P19)^(F$34-2007)/1000000</f>
        <v>0</v>
      </c>
      <c r="G52" s="2">
        <f t="shared" si="6"/>
        <v>0</v>
      </c>
    </row>
    <row r="53" spans="1:25">
      <c r="A53" s="20" t="str">
        <f t="shared" si="7"/>
        <v>CCGT_EP</v>
      </c>
      <c r="B53" s="1">
        <f>$M20*(1+$P20)^(B$34-2007)/1000000</f>
        <v>0</v>
      </c>
      <c r="C53" s="1">
        <f>$M20*(1+$P20)^(C$34-2007)/1000000</f>
        <v>0</v>
      </c>
      <c r="D53" s="1">
        <f>$M20*(1+$P20)^(D$34-2007)/1000000</f>
        <v>0</v>
      </c>
      <c r="E53" s="1">
        <f>$M20*(1+$P20)^(E$34-2007)/1000000</f>
        <v>0</v>
      </c>
      <c r="F53" s="1">
        <f>$M20*(1+$P20)^(F$34-2007)/1000000</f>
        <v>0</v>
      </c>
      <c r="G53" s="2">
        <f t="shared" si="6"/>
        <v>0</v>
      </c>
    </row>
    <row r="54" spans="1:25">
      <c r="A54" s="20" t="str">
        <f t="shared" si="7"/>
        <v>Geothermal_EP</v>
      </c>
      <c r="B54" s="1">
        <f>$M21*(1+$P21)^(B$34-2007)/1000000</f>
        <v>0</v>
      </c>
      <c r="C54" s="1">
        <f>$M21*(1+$P21)^(C$34-2007)/1000000</f>
        <v>0</v>
      </c>
      <c r="D54" s="1">
        <f>$M21*(1+$P21)^(D$34-2007)/1000000</f>
        <v>0</v>
      </c>
      <c r="E54" s="1">
        <f>$M21*(1+$P21)^(E$34-2007)/1000000</f>
        <v>0</v>
      </c>
      <c r="F54" s="1">
        <f>$M21*(1+$P21)^(F$34-2007)/1000000</f>
        <v>0</v>
      </c>
      <c r="G54" s="2">
        <f t="shared" si="6"/>
        <v>0</v>
      </c>
    </row>
    <row r="55" spans="1:25">
      <c r="A55" s="20" t="str">
        <f t="shared" si="7"/>
        <v>Nuclear_EP</v>
      </c>
      <c r="B55" s="1">
        <f>$M22*(1+$P22)^(B$34-2007)/1000000</f>
        <v>0</v>
      </c>
      <c r="C55" s="1">
        <f>$M22*(1+$P22)^(C$34-2007)/1000000</f>
        <v>0</v>
      </c>
      <c r="D55" s="1">
        <f>$M22*(1+$P22)^(D$34-2007)/1000000</f>
        <v>0</v>
      </c>
      <c r="E55" s="1">
        <f>$M22*(1+$P22)^(E$34-2007)/1000000</f>
        <v>0</v>
      </c>
      <c r="F55" s="1">
        <f>$M22*(1+$P22)^(F$34-2007)/1000000</f>
        <v>0</v>
      </c>
      <c r="G55" s="2">
        <f t="shared" si="6"/>
        <v>0</v>
      </c>
    </row>
    <row r="56" spans="1:25">
      <c r="A56" s="20" t="str">
        <f t="shared" si="7"/>
        <v>Wind_EP</v>
      </c>
      <c r="B56" s="1">
        <f>$M23*(1+$P23)^(B$34-2007)/1000000</f>
        <v>0</v>
      </c>
      <c r="C56" s="1">
        <f>$M23*(1+$P23)^(C$34-2007)/1000000</f>
        <v>0</v>
      </c>
      <c r="D56" s="1">
        <f>$M23*(1+$P23)^(D$34-2007)/1000000</f>
        <v>0</v>
      </c>
      <c r="E56" s="1">
        <f>$M23*(1+$P23)^(E$34-2007)/1000000</f>
        <v>0</v>
      </c>
      <c r="F56" s="1">
        <f>$M23*(1+$P23)^(F$34-2007)/1000000</f>
        <v>0</v>
      </c>
      <c r="G56" s="2">
        <f t="shared" si="6"/>
        <v>0</v>
      </c>
    </row>
    <row r="57" spans="1:25">
      <c r="A57" s="20" t="str">
        <f t="shared" si="7"/>
        <v>Commercial_PV</v>
      </c>
      <c r="B57" s="1">
        <f>$M24*(1+$P24)^(B$34-2007)/1000000</f>
        <v>5.19435</v>
      </c>
      <c r="C57" s="1">
        <f>$M24*(1+$P24)^(C$34-2007)/1000000</f>
        <v>4.307952486835223</v>
      </c>
      <c r="D57" s="1">
        <f>$M24*(1+$P24)^(D$34-2007)/1000000</f>
        <v>3.5728155840152822</v>
      </c>
      <c r="E57" s="1">
        <f>$M24*(1+$P24)^(E$34-2007)/1000000</f>
        <v>2.9631272017022865</v>
      </c>
      <c r="F57" s="1">
        <f>$M24*(1+$P24)^(F$34-2007)/1000000</f>
        <v>2.457479992180438</v>
      </c>
      <c r="G57" s="2">
        <f t="shared" si="6"/>
        <v>4.5699999999999994</v>
      </c>
    </row>
    <row r="58" spans="1:25">
      <c r="A58" s="20" t="str">
        <f t="shared" si="7"/>
        <v>Central_PV</v>
      </c>
      <c r="B58" s="1">
        <f>$M25*(1+$P25)^(B$34-2007)/1000000</f>
        <v>4.1351099999999992</v>
      </c>
      <c r="C58" s="1">
        <f>$M25*(1+$P25)^(C$34-2007)/1000000</f>
        <v>3.551820047364612</v>
      </c>
      <c r="D58" s="1">
        <f>$M25*(1+$P25)^(D$34-2007)/1000000</f>
        <v>3.0508077533272773</v>
      </c>
      <c r="E58" s="1">
        <f>$M25*(1+$P25)^(E$34-2007)/1000000</f>
        <v>2.620467203755938</v>
      </c>
      <c r="F58" s="1">
        <f>$M25*(1+$P25)^(F$34-2007)/1000000</f>
        <v>2.2508295904490647</v>
      </c>
      <c r="G58" s="2">
        <f t="shared" si="6"/>
        <v>3.73</v>
      </c>
    </row>
    <row r="59" spans="1:25">
      <c r="A59" s="20" t="str">
        <f t="shared" si="7"/>
        <v>CSP_Trough_No_Storage</v>
      </c>
      <c r="B59" s="1">
        <f>$M26*(1+$P26)^(B$34-2007)/1000000</f>
        <v>4.2860474999999996</v>
      </c>
      <c r="C59" s="1">
        <f>$M26*(1+$P26)^(C$34-2007)/1000000</f>
        <v>3.8732492243935535</v>
      </c>
      <c r="D59" s="1">
        <f>$M26*(1+$P26)^(D$34-2007)/1000000</f>
        <v>3.5002084214571272</v>
      </c>
      <c r="E59" s="1">
        <f>$M26*(1+$P26)^(E$34-2007)/1000000</f>
        <v>3.1630959651344517</v>
      </c>
      <c r="F59" s="1">
        <f>$M26*(1+$P26)^(F$34-2007)/1000000</f>
        <v>2.8584515205768017</v>
      </c>
      <c r="G59" s="2">
        <f t="shared" si="6"/>
        <v>2.5</v>
      </c>
    </row>
    <row r="60" spans="1:25">
      <c r="A60" s="20" t="str">
        <f t="shared" si="7"/>
        <v>Compressed_Air_Energy_Storage</v>
      </c>
      <c r="B60" s="1">
        <f>$M27*(1+$P27)^(B$34-2007)/1000000</f>
        <v>1.3974610196219766</v>
      </c>
      <c r="C60" s="1">
        <f>$M27*(1+$P27)^(C$34-2007)/1000000</f>
        <v>1.3907652711346481</v>
      </c>
      <c r="D60" s="1">
        <f>$M27*(1+$P27)^(D$34-2007)/1000000</f>
        <v>1.3841016044350587</v>
      </c>
      <c r="E60" s="1">
        <f>$M27*(1+$P27)^(E$34-2007)/1000000</f>
        <v>1.3774698658075926</v>
      </c>
      <c r="F60" s="1">
        <f>$M27*(1+$P27)^(F$34-2007)/1000000</f>
        <v>1.3708699022731416</v>
      </c>
      <c r="G60" s="2">
        <f t="shared" si="6"/>
        <v>0.12</v>
      </c>
    </row>
  </sheetData>
  <mergeCells count="1">
    <mergeCell ref="B21:C21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G31"/>
  <sheetViews>
    <sheetView workbookViewId="0">
      <selection activeCell="A27" sqref="A27:AG31"/>
    </sheetView>
  </sheetViews>
  <sheetFormatPr baseColWidth="10" defaultRowHeight="13"/>
  <cols>
    <col min="1" max="1" width="10.7109375" style="4"/>
    <col min="2" max="2" width="22.42578125" customWidth="1"/>
    <col min="3" max="3" width="10.7109375" style="5"/>
    <col min="5" max="5" width="10.7109375" style="3"/>
    <col min="12" max="12" width="26.42578125" customWidth="1"/>
  </cols>
  <sheetData>
    <row r="1" spans="1:33" s="5" customFormat="1">
      <c r="A1" s="5" t="str">
        <f>'generator_costs_04-08-2010'!A1</f>
        <v>technology_id</v>
      </c>
      <c r="B1" s="5" t="str">
        <f>'generator_costs_04-08-2010'!B1</f>
        <v>technology</v>
      </c>
      <c r="C1" s="5" t="str">
        <f>'generator_costs_04-08-2010'!C1</f>
        <v>price_and_dollar_year</v>
      </c>
      <c r="D1" s="5" t="str">
        <f>'generator_costs_04-08-2010'!D1</f>
        <v>min_build_year</v>
      </c>
      <c r="E1" s="5" t="str">
        <f>'generator_costs_04-08-2010'!E1</f>
        <v>fuel</v>
      </c>
      <c r="F1" s="5" t="str">
        <f>'generator_costs_04-08-2010'!M1</f>
        <v>overnight_cost_$2007</v>
      </c>
      <c r="G1" s="5" t="str">
        <f>'generator_costs_04-08-2010'!N1</f>
        <v>fixed_o_m_$2007</v>
      </c>
      <c r="H1" s="5" t="str">
        <f>'generator_costs_04-08-2010'!O1</f>
        <v>var_o_m_$2007</v>
      </c>
      <c r="I1" s="5" t="str">
        <f>'generator_costs_04-08-2010'!P1</f>
        <v>overnight_cost_change</v>
      </c>
      <c r="J1" s="5" t="str">
        <f>'generator_costs_04-08-2010'!Q1</f>
        <v>connect_cost_generic_$2007_per_mw</v>
      </c>
      <c r="K1" s="5" t="str">
        <f>'generator_costs_04-08-2010'!R1</f>
        <v>heat_rate_mbtu_per_mwh</v>
      </c>
      <c r="L1" s="5" t="str">
        <f>'generator_costs_04-08-2010'!S1</f>
        <v>construction_time_years</v>
      </c>
      <c r="M1" s="5" t="str">
        <f>'generator_costs_04-08-2010'!T1</f>
        <v>year_1_cost_fraction</v>
      </c>
      <c r="N1" s="5" t="str">
        <f>'generator_costs_04-08-2010'!U1</f>
        <v>year_2_cost_fraction</v>
      </c>
      <c r="O1" s="5" t="str">
        <f>'generator_costs_04-08-2010'!V1</f>
        <v>year_3_cost_fraction</v>
      </c>
      <c r="P1" s="5" t="str">
        <f>'generator_costs_04-08-2010'!W1</f>
        <v>year_4_cost_fraction</v>
      </c>
      <c r="Q1" s="5" t="str">
        <f>'generator_costs_04-08-2010'!X1</f>
        <v>year_5_cost_fraction</v>
      </c>
      <c r="R1" s="5" t="str">
        <f>'generator_costs_04-08-2010'!Y1</f>
        <v>year_6_cost_fraction</v>
      </c>
      <c r="S1" s="5" t="str">
        <f>'generator_costs_04-08-2010'!Z1</f>
        <v>max_age_years</v>
      </c>
      <c r="T1" s="5" t="str">
        <f>'generator_costs_04-08-2010'!AA1</f>
        <v>forced_outage_rate</v>
      </c>
      <c r="U1" s="5" t="str">
        <f>'generator_costs_04-08-2010'!AB1</f>
        <v>scheduled_outage_rate</v>
      </c>
      <c r="V1" s="5" t="str">
        <f>'generator_costs_04-08-2010'!AC1</f>
        <v>intermittent</v>
      </c>
      <c r="W1" s="5" t="str">
        <f>'generator_costs_04-08-2010'!AD1</f>
        <v>resource_limited</v>
      </c>
      <c r="X1" s="5" t="str">
        <f>'generator_costs_04-08-2010'!AE1</f>
        <v>baseload</v>
      </c>
      <c r="Y1" s="5" t="str">
        <f>'generator_costs_04-08-2010'!AF1</f>
        <v>min_build_capacity</v>
      </c>
      <c r="Z1" s="5" t="str">
        <f>'generator_costs_04-08-2010'!AG1</f>
        <v>min_dispatch_fraction</v>
      </c>
      <c r="AA1" s="5" t="str">
        <f>'generator_costs_04-08-2010'!AH1</f>
        <v>min_runtime_hours</v>
      </c>
      <c r="AB1" s="5" t="str">
        <f>'generator_costs_04-08-2010'!AI1</f>
        <v>min_downtime_hours</v>
      </c>
      <c r="AC1" s="5" t="str">
        <f>'generator_costs_04-08-2010'!AJ1</f>
        <v>max_ramp_rate_mw_per_hour</v>
      </c>
      <c r="AD1" s="5" t="str">
        <f>'generator_costs_04-08-2010'!AK1</f>
        <v>startup_fuel_mbtu</v>
      </c>
      <c r="AE1" s="5" t="str">
        <f>'generator_costs_04-08-2010'!AL1</f>
        <v>nonfuel_startup_cost</v>
      </c>
      <c r="AF1" s="12" t="str">
        <f>'generator_costs_04-08-2010'!AM1</f>
        <v>can_build_new</v>
      </c>
      <c r="AG1" s="15" t="str">
        <f>'generator_costs_04-08-2010'!AN1</f>
        <v>storage</v>
      </c>
    </row>
    <row r="2" spans="1:33" s="5" customFormat="1">
      <c r="A2" s="5">
        <f>'generator_costs_04-08-2010'!A2</f>
        <v>1</v>
      </c>
      <c r="B2" s="5" t="str">
        <f>'generator_costs_04-08-2010'!B2</f>
        <v>CCGT</v>
      </c>
      <c r="C2" s="5">
        <f>'generator_costs_04-08-2010'!C2</f>
        <v>2007</v>
      </c>
      <c r="D2" s="5">
        <f>'generator_costs_04-08-2010'!D2</f>
        <v>2010</v>
      </c>
      <c r="E2" s="5" t="str">
        <f>'generator_costs_04-08-2010'!E2</f>
        <v>Gas</v>
      </c>
      <c r="F2" s="5">
        <f>'generator_costs_04-08-2010'!M2</f>
        <v>1097594.136590925</v>
      </c>
      <c r="G2" s="5">
        <f>'generator_costs_04-08-2010'!N2</f>
        <v>12092.274000000001</v>
      </c>
      <c r="H2" s="5">
        <f>'generator_costs_04-08-2010'!O2</f>
        <v>2.0353351500000003</v>
      </c>
      <c r="I2" s="5">
        <f>'generator_costs_04-08-2010'!P2</f>
        <v>-1.35E-2</v>
      </c>
      <c r="J2" s="5">
        <f>'generator_costs_04-08-2010'!Q2</f>
        <v>91289</v>
      </c>
      <c r="K2" s="5">
        <f>'generator_costs_04-08-2010'!R2</f>
        <v>6.9740000000000002</v>
      </c>
      <c r="L2" s="5">
        <f>'generator_costs_04-08-2010'!S2</f>
        <v>3</v>
      </c>
      <c r="M2" s="5">
        <f>'generator_costs_04-08-2010'!T2</f>
        <v>0.5</v>
      </c>
      <c r="N2" s="5">
        <f>'generator_costs_04-08-2010'!U2</f>
        <v>0.4</v>
      </c>
      <c r="O2" s="5">
        <f>'generator_costs_04-08-2010'!V2</f>
        <v>0.1</v>
      </c>
      <c r="P2" s="5">
        <f>'generator_costs_04-08-2010'!W2</f>
        <v>0</v>
      </c>
      <c r="Q2" s="5">
        <f>'generator_costs_04-08-2010'!X2</f>
        <v>0</v>
      </c>
      <c r="R2" s="5">
        <f>'generator_costs_04-08-2010'!Y2</f>
        <v>0</v>
      </c>
      <c r="S2" s="5">
        <f>'generator_costs_04-08-2010'!Z2</f>
        <v>30</v>
      </c>
      <c r="T2" s="5">
        <f>'generator_costs_04-08-2010'!AA2</f>
        <v>0.04</v>
      </c>
      <c r="U2" s="5">
        <f>'generator_costs_04-08-2010'!AB2</f>
        <v>0.06</v>
      </c>
      <c r="V2" s="5">
        <f>'generator_costs_04-08-2010'!AC2</f>
        <v>0</v>
      </c>
      <c r="W2" s="5">
        <f>'generator_costs_04-08-2010'!AD2</f>
        <v>0</v>
      </c>
      <c r="X2" s="5">
        <f>'generator_costs_04-08-2010'!AE2</f>
        <v>0</v>
      </c>
      <c r="Y2" s="5">
        <v>0</v>
      </c>
      <c r="Z2" s="5">
        <f>'generator_costs_04-08-2010'!AG2</f>
        <v>0.5</v>
      </c>
      <c r="AA2" s="5">
        <f>'generator_costs_04-08-2010'!AH2</f>
        <v>8</v>
      </c>
      <c r="AB2" s="5">
        <f>'generator_costs_04-08-2010'!AI2</f>
        <v>4</v>
      </c>
      <c r="AC2" s="5">
        <f>'generator_costs_04-08-2010'!AJ2</f>
        <v>150</v>
      </c>
      <c r="AD2" s="5">
        <f>'generator_costs_04-08-2010'!AK2</f>
        <v>700</v>
      </c>
      <c r="AE2" s="5">
        <f>'generator_costs_04-08-2010'!AL2</f>
        <v>6900</v>
      </c>
      <c r="AF2" s="12">
        <f>'generator_costs_04-08-2010'!AM2</f>
        <v>1</v>
      </c>
      <c r="AG2" s="15">
        <f>'generator_costs_04-08-2010'!AN2</f>
        <v>0</v>
      </c>
    </row>
    <row r="3" spans="1:33" s="5" customFormat="1">
      <c r="A3" s="11">
        <f>'generator_costs_04-08-2010'!A3</f>
        <v>2</v>
      </c>
      <c r="B3" s="11" t="str">
        <f>'generator_costs_04-08-2010'!B3</f>
        <v>Gas_Combustion_Turbine</v>
      </c>
      <c r="C3" s="11">
        <f>'generator_costs_04-08-2010'!C3</f>
        <v>2007</v>
      </c>
      <c r="D3" s="11">
        <f>'generator_costs_04-08-2010'!D3</f>
        <v>2010</v>
      </c>
      <c r="E3" s="11" t="str">
        <f>'generator_costs_04-08-2010'!E3</f>
        <v>Gas</v>
      </c>
      <c r="F3" s="11">
        <f>'generator_costs_04-08-2010'!M3</f>
        <v>708354.36836260383</v>
      </c>
      <c r="G3" s="11">
        <f>'generator_costs_04-08-2010'!N3</f>
        <v>11321.478000000001</v>
      </c>
      <c r="H3" s="11">
        <f>'generator_costs_04-08-2010'!O3</f>
        <v>3.3505470000000002</v>
      </c>
      <c r="I3" s="11">
        <f>'generator_costs_04-08-2010'!P3</f>
        <v>-1.44E-2</v>
      </c>
      <c r="J3" s="11">
        <f>'generator_costs_04-08-2010'!Q3</f>
        <v>91289</v>
      </c>
      <c r="K3" s="11">
        <f>'generator_costs_04-08-2010'!R3</f>
        <v>10.050000000000001</v>
      </c>
      <c r="L3" s="11">
        <f>'generator_costs_04-08-2010'!S3</f>
        <v>3</v>
      </c>
      <c r="M3" s="11">
        <f>'generator_costs_04-08-2010'!T3</f>
        <v>0.8</v>
      </c>
      <c r="N3" s="11">
        <f>'generator_costs_04-08-2010'!U3</f>
        <v>0.1</v>
      </c>
      <c r="O3" s="11">
        <f>'generator_costs_04-08-2010'!V3</f>
        <v>0.1</v>
      </c>
      <c r="P3" s="11">
        <f>'generator_costs_04-08-2010'!W3</f>
        <v>0</v>
      </c>
      <c r="Q3" s="11">
        <f>'generator_costs_04-08-2010'!X3</f>
        <v>0</v>
      </c>
      <c r="R3" s="11">
        <f>'generator_costs_04-08-2010'!Y3</f>
        <v>0</v>
      </c>
      <c r="S3" s="11">
        <f>'generator_costs_04-08-2010'!Z3</f>
        <v>30</v>
      </c>
      <c r="T3" s="11">
        <f>'generator_costs_04-08-2010'!AA3</f>
        <v>0.03</v>
      </c>
      <c r="U3" s="11">
        <f>'generator_costs_04-08-2010'!AB3</f>
        <v>0.05</v>
      </c>
      <c r="V3" s="11">
        <f>'generator_costs_04-08-2010'!AC3</f>
        <v>0</v>
      </c>
      <c r="W3" s="11">
        <f>'generator_costs_04-08-2010'!AD3</f>
        <v>0</v>
      </c>
      <c r="X3" s="11">
        <f>'generator_costs_04-08-2010'!AE3</f>
        <v>0</v>
      </c>
      <c r="Y3" s="11">
        <f>'generator_costs_04-08-2010'!AF3</f>
        <v>0</v>
      </c>
      <c r="Z3" s="11">
        <f>'generator_costs_04-08-2010'!AG3</f>
        <v>0.3</v>
      </c>
      <c r="AA3" s="11">
        <f>'generator_costs_04-08-2010'!AH3</f>
        <v>2</v>
      </c>
      <c r="AB3" s="11">
        <f>'generator_costs_04-08-2010'!AI3</f>
        <v>2</v>
      </c>
      <c r="AC3" s="11">
        <f>'generator_costs_04-08-2010'!AJ3</f>
        <v>320</v>
      </c>
      <c r="AD3" s="11">
        <f>'generator_costs_04-08-2010'!AK3</f>
        <v>190</v>
      </c>
      <c r="AE3" s="11">
        <f>'generator_costs_04-08-2010'!AL3</f>
        <v>7500</v>
      </c>
      <c r="AF3" s="12">
        <f>'generator_costs_04-08-2010'!AM3</f>
        <v>1</v>
      </c>
      <c r="AG3" s="15">
        <f>'generator_costs_04-08-2010'!AN3</f>
        <v>0</v>
      </c>
    </row>
    <row r="4" spans="1:33" s="5" customFormat="1">
      <c r="A4" s="11">
        <f>'generator_costs_04-08-2010'!A4</f>
        <v>4</v>
      </c>
      <c r="B4" s="11" t="str">
        <f>'generator_costs_04-08-2010'!B4</f>
        <v>Wind</v>
      </c>
      <c r="C4" s="11">
        <f>'generator_costs_04-08-2010'!C4</f>
        <v>2007</v>
      </c>
      <c r="D4" s="11">
        <f>'generator_costs_04-08-2010'!D4</f>
        <v>2010</v>
      </c>
      <c r="E4" s="11" t="str">
        <f>'generator_costs_04-08-2010'!E4</f>
        <v>Wind</v>
      </c>
      <c r="F4" s="11">
        <f>'generator_costs_04-08-2010'!M4</f>
        <v>1867907.1476673284</v>
      </c>
      <c r="G4" s="11">
        <f>'generator_costs_04-08-2010'!N4</f>
        <v>57791.034000000007</v>
      </c>
      <c r="H4" s="11">
        <f>'generator_costs_04-08-2010'!O4</f>
        <v>0</v>
      </c>
      <c r="I4" s="11">
        <f>'generator_costs_04-08-2010'!P4</f>
        <v>-5.0000000000000001E-3</v>
      </c>
      <c r="J4" s="11">
        <f>'generator_costs_04-08-2010'!Q4</f>
        <v>65639</v>
      </c>
      <c r="K4" s="11">
        <f>'generator_costs_04-08-2010'!R4</f>
        <v>0</v>
      </c>
      <c r="L4" s="11">
        <f>'generator_costs_04-08-2010'!S4</f>
        <v>3</v>
      </c>
      <c r="M4" s="11">
        <f>'generator_costs_04-08-2010'!T4</f>
        <v>0.8</v>
      </c>
      <c r="N4" s="11">
        <f>'generator_costs_04-08-2010'!U4</f>
        <v>0.1</v>
      </c>
      <c r="O4" s="11">
        <f>'generator_costs_04-08-2010'!V4</f>
        <v>0.1</v>
      </c>
      <c r="P4" s="11">
        <f>'generator_costs_04-08-2010'!W4</f>
        <v>0</v>
      </c>
      <c r="Q4" s="11">
        <f>'generator_costs_04-08-2010'!X4</f>
        <v>0</v>
      </c>
      <c r="R4" s="11">
        <f>'generator_costs_04-08-2010'!Y4</f>
        <v>0</v>
      </c>
      <c r="S4" s="11">
        <f>'generator_costs_04-08-2010'!Z4</f>
        <v>20</v>
      </c>
      <c r="T4" s="11">
        <f>'generator_costs_04-08-2010'!AA4</f>
        <v>1.4999999999999999E-2</v>
      </c>
      <c r="U4" s="11">
        <f>'generator_costs_04-08-2010'!AB4</f>
        <v>3.0000000000000001E-3</v>
      </c>
      <c r="V4" s="11">
        <f>'generator_costs_04-08-2010'!AC4</f>
        <v>1</v>
      </c>
      <c r="W4" s="11">
        <f>'generator_costs_04-08-2010'!AD4</f>
        <v>1</v>
      </c>
      <c r="X4" s="11">
        <f>'generator_costs_04-08-2010'!AE4</f>
        <v>0</v>
      </c>
      <c r="Y4" s="11">
        <f>'generator_costs_04-08-2010'!AF4</f>
        <v>0</v>
      </c>
      <c r="Z4" s="11">
        <f>'generator_costs_04-08-2010'!AG4</f>
        <v>0</v>
      </c>
      <c r="AA4" s="11">
        <f>'generator_costs_04-08-2010'!AH4</f>
        <v>0</v>
      </c>
      <c r="AB4" s="11">
        <f>'generator_costs_04-08-2010'!AI4</f>
        <v>0</v>
      </c>
      <c r="AC4" s="11">
        <f>'generator_costs_04-08-2010'!AJ4</f>
        <v>0</v>
      </c>
      <c r="AD4" s="11">
        <f>'generator_costs_04-08-2010'!AK4</f>
        <v>0</v>
      </c>
      <c r="AE4" s="11">
        <f>'generator_costs_04-08-2010'!AL4</f>
        <v>0</v>
      </c>
      <c r="AF4" s="12">
        <f>'generator_costs_04-08-2010'!AM4</f>
        <v>1</v>
      </c>
      <c r="AG4" s="15">
        <f>'generator_costs_04-08-2010'!AN4</f>
        <v>0</v>
      </c>
    </row>
    <row r="5" spans="1:33" s="5" customFormat="1">
      <c r="A5" s="11">
        <f>'generator_costs_04-08-2010'!A5</f>
        <v>5</v>
      </c>
      <c r="B5" s="11" t="str">
        <f>'generator_costs_04-08-2010'!B5</f>
        <v>Offshore_Wind</v>
      </c>
      <c r="C5" s="11">
        <f>'generator_costs_04-08-2010'!C5</f>
        <v>2007</v>
      </c>
      <c r="D5" s="11">
        <f>'generator_costs_04-08-2010'!D5</f>
        <v>2010</v>
      </c>
      <c r="E5" s="11" t="str">
        <f>'generator_costs_04-08-2010'!E5</f>
        <v>Wind</v>
      </c>
      <c r="F5" s="11">
        <f>'generator_costs_04-08-2010'!M5</f>
        <v>3655745.0457166359</v>
      </c>
      <c r="G5" s="11">
        <f>'generator_costs_04-08-2010'!N5</f>
        <v>96317.65800000001</v>
      </c>
      <c r="H5" s="11">
        <f>'generator_costs_04-08-2010'!O5</f>
        <v>0</v>
      </c>
      <c r="I5" s="11">
        <f>'generator_costs_04-08-2010'!P5</f>
        <v>-1.2999999999999999E-2</v>
      </c>
      <c r="J5" s="11">
        <f>'generator_costs_04-08-2010'!Q5</f>
        <v>65639</v>
      </c>
      <c r="K5" s="11">
        <f>'generator_costs_04-08-2010'!R5</f>
        <v>0</v>
      </c>
      <c r="L5" s="11">
        <f>'generator_costs_04-08-2010'!S5</f>
        <v>4</v>
      </c>
      <c r="M5" s="11">
        <f>'generator_costs_04-08-2010'!T5</f>
        <v>0.7</v>
      </c>
      <c r="N5" s="11">
        <f>'generator_costs_04-08-2010'!U5</f>
        <v>0.1</v>
      </c>
      <c r="O5" s="11">
        <f>'generator_costs_04-08-2010'!V5</f>
        <v>0.1</v>
      </c>
      <c r="P5" s="11">
        <f>'generator_costs_04-08-2010'!W5</f>
        <v>0.1</v>
      </c>
      <c r="Q5" s="11">
        <f>'generator_costs_04-08-2010'!X5</f>
        <v>0</v>
      </c>
      <c r="R5" s="11">
        <f>'generator_costs_04-08-2010'!Y5</f>
        <v>0</v>
      </c>
      <c r="S5" s="11">
        <f>'generator_costs_04-08-2010'!Z5</f>
        <v>20</v>
      </c>
      <c r="T5" s="11">
        <f>'generator_costs_04-08-2010'!AA5</f>
        <v>0.02</v>
      </c>
      <c r="U5" s="11">
        <f>'generator_costs_04-08-2010'!AB5</f>
        <v>0.01</v>
      </c>
      <c r="V5" s="11">
        <f>'generator_costs_04-08-2010'!AC5</f>
        <v>1</v>
      </c>
      <c r="W5" s="11">
        <f>'generator_costs_04-08-2010'!AD5</f>
        <v>1</v>
      </c>
      <c r="X5" s="11">
        <f>'generator_costs_04-08-2010'!AE5</f>
        <v>0</v>
      </c>
      <c r="Y5" s="11">
        <f>'generator_costs_04-08-2010'!AF5</f>
        <v>0</v>
      </c>
      <c r="Z5" s="11">
        <f>'generator_costs_04-08-2010'!AG5</f>
        <v>0</v>
      </c>
      <c r="AA5" s="11">
        <f>'generator_costs_04-08-2010'!AH5</f>
        <v>0</v>
      </c>
      <c r="AB5" s="11">
        <f>'generator_costs_04-08-2010'!AI5</f>
        <v>0</v>
      </c>
      <c r="AC5" s="11">
        <f>'generator_costs_04-08-2010'!AJ5</f>
        <v>0</v>
      </c>
      <c r="AD5" s="11">
        <f>'generator_costs_04-08-2010'!AK5</f>
        <v>0</v>
      </c>
      <c r="AE5" s="11">
        <f>'generator_costs_04-08-2010'!AL5</f>
        <v>0</v>
      </c>
      <c r="AF5" s="12">
        <f>'generator_costs_04-08-2010'!AM5</f>
        <v>1</v>
      </c>
      <c r="AG5" s="15">
        <f>'generator_costs_04-08-2010'!AN5</f>
        <v>0</v>
      </c>
    </row>
    <row r="6" spans="1:33" s="5" customFormat="1">
      <c r="A6" s="11">
        <f>'generator_costs_04-08-2010'!A6</f>
        <v>6</v>
      </c>
      <c r="B6" s="11" t="str">
        <f>'generator_costs_04-08-2010'!B6</f>
        <v>Residential_PV</v>
      </c>
      <c r="C6" s="11">
        <f>'generator_costs_04-08-2010'!C6</f>
        <v>2007</v>
      </c>
      <c r="D6" s="11">
        <f>'generator_costs_04-08-2010'!D6</f>
        <v>2010</v>
      </c>
      <c r="E6" s="11" t="str">
        <f>'generator_costs_04-08-2010'!E6</f>
        <v>Solar</v>
      </c>
      <c r="F6" s="11">
        <f>'generator_costs_04-08-2010'!M6</f>
        <v>7034797.8339853324</v>
      </c>
      <c r="G6" s="11">
        <f>'generator_costs_04-08-2010'!N6</f>
        <v>10210.219999999999</v>
      </c>
      <c r="H6" s="11">
        <f>'generator_costs_04-08-2010'!O6</f>
        <v>0</v>
      </c>
      <c r="I6" s="11">
        <f>'generator_costs_04-08-2010'!P6</f>
        <v>-4.8500000000000001E-2</v>
      </c>
      <c r="J6" s="11">
        <f>'generator_costs_04-08-2010'!Q6</f>
        <v>0</v>
      </c>
      <c r="K6" s="11">
        <f>'generator_costs_04-08-2010'!R6</f>
        <v>0</v>
      </c>
      <c r="L6" s="11">
        <f>'generator_costs_04-08-2010'!S6</f>
        <v>1</v>
      </c>
      <c r="M6" s="11">
        <f>'generator_costs_04-08-2010'!T6</f>
        <v>1</v>
      </c>
      <c r="N6" s="11">
        <f>'generator_costs_04-08-2010'!U6</f>
        <v>0</v>
      </c>
      <c r="O6" s="11">
        <f>'generator_costs_04-08-2010'!V6</f>
        <v>0</v>
      </c>
      <c r="P6" s="11">
        <f>'generator_costs_04-08-2010'!W6</f>
        <v>0</v>
      </c>
      <c r="Q6" s="11">
        <f>'generator_costs_04-08-2010'!X6</f>
        <v>0</v>
      </c>
      <c r="R6" s="11">
        <f>'generator_costs_04-08-2010'!Y6</f>
        <v>0</v>
      </c>
      <c r="S6" s="11">
        <f>'generator_costs_04-08-2010'!Z6</f>
        <v>30</v>
      </c>
      <c r="T6" s="11">
        <f>'generator_costs_04-08-2010'!AA6</f>
        <v>3.0000000000000001E-3</v>
      </c>
      <c r="U6" s="11">
        <f>'generator_costs_04-08-2010'!AB6</f>
        <v>0</v>
      </c>
      <c r="V6" s="11">
        <f>'generator_costs_04-08-2010'!AC6</f>
        <v>1</v>
      </c>
      <c r="W6" s="11">
        <f>'generator_costs_04-08-2010'!AD6</f>
        <v>1</v>
      </c>
      <c r="X6" s="11">
        <f>'generator_costs_04-08-2010'!AE6</f>
        <v>0</v>
      </c>
      <c r="Y6" s="11">
        <f>'generator_costs_04-08-2010'!AF6</f>
        <v>0</v>
      </c>
      <c r="Z6" s="11">
        <f>'generator_costs_04-08-2010'!AG6</f>
        <v>0</v>
      </c>
      <c r="AA6" s="11">
        <f>'generator_costs_04-08-2010'!AH6</f>
        <v>0</v>
      </c>
      <c r="AB6" s="11">
        <f>'generator_costs_04-08-2010'!AI6</f>
        <v>0</v>
      </c>
      <c r="AC6" s="11">
        <f>'generator_costs_04-08-2010'!AJ6</f>
        <v>0</v>
      </c>
      <c r="AD6" s="11">
        <f>'generator_costs_04-08-2010'!AK6</f>
        <v>0</v>
      </c>
      <c r="AE6" s="11">
        <f>'generator_costs_04-08-2010'!AL6</f>
        <v>0</v>
      </c>
      <c r="AF6" s="12">
        <f>'generator_costs_04-08-2010'!AM6</f>
        <v>1</v>
      </c>
      <c r="AG6" s="15">
        <f>'generator_costs_04-08-2010'!AN6</f>
        <v>0</v>
      </c>
    </row>
    <row r="7" spans="1:33" s="5" customFormat="1">
      <c r="A7" s="11">
        <f>'generator_costs_04-08-2010'!A7</f>
        <v>7</v>
      </c>
      <c r="B7" s="11" t="str">
        <f>'generator_costs_04-08-2010'!B7</f>
        <v>CSP_Trough_6h_Storage</v>
      </c>
      <c r="C7" s="11">
        <f>'generator_costs_04-08-2010'!C7</f>
        <v>2007</v>
      </c>
      <c r="D7" s="11">
        <f>'generator_costs_04-08-2010'!D7</f>
        <v>2012</v>
      </c>
      <c r="E7" s="11" t="str">
        <f>'generator_costs_04-08-2010'!E7</f>
        <v>Solar</v>
      </c>
      <c r="F7" s="11">
        <f>'generator_costs_04-08-2010'!M7</f>
        <v>7935139.1551307421</v>
      </c>
      <c r="G7" s="11">
        <f>'generator_costs_04-08-2010'!N7</f>
        <v>46146.299999999996</v>
      </c>
      <c r="H7" s="11">
        <f>'generator_costs_04-08-2010'!O7</f>
        <v>0</v>
      </c>
      <c r="I7" s="11">
        <f>'generator_costs_04-08-2010'!P7</f>
        <v>-4.4999999999999998E-2</v>
      </c>
      <c r="J7" s="11">
        <f>'generator_costs_04-08-2010'!Q7</f>
        <v>65639</v>
      </c>
      <c r="K7" s="11">
        <f>'generator_costs_04-08-2010'!R7</f>
        <v>0</v>
      </c>
      <c r="L7" s="11">
        <f>'generator_costs_04-08-2010'!S7</f>
        <v>3</v>
      </c>
      <c r="M7" s="11">
        <f>'generator_costs_04-08-2010'!T7</f>
        <v>0.8</v>
      </c>
      <c r="N7" s="11">
        <f>'generator_costs_04-08-2010'!U7</f>
        <v>0.1</v>
      </c>
      <c r="O7" s="11">
        <f>'generator_costs_04-08-2010'!V7</f>
        <v>0.1</v>
      </c>
      <c r="P7" s="11">
        <f>'generator_costs_04-08-2010'!W7</f>
        <v>0</v>
      </c>
      <c r="Q7" s="11">
        <f>'generator_costs_04-08-2010'!X7</f>
        <v>0</v>
      </c>
      <c r="R7" s="11">
        <f>'generator_costs_04-08-2010'!Y7</f>
        <v>0</v>
      </c>
      <c r="S7" s="11">
        <f>'generator_costs_04-08-2010'!Z7</f>
        <v>30</v>
      </c>
      <c r="T7" s="11">
        <f>'generator_costs_04-08-2010'!AA7</f>
        <v>0.05</v>
      </c>
      <c r="U7" s="11">
        <f>'generator_costs_04-08-2010'!AB7</f>
        <v>0.05</v>
      </c>
      <c r="V7" s="11">
        <f>'generator_costs_04-08-2010'!AC7</f>
        <v>1</v>
      </c>
      <c r="W7" s="11">
        <f>'generator_costs_04-08-2010'!AD7</f>
        <v>1</v>
      </c>
      <c r="X7" s="11">
        <f>'generator_costs_04-08-2010'!AE7</f>
        <v>0</v>
      </c>
      <c r="Y7" s="11">
        <f>'generator_costs_04-08-2010'!AF7</f>
        <v>0</v>
      </c>
      <c r="Z7" s="11">
        <f>'generator_costs_04-08-2010'!AG7</f>
        <v>0</v>
      </c>
      <c r="AA7" s="11">
        <f>'generator_costs_04-08-2010'!AH7</f>
        <v>0</v>
      </c>
      <c r="AB7" s="11">
        <f>'generator_costs_04-08-2010'!AI7</f>
        <v>0</v>
      </c>
      <c r="AC7" s="11">
        <f>'generator_costs_04-08-2010'!AJ7</f>
        <v>0</v>
      </c>
      <c r="AD7" s="11">
        <f>'generator_costs_04-08-2010'!AK7</f>
        <v>0</v>
      </c>
      <c r="AE7" s="11">
        <f>'generator_costs_04-08-2010'!AL7</f>
        <v>0</v>
      </c>
      <c r="AF7" s="12">
        <f>'generator_costs_04-08-2010'!AM7</f>
        <v>1</v>
      </c>
      <c r="AG7" s="15">
        <f>'generator_costs_04-08-2010'!AN7</f>
        <v>0</v>
      </c>
    </row>
    <row r="8" spans="1:33" s="5" customFormat="1">
      <c r="A8" s="11">
        <f>'generator_costs_04-08-2010'!A8</f>
        <v>8</v>
      </c>
      <c r="B8" s="11" t="str">
        <f>'generator_costs_04-08-2010'!B8</f>
        <v>Bio_Gas</v>
      </c>
      <c r="C8" s="11">
        <f>'generator_costs_04-08-2010'!C8</f>
        <v>2007</v>
      </c>
      <c r="D8" s="11">
        <f>'generator_costs_04-08-2010'!D8</f>
        <v>2010</v>
      </c>
      <c r="E8" s="11" t="str">
        <f>'generator_costs_04-08-2010'!E8</f>
        <v>Bio_Gas</v>
      </c>
      <c r="F8" s="11">
        <f>'generator_costs_04-08-2010'!M8</f>
        <v>2580549.9188311687</v>
      </c>
      <c r="G8" s="11">
        <f>'generator_costs_04-08-2010'!N8</f>
        <v>114250</v>
      </c>
      <c r="H8" s="11">
        <f>'generator_costs_04-08-2010'!O8</f>
        <v>0.01</v>
      </c>
      <c r="I8" s="11">
        <f>'generator_costs_04-08-2010'!P8</f>
        <v>-1.44E-2</v>
      </c>
      <c r="J8" s="11">
        <f>'generator_costs_04-08-2010'!Q8</f>
        <v>91289</v>
      </c>
      <c r="K8" s="11">
        <f>'generator_costs_04-08-2010'!R8</f>
        <v>13.648</v>
      </c>
      <c r="L8" s="11">
        <f>'generator_costs_04-08-2010'!S8</f>
        <v>3</v>
      </c>
      <c r="M8" s="11">
        <f>'generator_costs_04-08-2010'!T8</f>
        <v>0.8</v>
      </c>
      <c r="N8" s="11">
        <f>'generator_costs_04-08-2010'!U8</f>
        <v>0.1</v>
      </c>
      <c r="O8" s="11">
        <f>'generator_costs_04-08-2010'!V8</f>
        <v>0.1</v>
      </c>
      <c r="P8" s="11">
        <f>'generator_costs_04-08-2010'!W8</f>
        <v>0</v>
      </c>
      <c r="Q8" s="11">
        <f>'generator_costs_04-08-2010'!X8</f>
        <v>0</v>
      </c>
      <c r="R8" s="11">
        <f>'generator_costs_04-08-2010'!Y8</f>
        <v>0</v>
      </c>
      <c r="S8" s="11">
        <f>'generator_costs_04-08-2010'!Z8</f>
        <v>30</v>
      </c>
      <c r="T8" s="11">
        <f>'generator_costs_04-08-2010'!AA8</f>
        <v>0.03</v>
      </c>
      <c r="U8" s="11">
        <f>'generator_costs_04-08-2010'!AB8</f>
        <v>0.05</v>
      </c>
      <c r="V8" s="11">
        <f>'generator_costs_04-08-2010'!AC8</f>
        <v>0</v>
      </c>
      <c r="W8" s="11">
        <f>'generator_costs_04-08-2010'!AD8</f>
        <v>1</v>
      </c>
      <c r="X8" s="11">
        <f>'generator_costs_04-08-2010'!AE8</f>
        <v>1</v>
      </c>
      <c r="Y8" s="11">
        <f>'generator_costs_04-08-2010'!AF8</f>
        <v>0</v>
      </c>
      <c r="Z8" s="11">
        <f>'generator_costs_04-08-2010'!AG8</f>
        <v>1</v>
      </c>
      <c r="AA8" s="11">
        <f>'generator_costs_04-08-2010'!AH8</f>
        <v>0</v>
      </c>
      <c r="AB8" s="11">
        <f>'generator_costs_04-08-2010'!AI8</f>
        <v>0</v>
      </c>
      <c r="AC8" s="11">
        <f>'generator_costs_04-08-2010'!AJ8</f>
        <v>0</v>
      </c>
      <c r="AD8" s="11">
        <f>'generator_costs_04-08-2010'!AK8</f>
        <v>0</v>
      </c>
      <c r="AE8" s="11">
        <f>'generator_costs_04-08-2010'!AL8</f>
        <v>0</v>
      </c>
      <c r="AF8" s="12">
        <f>'generator_costs_04-08-2010'!AM8</f>
        <v>1</v>
      </c>
      <c r="AG8" s="15">
        <f>'generator_costs_04-08-2010'!AN8</f>
        <v>0</v>
      </c>
    </row>
    <row r="9" spans="1:33" s="5" customFormat="1">
      <c r="A9" s="11">
        <f>'generator_costs_04-08-2010'!A9</f>
        <v>9</v>
      </c>
      <c r="B9" s="11" t="str">
        <f>'generator_costs_04-08-2010'!B9</f>
        <v>Biomass_Steam_Turbine</v>
      </c>
      <c r="C9" s="11">
        <f>'generator_costs_04-08-2010'!C9</f>
        <v>2007</v>
      </c>
      <c r="D9" s="11">
        <f>'generator_costs_04-08-2010'!D9</f>
        <v>2010</v>
      </c>
      <c r="E9" s="11" t="str">
        <f>'generator_costs_04-08-2010'!E9</f>
        <v>Bio_Solid</v>
      </c>
      <c r="F9" s="11">
        <f>'generator_costs_04-08-2010'!M9</f>
        <v>3214097.5753843598</v>
      </c>
      <c r="G9" s="11">
        <f>'generator_costs_04-08-2010'!N9</f>
        <v>73155.348000000013</v>
      </c>
      <c r="H9" s="11">
        <f>'generator_costs_04-08-2010'!O9</f>
        <v>10.450764000000001</v>
      </c>
      <c r="I9" s="11">
        <f>'generator_costs_04-08-2010'!P9</f>
        <v>-5.4999999999999997E-3</v>
      </c>
      <c r="J9" s="11">
        <f>'generator_costs_04-08-2010'!Q9</f>
        <v>91289</v>
      </c>
      <c r="K9" s="11">
        <f>'generator_costs_04-08-2010'!R9</f>
        <v>14.5</v>
      </c>
      <c r="L9" s="11">
        <f>'generator_costs_04-08-2010'!S9</f>
        <v>4</v>
      </c>
      <c r="M9" s="11">
        <f>'generator_costs_04-08-2010'!T9</f>
        <v>0.4</v>
      </c>
      <c r="N9" s="11">
        <f>'generator_costs_04-08-2010'!U9</f>
        <v>0.3</v>
      </c>
      <c r="O9" s="11">
        <f>'generator_costs_04-08-2010'!V9</f>
        <v>0.2</v>
      </c>
      <c r="P9" s="11">
        <f>'generator_costs_04-08-2010'!W9</f>
        <v>0.1</v>
      </c>
      <c r="Q9" s="11">
        <f>'generator_costs_04-08-2010'!X9</f>
        <v>0</v>
      </c>
      <c r="R9" s="11">
        <f>'generator_costs_04-08-2010'!Y9</f>
        <v>0</v>
      </c>
      <c r="S9" s="11">
        <f>'generator_costs_04-08-2010'!Z9</f>
        <v>45</v>
      </c>
      <c r="T9" s="11">
        <f>'generator_costs_04-08-2010'!AA9</f>
        <v>0.09</v>
      </c>
      <c r="U9" s="11">
        <f>'generator_costs_04-08-2010'!AB9</f>
        <v>7.5999999999999998E-2</v>
      </c>
      <c r="V9" s="11">
        <f>'generator_costs_04-08-2010'!AC9</f>
        <v>0</v>
      </c>
      <c r="W9" s="11">
        <f>'generator_costs_04-08-2010'!AD9</f>
        <v>1</v>
      </c>
      <c r="X9" s="11">
        <f>'generator_costs_04-08-2010'!AE9</f>
        <v>1</v>
      </c>
      <c r="Y9" s="11">
        <f>'generator_costs_04-08-2010'!AF9</f>
        <v>0</v>
      </c>
      <c r="Z9" s="11">
        <f>'generator_costs_04-08-2010'!AG9</f>
        <v>0.2</v>
      </c>
      <c r="AA9" s="11">
        <f>'generator_costs_04-08-2010'!AH9</f>
        <v>12</v>
      </c>
      <c r="AB9" s="11">
        <f>'generator_costs_04-08-2010'!AI9</f>
        <v>8</v>
      </c>
      <c r="AC9" s="11">
        <f>'generator_costs_04-08-2010'!AJ9</f>
        <v>220</v>
      </c>
      <c r="AD9" s="11">
        <f>'generator_costs_04-08-2010'!AK9</f>
        <v>2100</v>
      </c>
      <c r="AE9" s="11">
        <f>'generator_costs_04-08-2010'!AL9</f>
        <v>3070</v>
      </c>
      <c r="AF9" s="12">
        <f>'generator_costs_04-08-2010'!AM9</f>
        <v>1</v>
      </c>
      <c r="AG9" s="15">
        <f>'generator_costs_04-08-2010'!AN9</f>
        <v>0</v>
      </c>
    </row>
    <row r="10" spans="1:33" s="5" customFormat="1">
      <c r="A10" s="11">
        <f>'generator_costs_04-08-2010'!A10</f>
        <v>10</v>
      </c>
      <c r="B10" s="11" t="str">
        <f>'generator_costs_04-08-2010'!B10</f>
        <v>Biomass_IGCC</v>
      </c>
      <c r="C10" s="11">
        <f>'generator_costs_04-08-2010'!C10</f>
        <v>2007</v>
      </c>
      <c r="D10" s="11">
        <f>'generator_costs_04-08-2010'!D10</f>
        <v>2012</v>
      </c>
      <c r="E10" s="11" t="str">
        <f>'generator_costs_04-08-2010'!E10</f>
        <v>Bio_Solid</v>
      </c>
      <c r="F10" s="11">
        <f>'generator_costs_04-08-2010'!M10</f>
        <v>3795858.7088915962</v>
      </c>
      <c r="G10" s="11">
        <f>'generator_costs_04-08-2010'!N10</f>
        <v>64450</v>
      </c>
      <c r="H10" s="11">
        <f>'generator_costs_04-08-2010'!O10</f>
        <v>6.71</v>
      </c>
      <c r="I10" s="11">
        <f>'generator_costs_04-08-2010'!P10</f>
        <v>-1.4800000000000001E-2</v>
      </c>
      <c r="J10" s="11">
        <f>'generator_costs_04-08-2010'!Q10</f>
        <v>91289</v>
      </c>
      <c r="K10" s="11">
        <f>'generator_costs_04-08-2010'!R10</f>
        <v>9.6460000000000008</v>
      </c>
      <c r="L10" s="11">
        <f>'generator_costs_04-08-2010'!S10</f>
        <v>4</v>
      </c>
      <c r="M10" s="11">
        <f>'generator_costs_04-08-2010'!T10</f>
        <v>0.4</v>
      </c>
      <c r="N10" s="11">
        <f>'generator_costs_04-08-2010'!U10</f>
        <v>0.3</v>
      </c>
      <c r="O10" s="11">
        <f>'generator_costs_04-08-2010'!V10</f>
        <v>0.2</v>
      </c>
      <c r="P10" s="11">
        <f>'generator_costs_04-08-2010'!W10</f>
        <v>0.1</v>
      </c>
      <c r="Q10" s="11">
        <f>'generator_costs_04-08-2010'!X10</f>
        <v>0</v>
      </c>
      <c r="R10" s="11">
        <f>'generator_costs_04-08-2010'!Y10</f>
        <v>0</v>
      </c>
      <c r="S10" s="11">
        <f>'generator_costs_04-08-2010'!Z10</f>
        <v>40</v>
      </c>
      <c r="T10" s="11">
        <f>'generator_costs_04-08-2010'!AA10</f>
        <v>0.06</v>
      </c>
      <c r="U10" s="11">
        <f>'generator_costs_04-08-2010'!AB10</f>
        <v>0.1</v>
      </c>
      <c r="V10" s="11">
        <f>'generator_costs_04-08-2010'!AC10</f>
        <v>0</v>
      </c>
      <c r="W10" s="11">
        <f>'generator_costs_04-08-2010'!AD10</f>
        <v>1</v>
      </c>
      <c r="X10" s="11">
        <f>'generator_costs_04-08-2010'!AE10</f>
        <v>1</v>
      </c>
      <c r="Y10" s="11">
        <f>'generator_costs_04-08-2010'!AF10</f>
        <v>0</v>
      </c>
      <c r="Z10" s="11">
        <f>'generator_costs_04-08-2010'!AG10</f>
        <v>0.5</v>
      </c>
      <c r="AA10" s="11">
        <f>'generator_costs_04-08-2010'!AH10</f>
        <v>8</v>
      </c>
      <c r="AB10" s="11">
        <f>'generator_costs_04-08-2010'!AI10</f>
        <v>4</v>
      </c>
      <c r="AC10" s="11">
        <f>'generator_costs_04-08-2010'!AJ10</f>
        <v>150</v>
      </c>
      <c r="AD10" s="11">
        <f>'generator_costs_04-08-2010'!AK10</f>
        <v>700</v>
      </c>
      <c r="AE10" s="11">
        <f>'generator_costs_04-08-2010'!AL10</f>
        <v>6900</v>
      </c>
      <c r="AF10" s="12">
        <f>'generator_costs_04-08-2010'!AM10</f>
        <v>1</v>
      </c>
      <c r="AG10" s="15">
        <f>'generator_costs_04-08-2010'!AN10</f>
        <v>0</v>
      </c>
    </row>
    <row r="11" spans="1:33" s="5" customFormat="1">
      <c r="A11" s="11">
        <f>'generator_costs_04-08-2010'!A11</f>
        <v>11</v>
      </c>
      <c r="B11" s="11" t="str">
        <f>'generator_costs_04-08-2010'!B11</f>
        <v>Coal_IGCC</v>
      </c>
      <c r="C11" s="11">
        <f>'generator_costs_04-08-2010'!C11</f>
        <v>2007</v>
      </c>
      <c r="D11" s="11">
        <f>'generator_costs_04-08-2010'!D11</f>
        <v>2010</v>
      </c>
      <c r="E11" s="11" t="str">
        <f>'generator_costs_04-08-2010'!E11</f>
        <v>Coal</v>
      </c>
      <c r="F11" s="11">
        <f>'generator_costs_04-08-2010'!M11</f>
        <v>2910020.8532432388</v>
      </c>
      <c r="G11" s="11">
        <f>'generator_costs_04-08-2010'!N11</f>
        <v>38675.952000000005</v>
      </c>
      <c r="H11" s="11">
        <f>'generator_costs_04-08-2010'!O11</f>
        <v>2.9204812620000005</v>
      </c>
      <c r="I11" s="11">
        <f>'generator_costs_04-08-2010'!P11</f>
        <v>-1.4800000000000001E-2</v>
      </c>
      <c r="J11" s="11">
        <f>'generator_costs_04-08-2010'!Q11</f>
        <v>91289</v>
      </c>
      <c r="K11" s="11">
        <f>'generator_costs_04-08-2010'!R11</f>
        <v>8.7650000000000006</v>
      </c>
      <c r="L11" s="11">
        <f>'generator_costs_04-08-2010'!S11</f>
        <v>4</v>
      </c>
      <c r="M11" s="11">
        <f>'generator_costs_04-08-2010'!T11</f>
        <v>0.4</v>
      </c>
      <c r="N11" s="11">
        <f>'generator_costs_04-08-2010'!U11</f>
        <v>0.3</v>
      </c>
      <c r="O11" s="11">
        <f>'generator_costs_04-08-2010'!V11</f>
        <v>0.2</v>
      </c>
      <c r="P11" s="11">
        <f>'generator_costs_04-08-2010'!W11</f>
        <v>0.1</v>
      </c>
      <c r="Q11" s="11">
        <f>'generator_costs_04-08-2010'!X11</f>
        <v>0</v>
      </c>
      <c r="R11" s="11">
        <f>'generator_costs_04-08-2010'!Y11</f>
        <v>0</v>
      </c>
      <c r="S11" s="11">
        <f>'generator_costs_04-08-2010'!Z11</f>
        <v>40</v>
      </c>
      <c r="T11" s="11">
        <f>'generator_costs_04-08-2010'!AA11</f>
        <v>0.06</v>
      </c>
      <c r="U11" s="11">
        <f>'generator_costs_04-08-2010'!AB11</f>
        <v>0.1</v>
      </c>
      <c r="V11" s="11">
        <f>'generator_costs_04-08-2010'!AC11</f>
        <v>0</v>
      </c>
      <c r="W11" s="11">
        <f>'generator_costs_04-08-2010'!AD11</f>
        <v>0</v>
      </c>
      <c r="X11" s="11">
        <f>'generator_costs_04-08-2010'!AE11</f>
        <v>1</v>
      </c>
      <c r="Y11" s="11">
        <v>0</v>
      </c>
      <c r="Z11" s="11">
        <f>'generator_costs_04-08-2010'!AG11</f>
        <v>0.5</v>
      </c>
      <c r="AA11" s="11">
        <f>'generator_costs_04-08-2010'!AH11</f>
        <v>8</v>
      </c>
      <c r="AB11" s="11">
        <f>'generator_costs_04-08-2010'!AI11</f>
        <v>4</v>
      </c>
      <c r="AC11" s="11">
        <f>'generator_costs_04-08-2010'!AJ11</f>
        <v>150</v>
      </c>
      <c r="AD11" s="11">
        <f>'generator_costs_04-08-2010'!AK11</f>
        <v>700</v>
      </c>
      <c r="AE11" s="11">
        <f>'generator_costs_04-08-2010'!AL11</f>
        <v>6900</v>
      </c>
      <c r="AF11" s="12">
        <f>'generator_costs_04-08-2010'!AM11</f>
        <v>1</v>
      </c>
      <c r="AG11" s="15">
        <f>'generator_costs_04-08-2010'!AN11</f>
        <v>0</v>
      </c>
    </row>
    <row r="12" spans="1:33" s="5" customFormat="1">
      <c r="A12" s="11">
        <f>'generator_costs_04-08-2010'!A12</f>
        <v>12</v>
      </c>
      <c r="B12" s="11" t="str">
        <f>'generator_costs_04-08-2010'!B12</f>
        <v>Coal_Steam_Turbine</v>
      </c>
      <c r="C12" s="11">
        <f>'generator_costs_04-08-2010'!C12</f>
        <v>2007</v>
      </c>
      <c r="D12" s="11">
        <f>'generator_costs_04-08-2010'!D12</f>
        <v>2010</v>
      </c>
      <c r="E12" s="11" t="str">
        <f>'generator_costs_04-08-2010'!E12</f>
        <v>Coal</v>
      </c>
      <c r="F12" s="11">
        <f>'generator_costs_04-08-2010'!M12</f>
        <v>2346966.8939819704</v>
      </c>
      <c r="G12" s="11">
        <f>'generator_costs_04-08-2010'!N12</f>
        <v>27534.546000000002</v>
      </c>
      <c r="H12" s="11">
        <f>'generator_costs_04-08-2010'!O12</f>
        <v>4.5907555679999996</v>
      </c>
      <c r="I12" s="11">
        <f>'generator_costs_04-08-2010'!P12</f>
        <v>-1.1900000000000001E-2</v>
      </c>
      <c r="J12" s="11">
        <f>'generator_costs_04-08-2010'!Q12</f>
        <v>91289</v>
      </c>
      <c r="K12" s="11">
        <f>'generator_costs_04-08-2010'!R12</f>
        <v>9.1999999999999993</v>
      </c>
      <c r="L12" s="11">
        <f>'generator_costs_04-08-2010'!S12</f>
        <v>4</v>
      </c>
      <c r="M12" s="11">
        <f>'generator_costs_04-08-2010'!T12</f>
        <v>0.4</v>
      </c>
      <c r="N12" s="11">
        <f>'generator_costs_04-08-2010'!U12</f>
        <v>0.3</v>
      </c>
      <c r="O12" s="11">
        <f>'generator_costs_04-08-2010'!V12</f>
        <v>0.2</v>
      </c>
      <c r="P12" s="11">
        <f>'generator_costs_04-08-2010'!W12</f>
        <v>0.1</v>
      </c>
      <c r="Q12" s="11">
        <f>'generator_costs_04-08-2010'!X12</f>
        <v>0</v>
      </c>
      <c r="R12" s="11">
        <f>'generator_costs_04-08-2010'!Y12</f>
        <v>0</v>
      </c>
      <c r="S12" s="11">
        <f>'generator_costs_04-08-2010'!Z12</f>
        <v>40</v>
      </c>
      <c r="T12" s="11">
        <f>'generator_costs_04-08-2010'!AA12</f>
        <v>0.08</v>
      </c>
      <c r="U12" s="11">
        <f>'generator_costs_04-08-2010'!AB12</f>
        <v>0.12</v>
      </c>
      <c r="V12" s="11">
        <f>'generator_costs_04-08-2010'!AC12</f>
        <v>0</v>
      </c>
      <c r="W12" s="11">
        <f>'generator_costs_04-08-2010'!AD12</f>
        <v>0</v>
      </c>
      <c r="X12" s="11">
        <f>'generator_costs_04-08-2010'!AE12</f>
        <v>1</v>
      </c>
      <c r="Y12" s="11">
        <v>0</v>
      </c>
      <c r="Z12" s="11">
        <f>'generator_costs_04-08-2010'!AG12</f>
        <v>0.4</v>
      </c>
      <c r="AA12" s="11">
        <f>'generator_costs_04-08-2010'!AH12</f>
        <v>168</v>
      </c>
      <c r="AB12" s="11">
        <f>'generator_costs_04-08-2010'!AI12</f>
        <v>48</v>
      </c>
      <c r="AC12" s="11">
        <f>'generator_costs_04-08-2010'!AJ12</f>
        <v>200</v>
      </c>
      <c r="AD12" s="11">
        <f>'generator_costs_04-08-2010'!AK12</f>
        <v>2500</v>
      </c>
      <c r="AE12" s="11">
        <f>'generator_costs_04-08-2010'!AL12</f>
        <v>4000</v>
      </c>
      <c r="AF12" s="12">
        <f>'generator_costs_04-08-2010'!AM12</f>
        <v>1</v>
      </c>
      <c r="AG12" s="15">
        <f>'generator_costs_04-08-2010'!AN12</f>
        <v>0</v>
      </c>
    </row>
    <row r="13" spans="1:33">
      <c r="A13" s="11">
        <f>'generator_costs_04-08-2010'!A13</f>
        <v>13</v>
      </c>
      <c r="B13" s="11" t="str">
        <f>'generator_costs_04-08-2010'!B13</f>
        <v>Nuclear</v>
      </c>
      <c r="C13" s="11">
        <f>'generator_costs_04-08-2010'!C13</f>
        <v>2007</v>
      </c>
      <c r="D13" s="11">
        <f>'generator_costs_04-08-2010'!D13</f>
        <v>2010</v>
      </c>
      <c r="E13" s="11" t="str">
        <f>'generator_costs_04-08-2010'!E13</f>
        <v>Uranium</v>
      </c>
      <c r="F13" s="11">
        <f>'generator_costs_04-08-2010'!M13</f>
        <v>3982256.2656</v>
      </c>
      <c r="G13" s="11">
        <f>'generator_costs_04-08-2010'!N13</f>
        <v>90034.902000000002</v>
      </c>
      <c r="H13" s="11">
        <f>'generator_costs_04-08-2010'!O13</f>
        <v>0.49008022200000001</v>
      </c>
      <c r="I13" s="11">
        <f>'generator_costs_04-08-2010'!P13</f>
        <v>0</v>
      </c>
      <c r="J13" s="11">
        <f>'generator_costs_04-08-2010'!Q13</f>
        <v>91289</v>
      </c>
      <c r="K13" s="11">
        <f>'generator_costs_04-08-2010'!R13</f>
        <v>10.433999999999999</v>
      </c>
      <c r="L13" s="11">
        <f>'generator_costs_04-08-2010'!S13</f>
        <v>6</v>
      </c>
      <c r="M13" s="11">
        <f>'generator_costs_04-08-2010'!T13</f>
        <v>0.1</v>
      </c>
      <c r="N13" s="11">
        <f>'generator_costs_04-08-2010'!U13</f>
        <v>0.2</v>
      </c>
      <c r="O13" s="11">
        <f>'generator_costs_04-08-2010'!V13</f>
        <v>0.2</v>
      </c>
      <c r="P13" s="11">
        <f>'generator_costs_04-08-2010'!W13</f>
        <v>0.2</v>
      </c>
      <c r="Q13" s="11">
        <f>'generator_costs_04-08-2010'!X13</f>
        <v>0.2</v>
      </c>
      <c r="R13" s="11">
        <f>'generator_costs_04-08-2010'!Y13</f>
        <v>0.1</v>
      </c>
      <c r="S13" s="11">
        <f>'generator_costs_04-08-2010'!Z13</f>
        <v>40</v>
      </c>
      <c r="T13" s="11">
        <f>'generator_costs_04-08-2010'!AA13</f>
        <v>0.04</v>
      </c>
      <c r="U13" s="11">
        <f>'generator_costs_04-08-2010'!AB13</f>
        <v>0.06</v>
      </c>
      <c r="V13" s="11">
        <f>'generator_costs_04-08-2010'!AC13</f>
        <v>0</v>
      </c>
      <c r="W13" s="11">
        <f>'generator_costs_04-08-2010'!AD13</f>
        <v>0</v>
      </c>
      <c r="X13" s="11">
        <f>'generator_costs_04-08-2010'!AE13</f>
        <v>1</v>
      </c>
      <c r="Y13" s="11">
        <f>'generator_costs_04-08-2010'!AF13</f>
        <v>1000</v>
      </c>
      <c r="Z13" s="11">
        <f>'generator_costs_04-08-2010'!AG13</f>
        <v>1</v>
      </c>
      <c r="AA13" s="11">
        <f>'generator_costs_04-08-2010'!AH13</f>
        <v>168</v>
      </c>
      <c r="AB13" s="11">
        <f>'generator_costs_04-08-2010'!AI13</f>
        <v>168</v>
      </c>
      <c r="AC13" s="11">
        <f>'generator_costs_04-08-2010'!AJ13</f>
        <v>220</v>
      </c>
      <c r="AD13" s="11">
        <f>'generator_costs_04-08-2010'!AK13</f>
        <v>0</v>
      </c>
      <c r="AE13" s="11">
        <f>'generator_costs_04-08-2010'!AL13</f>
        <v>0</v>
      </c>
      <c r="AF13" s="12">
        <f>'generator_costs_04-08-2010'!AM13</f>
        <v>1</v>
      </c>
      <c r="AG13" s="15">
        <f>'generator_costs_04-08-2010'!AN13</f>
        <v>0</v>
      </c>
    </row>
    <row r="14" spans="1:33">
      <c r="A14" s="11">
        <f>'generator_costs_04-08-2010'!A14</f>
        <v>14</v>
      </c>
      <c r="B14" s="11" t="str">
        <f>'generator_costs_04-08-2010'!B14</f>
        <v>Geothermal</v>
      </c>
      <c r="C14" s="11">
        <f>'generator_costs_04-08-2010'!C14</f>
        <v>2007</v>
      </c>
      <c r="D14" s="11">
        <f>'generator_costs_04-08-2010'!D14</f>
        <v>2010</v>
      </c>
      <c r="E14" s="11" t="str">
        <f>'generator_costs_04-08-2010'!E14</f>
        <v>Geothermal</v>
      </c>
      <c r="F14" s="11">
        <f>'generator_costs_04-08-2010'!M14</f>
        <v>3783294.561779411</v>
      </c>
      <c r="G14" s="11">
        <f>'generator_costs_04-08-2010'!N14</f>
        <v>261269.10000000003</v>
      </c>
      <c r="H14" s="11">
        <f>'generator_costs_04-08-2010'!O14</f>
        <v>0</v>
      </c>
      <c r="I14" s="11">
        <f>'generator_costs_04-08-2010'!P14</f>
        <v>-0.01</v>
      </c>
      <c r="J14" s="11">
        <f>'generator_costs_04-08-2010'!Q14</f>
        <v>65639</v>
      </c>
      <c r="K14" s="11">
        <f>'generator_costs_04-08-2010'!R14</f>
        <v>32.32</v>
      </c>
      <c r="L14" s="11">
        <f>'generator_costs_04-08-2010'!S14</f>
        <v>4</v>
      </c>
      <c r="M14" s="11">
        <f>'generator_costs_04-08-2010'!T14</f>
        <v>0.4</v>
      </c>
      <c r="N14" s="11">
        <f>'generator_costs_04-08-2010'!U14</f>
        <v>0.3</v>
      </c>
      <c r="O14" s="11">
        <f>'generator_costs_04-08-2010'!V14</f>
        <v>0.2</v>
      </c>
      <c r="P14" s="11">
        <f>'generator_costs_04-08-2010'!W14</f>
        <v>0.1</v>
      </c>
      <c r="Q14" s="11">
        <f>'generator_costs_04-08-2010'!X14</f>
        <v>0</v>
      </c>
      <c r="R14" s="11">
        <f>'generator_costs_04-08-2010'!Y14</f>
        <v>0</v>
      </c>
      <c r="S14" s="11">
        <f>'generator_costs_04-08-2010'!Z14</f>
        <v>45</v>
      </c>
      <c r="T14" s="11">
        <f>'generator_costs_04-08-2010'!AA14</f>
        <v>7.4999999999999997E-3</v>
      </c>
      <c r="U14" s="11">
        <f>'generator_costs_04-08-2010'!AB14</f>
        <v>2.41E-2</v>
      </c>
      <c r="V14" s="11">
        <f>'generator_costs_04-08-2010'!AC14</f>
        <v>0</v>
      </c>
      <c r="W14" s="11">
        <f>'generator_costs_04-08-2010'!AD14</f>
        <v>1</v>
      </c>
      <c r="X14" s="11">
        <f>'generator_costs_04-08-2010'!AE14</f>
        <v>1</v>
      </c>
      <c r="Y14" s="11">
        <f>'generator_costs_04-08-2010'!AF14</f>
        <v>0</v>
      </c>
      <c r="Z14" s="11">
        <f>'generator_costs_04-08-2010'!AG14</f>
        <v>1</v>
      </c>
      <c r="AA14" s="11">
        <f>'generator_costs_04-08-2010'!AH14</f>
        <v>0</v>
      </c>
      <c r="AB14" s="11">
        <f>'generator_costs_04-08-2010'!AI14</f>
        <v>0</v>
      </c>
      <c r="AC14" s="11">
        <f>'generator_costs_04-08-2010'!AJ14</f>
        <v>0</v>
      </c>
      <c r="AD14" s="11">
        <f>'generator_costs_04-08-2010'!AK14</f>
        <v>0</v>
      </c>
      <c r="AE14" s="11">
        <f>'generator_costs_04-08-2010'!AL14</f>
        <v>0</v>
      </c>
      <c r="AF14" s="12">
        <f>'generator_costs_04-08-2010'!AM14</f>
        <v>1</v>
      </c>
      <c r="AG14" s="15">
        <f>'generator_costs_04-08-2010'!AN14</f>
        <v>0</v>
      </c>
    </row>
    <row r="15" spans="1:33">
      <c r="A15" s="11">
        <f>'generator_costs_04-08-2010'!A15</f>
        <v>15</v>
      </c>
      <c r="B15" s="11" t="str">
        <f>'generator_costs_04-08-2010'!B15</f>
        <v>Hydro_NonPumped</v>
      </c>
      <c r="C15" s="11">
        <f>'generator_costs_04-08-2010'!C15</f>
        <v>2007</v>
      </c>
      <c r="D15" s="11">
        <f>'generator_costs_04-08-2010'!D15</f>
        <v>2010</v>
      </c>
      <c r="E15" s="11" t="str">
        <f>'generator_costs_04-08-2010'!E15</f>
        <v>Water</v>
      </c>
      <c r="F15" s="11">
        <f>'generator_costs_04-08-2010'!M15</f>
        <v>2753971.7206766452</v>
      </c>
      <c r="G15" s="11">
        <f>'generator_costs_04-08-2010'!N15</f>
        <v>13631.670000000002</v>
      </c>
      <c r="H15" s="11">
        <f>'generator_costs_04-08-2010'!O15</f>
        <v>2.4303999420000002</v>
      </c>
      <c r="I15" s="11">
        <f>'generator_costs_04-08-2010'!P15</f>
        <v>-7.7000000000000002E-3</v>
      </c>
      <c r="J15" s="11">
        <f>'generator_costs_04-08-2010'!Q15</f>
        <v>65639</v>
      </c>
      <c r="K15" s="11">
        <f>'generator_costs_04-08-2010'!R15</f>
        <v>0</v>
      </c>
      <c r="L15" s="11">
        <f>'generator_costs_04-08-2010'!S15</f>
        <v>6</v>
      </c>
      <c r="M15" s="11">
        <f>'generator_costs_04-08-2010'!T15</f>
        <v>0.1</v>
      </c>
      <c r="N15" s="11">
        <f>'generator_costs_04-08-2010'!U15</f>
        <v>0.2</v>
      </c>
      <c r="O15" s="11">
        <f>'generator_costs_04-08-2010'!V15</f>
        <v>0.2</v>
      </c>
      <c r="P15" s="11">
        <f>'generator_costs_04-08-2010'!W15</f>
        <v>0.2</v>
      </c>
      <c r="Q15" s="11">
        <f>'generator_costs_04-08-2010'!X15</f>
        <v>0.2</v>
      </c>
      <c r="R15" s="11">
        <f>'generator_costs_04-08-2010'!Y15</f>
        <v>0.1</v>
      </c>
      <c r="S15" s="11">
        <f>'generator_costs_04-08-2010'!Z15</f>
        <v>100</v>
      </c>
      <c r="T15" s="11">
        <f>'generator_costs_04-08-2010'!AA15</f>
        <v>0.05</v>
      </c>
      <c r="U15" s="11">
        <f>'generator_costs_04-08-2010'!AB15</f>
        <v>1.9E-2</v>
      </c>
      <c r="V15" s="11">
        <f>'generator_costs_04-08-2010'!AC15</f>
        <v>0</v>
      </c>
      <c r="W15" s="11">
        <f>'generator_costs_04-08-2010'!AD15</f>
        <v>1</v>
      </c>
      <c r="X15" s="11">
        <f>'generator_costs_04-08-2010'!AE15</f>
        <v>0</v>
      </c>
      <c r="Y15" s="11">
        <f>'generator_costs_04-08-2010'!AF15</f>
        <v>0</v>
      </c>
      <c r="Z15" s="11">
        <f>'generator_costs_04-08-2010'!AG15</f>
        <v>0</v>
      </c>
      <c r="AA15" s="11">
        <f>'generator_costs_04-08-2010'!AH15</f>
        <v>0</v>
      </c>
      <c r="AB15" s="11">
        <f>'generator_costs_04-08-2010'!AI15</f>
        <v>0</v>
      </c>
      <c r="AC15" s="11">
        <f>'generator_costs_04-08-2010'!AJ15</f>
        <v>0</v>
      </c>
      <c r="AD15" s="11">
        <f>'generator_costs_04-08-2010'!AK15</f>
        <v>0</v>
      </c>
      <c r="AE15" s="11">
        <f>'generator_costs_04-08-2010'!AL15</f>
        <v>0</v>
      </c>
      <c r="AF15" s="12">
        <f>'generator_costs_04-08-2010'!AM15</f>
        <v>1</v>
      </c>
      <c r="AG15" s="15">
        <f>'generator_costs_04-08-2010'!AN15</f>
        <v>0</v>
      </c>
    </row>
    <row r="16" spans="1:33">
      <c r="A16" s="11">
        <f>'generator_costs_04-08-2010'!A16</f>
        <v>16</v>
      </c>
      <c r="B16" s="11" t="str">
        <f>'generator_costs_04-08-2010'!B16</f>
        <v>Hydro_Pumped</v>
      </c>
      <c r="C16" s="11">
        <f>'generator_costs_04-08-2010'!C16</f>
        <v>2007</v>
      </c>
      <c r="D16" s="11">
        <f>'generator_costs_04-08-2010'!D16</f>
        <v>2010</v>
      </c>
      <c r="E16" s="11" t="str">
        <f>'generator_costs_04-08-2010'!E16</f>
        <v>Water</v>
      </c>
      <c r="F16" s="11">
        <f>'generator_costs_04-08-2010'!M16</f>
        <v>4838532.8357808823</v>
      </c>
      <c r="G16" s="11">
        <f>'generator_costs_04-08-2010'!N16</f>
        <v>29665.764000000003</v>
      </c>
      <c r="H16" s="11">
        <f>'generator_costs_04-08-2010'!O16</f>
        <v>0</v>
      </c>
      <c r="I16" s="11">
        <f>'generator_costs_04-08-2010'!P16</f>
        <v>-1.44E-2</v>
      </c>
      <c r="J16" s="11">
        <f>'generator_costs_04-08-2010'!Q16</f>
        <v>65639</v>
      </c>
      <c r="K16" s="11">
        <f>'generator_costs_04-08-2010'!R16</f>
        <v>0</v>
      </c>
      <c r="L16" s="11">
        <f>'generator_costs_04-08-2010'!S16</f>
        <v>6</v>
      </c>
      <c r="M16" s="11">
        <f>'generator_costs_04-08-2010'!T16</f>
        <v>0.1</v>
      </c>
      <c r="N16" s="11">
        <f>'generator_costs_04-08-2010'!U16</f>
        <v>0.2</v>
      </c>
      <c r="O16" s="11">
        <f>'generator_costs_04-08-2010'!V16</f>
        <v>0.2</v>
      </c>
      <c r="P16" s="11">
        <f>'generator_costs_04-08-2010'!W16</f>
        <v>0.2</v>
      </c>
      <c r="Q16" s="11">
        <f>'generator_costs_04-08-2010'!X16</f>
        <v>0.2</v>
      </c>
      <c r="R16" s="11">
        <f>'generator_costs_04-08-2010'!Y16</f>
        <v>0.1</v>
      </c>
      <c r="S16" s="11">
        <f>'generator_costs_04-08-2010'!Z16</f>
        <v>100</v>
      </c>
      <c r="T16" s="11">
        <f>'generator_costs_04-08-2010'!AA16</f>
        <v>3.7999999999999999E-2</v>
      </c>
      <c r="U16" s="11">
        <f>'generator_costs_04-08-2010'!AB16</f>
        <v>0.03</v>
      </c>
      <c r="V16" s="11">
        <f>'generator_costs_04-08-2010'!AC16</f>
        <v>0</v>
      </c>
      <c r="W16" s="11">
        <f>'generator_costs_04-08-2010'!AD16</f>
        <v>1</v>
      </c>
      <c r="X16" s="11">
        <f>'generator_costs_04-08-2010'!AE16</f>
        <v>0</v>
      </c>
      <c r="Y16" s="11">
        <f>'generator_costs_04-08-2010'!AF16</f>
        <v>0</v>
      </c>
      <c r="Z16" s="11">
        <f>'generator_costs_04-08-2010'!AG16</f>
        <v>0</v>
      </c>
      <c r="AA16" s="11">
        <f>'generator_costs_04-08-2010'!AH16</f>
        <v>0</v>
      </c>
      <c r="AB16" s="11">
        <f>'generator_costs_04-08-2010'!AI16</f>
        <v>0</v>
      </c>
      <c r="AC16" s="11">
        <f>'generator_costs_04-08-2010'!AJ16</f>
        <v>0</v>
      </c>
      <c r="AD16" s="11">
        <f>'generator_costs_04-08-2010'!AK16</f>
        <v>0</v>
      </c>
      <c r="AE16" s="11">
        <f>'generator_costs_04-08-2010'!AL16</f>
        <v>0</v>
      </c>
      <c r="AF16" s="12">
        <f>'generator_costs_04-08-2010'!AM16</f>
        <v>1</v>
      </c>
      <c r="AG16" s="15">
        <f>'generator_costs_04-08-2010'!AN16</f>
        <v>0</v>
      </c>
    </row>
    <row r="17" spans="1:33">
      <c r="A17" s="19">
        <f>'generator_costs_04-08-2010'!A17</f>
        <v>17</v>
      </c>
      <c r="B17" s="19" t="str">
        <f>'generator_costs_04-08-2010'!B17</f>
        <v>Gas_Combustion_Turbine_EP</v>
      </c>
      <c r="C17" s="19">
        <f>'generator_costs_04-08-2010'!C17</f>
        <v>0</v>
      </c>
      <c r="D17" s="19">
        <f>'generator_costs_04-08-2010'!D17</f>
        <v>0</v>
      </c>
      <c r="E17" s="19" t="str">
        <f>'generator_costs_04-08-2010'!E17</f>
        <v>Gas</v>
      </c>
      <c r="F17" s="19">
        <f>'generator_costs_04-08-2010'!M17</f>
        <v>0</v>
      </c>
      <c r="G17" s="19">
        <f>'generator_costs_04-08-2010'!N17</f>
        <v>0</v>
      </c>
      <c r="H17" s="19">
        <f>'generator_costs_04-08-2010'!O17</f>
        <v>0</v>
      </c>
      <c r="I17" s="19">
        <f>'generator_costs_04-08-2010'!P17</f>
        <v>0</v>
      </c>
      <c r="J17" s="19">
        <f>'generator_costs_04-08-2010'!Q17</f>
        <v>0</v>
      </c>
      <c r="K17" s="19">
        <f>'generator_costs_04-08-2010'!R17</f>
        <v>0</v>
      </c>
      <c r="L17" s="19">
        <f>'generator_costs_04-08-2010'!S17</f>
        <v>3</v>
      </c>
      <c r="M17" s="19">
        <f>'generator_costs_04-08-2010'!T17</f>
        <v>0.8</v>
      </c>
      <c r="N17" s="19">
        <f>'generator_costs_04-08-2010'!U17</f>
        <v>0.1</v>
      </c>
      <c r="O17" s="19">
        <f>'generator_costs_04-08-2010'!V17</f>
        <v>0.1</v>
      </c>
      <c r="P17" s="19">
        <f>'generator_costs_04-08-2010'!W17</f>
        <v>0</v>
      </c>
      <c r="Q17" s="19">
        <f>'generator_costs_04-08-2010'!X17</f>
        <v>0</v>
      </c>
      <c r="R17" s="19">
        <f>'generator_costs_04-08-2010'!Y17</f>
        <v>0</v>
      </c>
      <c r="S17" s="19">
        <f>'generator_costs_04-08-2010'!Z17</f>
        <v>0</v>
      </c>
      <c r="T17" s="19">
        <f>'generator_costs_04-08-2010'!AA17</f>
        <v>0</v>
      </c>
      <c r="U17" s="19">
        <f>'generator_costs_04-08-2010'!AB17</f>
        <v>0</v>
      </c>
      <c r="V17" s="19">
        <f>'generator_costs_04-08-2010'!AC17</f>
        <v>0</v>
      </c>
      <c r="W17" s="19">
        <f>'generator_costs_04-08-2010'!AD17</f>
        <v>0</v>
      </c>
      <c r="X17" s="19">
        <f>'generator_costs_04-08-2010'!AE17</f>
        <v>0</v>
      </c>
      <c r="Y17" s="19">
        <f>'generator_costs_04-08-2010'!AF17</f>
        <v>0</v>
      </c>
      <c r="Z17" s="19">
        <f>'generator_costs_04-08-2010'!AG17</f>
        <v>0</v>
      </c>
      <c r="AA17" s="19">
        <f>'generator_costs_04-08-2010'!AH17</f>
        <v>0</v>
      </c>
      <c r="AB17" s="19">
        <f>'generator_costs_04-08-2010'!AI17</f>
        <v>0</v>
      </c>
      <c r="AC17" s="19">
        <f>'generator_costs_04-08-2010'!AJ17</f>
        <v>0</v>
      </c>
      <c r="AD17" s="19">
        <f>'generator_costs_04-08-2010'!AK17</f>
        <v>0</v>
      </c>
      <c r="AE17" s="19">
        <f>'generator_costs_04-08-2010'!AL17</f>
        <v>0</v>
      </c>
      <c r="AF17" s="19">
        <f>'generator_costs_04-08-2010'!AM17</f>
        <v>0</v>
      </c>
      <c r="AG17" s="19">
        <f>'generator_costs_04-08-2010'!AN17</f>
        <v>0</v>
      </c>
    </row>
    <row r="18" spans="1:33">
      <c r="A18" s="19">
        <f>'generator_costs_04-08-2010'!A18</f>
        <v>18</v>
      </c>
      <c r="B18" s="19" t="str">
        <f>'generator_costs_04-08-2010'!B18</f>
        <v>Coal_Steam_Turbine_EP</v>
      </c>
      <c r="C18" s="19">
        <f>'generator_costs_04-08-2010'!C18</f>
        <v>0</v>
      </c>
      <c r="D18" s="19">
        <f>'generator_costs_04-08-2010'!D18</f>
        <v>0</v>
      </c>
      <c r="E18" s="19" t="str">
        <f>'generator_costs_04-08-2010'!E18</f>
        <v>Coal</v>
      </c>
      <c r="F18" s="19">
        <f>'generator_costs_04-08-2010'!M18</f>
        <v>0</v>
      </c>
      <c r="G18" s="19">
        <f>'generator_costs_04-08-2010'!N18</f>
        <v>0</v>
      </c>
      <c r="H18" s="19">
        <f>'generator_costs_04-08-2010'!O18</f>
        <v>0</v>
      </c>
      <c r="I18" s="19">
        <f>'generator_costs_04-08-2010'!P18</f>
        <v>0</v>
      </c>
      <c r="J18" s="19">
        <f>'generator_costs_04-08-2010'!Q18</f>
        <v>0</v>
      </c>
      <c r="K18" s="19">
        <f>'generator_costs_04-08-2010'!R18</f>
        <v>0</v>
      </c>
      <c r="L18" s="19">
        <f>'generator_costs_04-08-2010'!S18</f>
        <v>6</v>
      </c>
      <c r="M18" s="19">
        <f>'generator_costs_04-08-2010'!T18</f>
        <v>0.1</v>
      </c>
      <c r="N18" s="19">
        <f>'generator_costs_04-08-2010'!U18</f>
        <v>0.2</v>
      </c>
      <c r="O18" s="19">
        <f>'generator_costs_04-08-2010'!V18</f>
        <v>0.2</v>
      </c>
      <c r="P18" s="19">
        <f>'generator_costs_04-08-2010'!W18</f>
        <v>0.2</v>
      </c>
      <c r="Q18" s="19">
        <f>'generator_costs_04-08-2010'!X18</f>
        <v>0.2</v>
      </c>
      <c r="R18" s="19">
        <f>'generator_costs_04-08-2010'!Y18</f>
        <v>0.1</v>
      </c>
      <c r="S18" s="19">
        <f>'generator_costs_04-08-2010'!Z18</f>
        <v>0</v>
      </c>
      <c r="T18" s="19">
        <f>'generator_costs_04-08-2010'!AA18</f>
        <v>0</v>
      </c>
      <c r="U18" s="19">
        <f>'generator_costs_04-08-2010'!AB18</f>
        <v>0</v>
      </c>
      <c r="V18" s="19">
        <f>'generator_costs_04-08-2010'!AC18</f>
        <v>0</v>
      </c>
      <c r="W18" s="19">
        <f>'generator_costs_04-08-2010'!AD18</f>
        <v>0</v>
      </c>
      <c r="X18" s="19">
        <f>'generator_costs_04-08-2010'!AE18</f>
        <v>0</v>
      </c>
      <c r="Y18" s="19">
        <f>'generator_costs_04-08-2010'!AF18</f>
        <v>0</v>
      </c>
      <c r="Z18" s="19">
        <f>'generator_costs_04-08-2010'!AG18</f>
        <v>0</v>
      </c>
      <c r="AA18" s="19">
        <f>'generator_costs_04-08-2010'!AH18</f>
        <v>0</v>
      </c>
      <c r="AB18" s="19">
        <f>'generator_costs_04-08-2010'!AI18</f>
        <v>0</v>
      </c>
      <c r="AC18" s="19">
        <f>'generator_costs_04-08-2010'!AJ18</f>
        <v>0</v>
      </c>
      <c r="AD18" s="19">
        <f>'generator_costs_04-08-2010'!AK18</f>
        <v>0</v>
      </c>
      <c r="AE18" s="19">
        <f>'generator_costs_04-08-2010'!AL18</f>
        <v>0</v>
      </c>
      <c r="AF18" s="19">
        <f>'generator_costs_04-08-2010'!AM18</f>
        <v>0</v>
      </c>
      <c r="AG18" s="19">
        <f>'generator_costs_04-08-2010'!AN18</f>
        <v>0</v>
      </c>
    </row>
    <row r="19" spans="1:33">
      <c r="A19" s="19">
        <f>'generator_costs_04-08-2010'!A19</f>
        <v>19</v>
      </c>
      <c r="B19" s="19" t="str">
        <f>'generator_costs_04-08-2010'!B19</f>
        <v>Gas_Steam_Turbine_EP</v>
      </c>
      <c r="C19" s="19">
        <f>'generator_costs_04-08-2010'!C19</f>
        <v>0</v>
      </c>
      <c r="D19" s="19">
        <f>'generator_costs_04-08-2010'!D19</f>
        <v>0</v>
      </c>
      <c r="E19" s="19" t="str">
        <f>'generator_costs_04-08-2010'!E19</f>
        <v>Gas</v>
      </c>
      <c r="F19" s="19">
        <f>'generator_costs_04-08-2010'!M19</f>
        <v>0</v>
      </c>
      <c r="G19" s="19">
        <f>'generator_costs_04-08-2010'!N19</f>
        <v>0</v>
      </c>
      <c r="H19" s="19">
        <f>'generator_costs_04-08-2010'!O19</f>
        <v>0</v>
      </c>
      <c r="I19" s="19">
        <f>'generator_costs_04-08-2010'!P19</f>
        <v>0</v>
      </c>
      <c r="J19" s="19">
        <f>'generator_costs_04-08-2010'!Q19</f>
        <v>0</v>
      </c>
      <c r="K19" s="19">
        <f>'generator_costs_04-08-2010'!R19</f>
        <v>0</v>
      </c>
      <c r="L19" s="19">
        <f>'generator_costs_04-08-2010'!S19</f>
        <v>3</v>
      </c>
      <c r="M19" s="19">
        <f>'generator_costs_04-08-2010'!T19</f>
        <v>0.5</v>
      </c>
      <c r="N19" s="19">
        <f>'generator_costs_04-08-2010'!U19</f>
        <v>0.4</v>
      </c>
      <c r="O19" s="19">
        <f>'generator_costs_04-08-2010'!V19</f>
        <v>0.1</v>
      </c>
      <c r="P19" s="19">
        <f>'generator_costs_04-08-2010'!W19</f>
        <v>0</v>
      </c>
      <c r="Q19" s="19">
        <f>'generator_costs_04-08-2010'!X19</f>
        <v>0</v>
      </c>
      <c r="R19" s="19">
        <f>'generator_costs_04-08-2010'!Y19</f>
        <v>0</v>
      </c>
      <c r="S19" s="19">
        <f>'generator_costs_04-08-2010'!Z19</f>
        <v>0</v>
      </c>
      <c r="T19" s="19">
        <f>'generator_costs_04-08-2010'!AA19</f>
        <v>0</v>
      </c>
      <c r="U19" s="19">
        <f>'generator_costs_04-08-2010'!AB19</f>
        <v>0</v>
      </c>
      <c r="V19" s="19">
        <f>'generator_costs_04-08-2010'!AC19</f>
        <v>0</v>
      </c>
      <c r="W19" s="19">
        <f>'generator_costs_04-08-2010'!AD19</f>
        <v>0</v>
      </c>
      <c r="X19" s="19">
        <f>'generator_costs_04-08-2010'!AE19</f>
        <v>0</v>
      </c>
      <c r="Y19" s="19">
        <f>'generator_costs_04-08-2010'!AF19</f>
        <v>0</v>
      </c>
      <c r="Z19" s="19">
        <f>'generator_costs_04-08-2010'!AG19</f>
        <v>0</v>
      </c>
      <c r="AA19" s="19">
        <f>'generator_costs_04-08-2010'!AH19</f>
        <v>0</v>
      </c>
      <c r="AB19" s="19">
        <f>'generator_costs_04-08-2010'!AI19</f>
        <v>0</v>
      </c>
      <c r="AC19" s="19">
        <f>'generator_costs_04-08-2010'!AJ19</f>
        <v>0</v>
      </c>
      <c r="AD19" s="19">
        <f>'generator_costs_04-08-2010'!AK19</f>
        <v>0</v>
      </c>
      <c r="AE19" s="19">
        <f>'generator_costs_04-08-2010'!AL19</f>
        <v>0</v>
      </c>
      <c r="AF19" s="19">
        <f>'generator_costs_04-08-2010'!AM19</f>
        <v>0</v>
      </c>
      <c r="AG19" s="19">
        <f>'generator_costs_04-08-2010'!AN19</f>
        <v>0</v>
      </c>
    </row>
    <row r="20" spans="1:33">
      <c r="A20" s="19">
        <f>'generator_costs_04-08-2010'!A20</f>
        <v>20</v>
      </c>
      <c r="B20" s="19" t="str">
        <f>'generator_costs_04-08-2010'!B20</f>
        <v>CCGT_EP</v>
      </c>
      <c r="C20" s="19">
        <f>'generator_costs_04-08-2010'!C20</f>
        <v>0</v>
      </c>
      <c r="D20" s="19">
        <f>'generator_costs_04-08-2010'!D20</f>
        <v>0</v>
      </c>
      <c r="E20" s="19" t="str">
        <f>'generator_costs_04-08-2010'!E20</f>
        <v>Gas</v>
      </c>
      <c r="F20" s="19">
        <f>'generator_costs_04-08-2010'!M20</f>
        <v>0</v>
      </c>
      <c r="G20" s="19">
        <f>'generator_costs_04-08-2010'!N20</f>
        <v>0</v>
      </c>
      <c r="H20" s="19">
        <f>'generator_costs_04-08-2010'!O20</f>
        <v>0</v>
      </c>
      <c r="I20" s="19">
        <f>'generator_costs_04-08-2010'!P20</f>
        <v>0</v>
      </c>
      <c r="J20" s="19">
        <f>'generator_costs_04-08-2010'!Q20</f>
        <v>0</v>
      </c>
      <c r="K20" s="19">
        <f>'generator_costs_04-08-2010'!R20</f>
        <v>0</v>
      </c>
      <c r="L20" s="19">
        <f>'generator_costs_04-08-2010'!S20</f>
        <v>3</v>
      </c>
      <c r="M20" s="19">
        <f>'generator_costs_04-08-2010'!T20</f>
        <v>0.5</v>
      </c>
      <c r="N20" s="19">
        <f>'generator_costs_04-08-2010'!U20</f>
        <v>0.4</v>
      </c>
      <c r="O20" s="19">
        <f>'generator_costs_04-08-2010'!V20</f>
        <v>0.1</v>
      </c>
      <c r="P20" s="19">
        <f>'generator_costs_04-08-2010'!W20</f>
        <v>0</v>
      </c>
      <c r="Q20" s="19">
        <f>'generator_costs_04-08-2010'!X20</f>
        <v>0</v>
      </c>
      <c r="R20" s="19">
        <f>'generator_costs_04-08-2010'!Y20</f>
        <v>0</v>
      </c>
      <c r="S20" s="19">
        <f>'generator_costs_04-08-2010'!Z20</f>
        <v>0</v>
      </c>
      <c r="T20" s="19">
        <f>'generator_costs_04-08-2010'!AA20</f>
        <v>0</v>
      </c>
      <c r="U20" s="19">
        <f>'generator_costs_04-08-2010'!AB20</f>
        <v>0</v>
      </c>
      <c r="V20" s="19">
        <f>'generator_costs_04-08-2010'!AC20</f>
        <v>0</v>
      </c>
      <c r="W20" s="19">
        <f>'generator_costs_04-08-2010'!AD20</f>
        <v>0</v>
      </c>
      <c r="X20" s="19">
        <f>'generator_costs_04-08-2010'!AE20</f>
        <v>0</v>
      </c>
      <c r="Y20" s="19">
        <f>'generator_costs_04-08-2010'!AF20</f>
        <v>0</v>
      </c>
      <c r="Z20" s="19">
        <f>'generator_costs_04-08-2010'!AG20</f>
        <v>0</v>
      </c>
      <c r="AA20" s="19">
        <f>'generator_costs_04-08-2010'!AH20</f>
        <v>0</v>
      </c>
      <c r="AB20" s="19">
        <f>'generator_costs_04-08-2010'!AI20</f>
        <v>0</v>
      </c>
      <c r="AC20" s="19">
        <f>'generator_costs_04-08-2010'!AJ20</f>
        <v>0</v>
      </c>
      <c r="AD20" s="19">
        <f>'generator_costs_04-08-2010'!AK20</f>
        <v>0</v>
      </c>
      <c r="AE20" s="19">
        <f>'generator_costs_04-08-2010'!AL20</f>
        <v>0</v>
      </c>
      <c r="AF20" s="19">
        <f>'generator_costs_04-08-2010'!AM20</f>
        <v>0</v>
      </c>
      <c r="AG20" s="19">
        <f>'generator_costs_04-08-2010'!AN20</f>
        <v>0</v>
      </c>
    </row>
    <row r="21" spans="1:33">
      <c r="A21" s="19">
        <f>'generator_costs_04-08-2010'!A21</f>
        <v>21</v>
      </c>
      <c r="B21" s="19" t="str">
        <f>'generator_costs_04-08-2010'!B21</f>
        <v>Geothermal_EP</v>
      </c>
      <c r="C21" s="19">
        <f>'generator_costs_04-08-2010'!C21</f>
        <v>0</v>
      </c>
      <c r="D21" s="19">
        <f>'generator_costs_04-08-2010'!D21</f>
        <v>0</v>
      </c>
      <c r="E21" s="19" t="str">
        <f>'generator_costs_04-08-2010'!E21</f>
        <v>Geothermal</v>
      </c>
      <c r="F21" s="19">
        <f>'generator_costs_04-08-2010'!M21</f>
        <v>0</v>
      </c>
      <c r="G21" s="19">
        <f>'generator_costs_04-08-2010'!N21</f>
        <v>0</v>
      </c>
      <c r="H21" s="19">
        <f>'generator_costs_04-08-2010'!O21</f>
        <v>0</v>
      </c>
      <c r="I21" s="19">
        <f>'generator_costs_04-08-2010'!P21</f>
        <v>0</v>
      </c>
      <c r="J21" s="19">
        <f>'generator_costs_04-08-2010'!Q21</f>
        <v>0</v>
      </c>
      <c r="K21" s="19">
        <f>'generator_costs_04-08-2010'!R21</f>
        <v>0</v>
      </c>
      <c r="L21" s="19">
        <f>'generator_costs_04-08-2010'!S21</f>
        <v>4</v>
      </c>
      <c r="M21" s="19">
        <f>'generator_costs_04-08-2010'!T21</f>
        <v>0.4</v>
      </c>
      <c r="N21" s="19">
        <f>'generator_costs_04-08-2010'!U21</f>
        <v>0.3</v>
      </c>
      <c r="O21" s="19">
        <f>'generator_costs_04-08-2010'!V21</f>
        <v>0.2</v>
      </c>
      <c r="P21" s="19">
        <f>'generator_costs_04-08-2010'!W21</f>
        <v>0.1</v>
      </c>
      <c r="Q21" s="19">
        <f>'generator_costs_04-08-2010'!X21</f>
        <v>0</v>
      </c>
      <c r="R21" s="19">
        <f>'generator_costs_04-08-2010'!Y21</f>
        <v>0</v>
      </c>
      <c r="S21" s="19">
        <f>'generator_costs_04-08-2010'!Z21</f>
        <v>0</v>
      </c>
      <c r="T21" s="19">
        <f>'generator_costs_04-08-2010'!AA21</f>
        <v>0</v>
      </c>
      <c r="U21" s="19">
        <f>'generator_costs_04-08-2010'!AB21</f>
        <v>0</v>
      </c>
      <c r="V21" s="19">
        <f>'generator_costs_04-08-2010'!AC21</f>
        <v>0</v>
      </c>
      <c r="W21" s="19">
        <f>'generator_costs_04-08-2010'!AD21</f>
        <v>0</v>
      </c>
      <c r="X21" s="19">
        <f>'generator_costs_04-08-2010'!AE21</f>
        <v>0</v>
      </c>
      <c r="Y21" s="19">
        <f>'generator_costs_04-08-2010'!AF21</f>
        <v>0</v>
      </c>
      <c r="Z21" s="19">
        <f>'generator_costs_04-08-2010'!AG21</f>
        <v>0</v>
      </c>
      <c r="AA21" s="19">
        <f>'generator_costs_04-08-2010'!AH21</f>
        <v>0</v>
      </c>
      <c r="AB21" s="19">
        <f>'generator_costs_04-08-2010'!AI21</f>
        <v>0</v>
      </c>
      <c r="AC21" s="19">
        <f>'generator_costs_04-08-2010'!AJ21</f>
        <v>0</v>
      </c>
      <c r="AD21" s="19">
        <f>'generator_costs_04-08-2010'!AK21</f>
        <v>0</v>
      </c>
      <c r="AE21" s="19">
        <f>'generator_costs_04-08-2010'!AL21</f>
        <v>0</v>
      </c>
      <c r="AF21" s="19">
        <f>'generator_costs_04-08-2010'!AM21</f>
        <v>0</v>
      </c>
      <c r="AG21" s="19">
        <f>'generator_costs_04-08-2010'!AN21</f>
        <v>0</v>
      </c>
    </row>
    <row r="22" spans="1:33">
      <c r="A22" s="19">
        <f>'generator_costs_04-08-2010'!A22</f>
        <v>22</v>
      </c>
      <c r="B22" s="19" t="str">
        <f>'generator_costs_04-08-2010'!B22</f>
        <v>Nuclear_EP</v>
      </c>
      <c r="C22" s="19">
        <f>'generator_costs_04-08-2010'!C22</f>
        <v>0</v>
      </c>
      <c r="D22" s="19">
        <f>'generator_costs_04-08-2010'!D22</f>
        <v>0</v>
      </c>
      <c r="E22" s="19" t="str">
        <f>'generator_costs_04-08-2010'!E22</f>
        <v>Uranium</v>
      </c>
      <c r="F22" s="19">
        <f>'generator_costs_04-08-2010'!M22</f>
        <v>0</v>
      </c>
      <c r="G22" s="19">
        <f>'generator_costs_04-08-2010'!N22</f>
        <v>0</v>
      </c>
      <c r="H22" s="19">
        <f>'generator_costs_04-08-2010'!O22</f>
        <v>0</v>
      </c>
      <c r="I22" s="19">
        <f>'generator_costs_04-08-2010'!P22</f>
        <v>0</v>
      </c>
      <c r="J22" s="19">
        <f>'generator_costs_04-08-2010'!Q22</f>
        <v>0</v>
      </c>
      <c r="K22" s="19">
        <f>'generator_costs_04-08-2010'!R22</f>
        <v>0</v>
      </c>
      <c r="L22" s="19">
        <f>'generator_costs_04-08-2010'!S22</f>
        <v>6</v>
      </c>
      <c r="M22" s="19">
        <f>'generator_costs_04-08-2010'!T22</f>
        <v>0.1</v>
      </c>
      <c r="N22" s="19">
        <f>'generator_costs_04-08-2010'!U22</f>
        <v>0.2</v>
      </c>
      <c r="O22" s="19">
        <f>'generator_costs_04-08-2010'!V22</f>
        <v>0.2</v>
      </c>
      <c r="P22" s="19">
        <f>'generator_costs_04-08-2010'!W22</f>
        <v>0.2</v>
      </c>
      <c r="Q22" s="19">
        <f>'generator_costs_04-08-2010'!X22</f>
        <v>0.2</v>
      </c>
      <c r="R22" s="19">
        <f>'generator_costs_04-08-2010'!Y22</f>
        <v>0.1</v>
      </c>
      <c r="S22" s="19">
        <f>'generator_costs_04-08-2010'!Z22</f>
        <v>0</v>
      </c>
      <c r="T22" s="19">
        <f>'generator_costs_04-08-2010'!AA22</f>
        <v>0</v>
      </c>
      <c r="U22" s="19">
        <f>'generator_costs_04-08-2010'!AB22</f>
        <v>0</v>
      </c>
      <c r="V22" s="19">
        <f>'generator_costs_04-08-2010'!AC22</f>
        <v>0</v>
      </c>
      <c r="W22" s="19">
        <f>'generator_costs_04-08-2010'!AD22</f>
        <v>0</v>
      </c>
      <c r="X22" s="19">
        <f>'generator_costs_04-08-2010'!AE22</f>
        <v>0</v>
      </c>
      <c r="Y22" s="19">
        <f>'generator_costs_04-08-2010'!AF22</f>
        <v>0</v>
      </c>
      <c r="Z22" s="19">
        <f>'generator_costs_04-08-2010'!AG22</f>
        <v>0</v>
      </c>
      <c r="AA22" s="19">
        <f>'generator_costs_04-08-2010'!AH22</f>
        <v>0</v>
      </c>
      <c r="AB22" s="19">
        <f>'generator_costs_04-08-2010'!AI22</f>
        <v>0</v>
      </c>
      <c r="AC22" s="19">
        <f>'generator_costs_04-08-2010'!AJ22</f>
        <v>0</v>
      </c>
      <c r="AD22" s="19">
        <f>'generator_costs_04-08-2010'!AK22</f>
        <v>0</v>
      </c>
      <c r="AE22" s="19">
        <f>'generator_costs_04-08-2010'!AL22</f>
        <v>0</v>
      </c>
      <c r="AF22" s="19">
        <f>'generator_costs_04-08-2010'!AM22</f>
        <v>0</v>
      </c>
      <c r="AG22" s="19">
        <f>'generator_costs_04-08-2010'!AN22</f>
        <v>0</v>
      </c>
    </row>
    <row r="23" spans="1:33">
      <c r="A23" s="19">
        <f>'generator_costs_04-08-2010'!A23</f>
        <v>23</v>
      </c>
      <c r="B23" s="19" t="str">
        <f>'generator_costs_04-08-2010'!B23</f>
        <v>Wind_EP</v>
      </c>
      <c r="C23" s="19">
        <f>'generator_costs_04-08-2010'!C23</f>
        <v>0</v>
      </c>
      <c r="D23" s="19">
        <f>'generator_costs_04-08-2010'!D23</f>
        <v>0</v>
      </c>
      <c r="E23" s="19" t="str">
        <f>'generator_costs_04-08-2010'!E23</f>
        <v>Wind</v>
      </c>
      <c r="F23" s="19">
        <f>'generator_costs_04-08-2010'!M23</f>
        <v>0</v>
      </c>
      <c r="G23" s="19">
        <f>'generator_costs_04-08-2010'!N23</f>
        <v>0</v>
      </c>
      <c r="H23" s="19">
        <f>'generator_costs_04-08-2010'!O23</f>
        <v>0</v>
      </c>
      <c r="I23" s="19">
        <f>'generator_costs_04-08-2010'!P23</f>
        <v>0</v>
      </c>
      <c r="J23" s="19">
        <f>'generator_costs_04-08-2010'!Q23</f>
        <v>0</v>
      </c>
      <c r="K23" s="19">
        <f>'generator_costs_04-08-2010'!R23</f>
        <v>0</v>
      </c>
      <c r="L23" s="19">
        <f>'generator_costs_04-08-2010'!S23</f>
        <v>3</v>
      </c>
      <c r="M23" s="19">
        <f>'generator_costs_04-08-2010'!T23</f>
        <v>0.8</v>
      </c>
      <c r="N23" s="19">
        <f>'generator_costs_04-08-2010'!U23</f>
        <v>0.1</v>
      </c>
      <c r="O23" s="19">
        <f>'generator_costs_04-08-2010'!V23</f>
        <v>0.1</v>
      </c>
      <c r="P23" s="19">
        <f>'generator_costs_04-08-2010'!W23</f>
        <v>0</v>
      </c>
      <c r="Q23" s="19">
        <f>'generator_costs_04-08-2010'!X23</f>
        <v>0</v>
      </c>
      <c r="R23" s="19">
        <f>'generator_costs_04-08-2010'!Y23</f>
        <v>0</v>
      </c>
      <c r="S23" s="19">
        <f>'generator_costs_04-08-2010'!Z23</f>
        <v>0</v>
      </c>
      <c r="T23" s="19">
        <f>'generator_costs_04-08-2010'!AA23</f>
        <v>0</v>
      </c>
      <c r="U23" s="19">
        <f>'generator_costs_04-08-2010'!AB23</f>
        <v>0</v>
      </c>
      <c r="V23" s="19">
        <f>'generator_costs_04-08-2010'!AC23</f>
        <v>0</v>
      </c>
      <c r="W23" s="19">
        <f>'generator_costs_04-08-2010'!AD23</f>
        <v>0</v>
      </c>
      <c r="X23" s="19">
        <f>'generator_costs_04-08-2010'!AE23</f>
        <v>0</v>
      </c>
      <c r="Y23" s="19">
        <f>'generator_costs_04-08-2010'!AF23</f>
        <v>0</v>
      </c>
      <c r="Z23" s="19">
        <f>'generator_costs_04-08-2010'!AG23</f>
        <v>0</v>
      </c>
      <c r="AA23" s="19">
        <f>'generator_costs_04-08-2010'!AH23</f>
        <v>0</v>
      </c>
      <c r="AB23" s="19">
        <f>'generator_costs_04-08-2010'!AI23</f>
        <v>0</v>
      </c>
      <c r="AC23" s="19">
        <f>'generator_costs_04-08-2010'!AJ23</f>
        <v>0</v>
      </c>
      <c r="AD23" s="19">
        <f>'generator_costs_04-08-2010'!AK23</f>
        <v>0</v>
      </c>
      <c r="AE23" s="19">
        <f>'generator_costs_04-08-2010'!AL23</f>
        <v>0</v>
      </c>
      <c r="AF23" s="19">
        <f>'generator_costs_04-08-2010'!AM23</f>
        <v>0</v>
      </c>
      <c r="AG23" s="19">
        <f>'generator_costs_04-08-2010'!AN23</f>
        <v>0</v>
      </c>
    </row>
    <row r="24" spans="1:33">
      <c r="A24" s="19">
        <f>'generator_costs_04-08-2010'!A24</f>
        <v>25</v>
      </c>
      <c r="B24" s="19" t="str">
        <f>'generator_costs_04-08-2010'!B24</f>
        <v>Commercial_PV</v>
      </c>
      <c r="C24" s="19">
        <f>'generator_costs_04-08-2010'!C24</f>
        <v>2007</v>
      </c>
      <c r="D24" s="19">
        <f>'generator_costs_04-08-2010'!D24</f>
        <v>2010</v>
      </c>
      <c r="E24" s="19" t="str">
        <f>'generator_costs_04-08-2010'!E24</f>
        <v>Solar</v>
      </c>
      <c r="F24" s="19">
        <f>'generator_costs_04-08-2010'!M24</f>
        <v>5976906.1693058107</v>
      </c>
      <c r="G24" s="19">
        <f>'generator_costs_04-08-2010'!N24</f>
        <v>10210.219999999999</v>
      </c>
      <c r="H24" s="19">
        <f>'generator_costs_04-08-2010'!O24</f>
        <v>0</v>
      </c>
      <c r="I24" s="19">
        <f>'generator_costs_04-08-2010'!P24</f>
        <v>-4.5699999999999998E-2</v>
      </c>
      <c r="J24" s="19">
        <f>'generator_costs_04-08-2010'!Q24</f>
        <v>0</v>
      </c>
      <c r="K24" s="19">
        <f>'generator_costs_04-08-2010'!R24</f>
        <v>0</v>
      </c>
      <c r="L24" s="19">
        <f>'generator_costs_04-08-2010'!S24</f>
        <v>1</v>
      </c>
      <c r="M24" s="19">
        <f>'generator_costs_04-08-2010'!T24</f>
        <v>1</v>
      </c>
      <c r="N24" s="19">
        <f>'generator_costs_04-08-2010'!U24</f>
        <v>0</v>
      </c>
      <c r="O24" s="19">
        <f>'generator_costs_04-08-2010'!V24</f>
        <v>0</v>
      </c>
      <c r="P24" s="19">
        <f>'generator_costs_04-08-2010'!W24</f>
        <v>0</v>
      </c>
      <c r="Q24" s="19">
        <f>'generator_costs_04-08-2010'!X24</f>
        <v>0</v>
      </c>
      <c r="R24" s="19">
        <f>'generator_costs_04-08-2010'!Y24</f>
        <v>0</v>
      </c>
      <c r="S24" s="19">
        <f>'generator_costs_04-08-2010'!Z24</f>
        <v>30</v>
      </c>
      <c r="T24" s="19">
        <f>'generator_costs_04-08-2010'!AA24</f>
        <v>3.0000000000000001E-3</v>
      </c>
      <c r="U24" s="19">
        <f>'generator_costs_04-08-2010'!AB24</f>
        <v>0</v>
      </c>
      <c r="V24" s="19">
        <f>'generator_costs_04-08-2010'!AC24</f>
        <v>1</v>
      </c>
      <c r="W24" s="19">
        <f>'generator_costs_04-08-2010'!AD24</f>
        <v>1</v>
      </c>
      <c r="X24" s="19">
        <f>'generator_costs_04-08-2010'!AE24</f>
        <v>0</v>
      </c>
      <c r="Y24" s="19">
        <f>'generator_costs_04-08-2010'!AF24</f>
        <v>0</v>
      </c>
      <c r="Z24" s="19">
        <f>'generator_costs_04-08-2010'!AG24</f>
        <v>0</v>
      </c>
      <c r="AA24" s="19">
        <f>'generator_costs_04-08-2010'!AH24</f>
        <v>0</v>
      </c>
      <c r="AB24" s="19">
        <f>'generator_costs_04-08-2010'!AI24</f>
        <v>0</v>
      </c>
      <c r="AC24" s="19">
        <f>'generator_costs_04-08-2010'!AJ24</f>
        <v>0</v>
      </c>
      <c r="AD24" s="19">
        <f>'generator_costs_04-08-2010'!AK24</f>
        <v>0</v>
      </c>
      <c r="AE24" s="19">
        <f>'generator_costs_04-08-2010'!AL24</f>
        <v>0</v>
      </c>
      <c r="AF24" s="19">
        <f>'generator_costs_04-08-2010'!AM24</f>
        <v>1</v>
      </c>
      <c r="AG24" s="19">
        <f>'generator_costs_04-08-2010'!AN24</f>
        <v>0</v>
      </c>
    </row>
    <row r="25" spans="1:33">
      <c r="A25" s="19">
        <f>'generator_costs_04-08-2010'!A25</f>
        <v>26</v>
      </c>
      <c r="B25" s="19" t="str">
        <f>'generator_costs_04-08-2010'!B25</f>
        <v>Central_PV</v>
      </c>
      <c r="C25" s="19">
        <f>'generator_costs_04-08-2010'!C25</f>
        <v>2007</v>
      </c>
      <c r="D25" s="19">
        <f>'generator_costs_04-08-2010'!D25</f>
        <v>2010</v>
      </c>
      <c r="E25" s="19" t="str">
        <f>'generator_costs_04-08-2010'!E25</f>
        <v>Solar</v>
      </c>
      <c r="F25" s="19">
        <f>'generator_costs_04-08-2010'!M25</f>
        <v>4634620.2138119834</v>
      </c>
      <c r="G25" s="19">
        <f>'generator_costs_04-08-2010'!N25</f>
        <v>10210.219999999999</v>
      </c>
      <c r="H25" s="19">
        <f>'generator_costs_04-08-2010'!O25</f>
        <v>0</v>
      </c>
      <c r="I25" s="19">
        <f>'generator_costs_04-08-2010'!P25</f>
        <v>-3.73E-2</v>
      </c>
      <c r="J25" s="19">
        <f>'generator_costs_04-08-2010'!Q25</f>
        <v>65639</v>
      </c>
      <c r="K25" s="19">
        <f>'generator_costs_04-08-2010'!R25</f>
        <v>0</v>
      </c>
      <c r="L25" s="19">
        <f>'generator_costs_04-08-2010'!S25</f>
        <v>3</v>
      </c>
      <c r="M25" s="19">
        <f>'generator_costs_04-08-2010'!T25</f>
        <v>0.8</v>
      </c>
      <c r="N25" s="19">
        <f>'generator_costs_04-08-2010'!U25</f>
        <v>0.1</v>
      </c>
      <c r="O25" s="19">
        <f>'generator_costs_04-08-2010'!V25</f>
        <v>0.1</v>
      </c>
      <c r="P25" s="19">
        <f>'generator_costs_04-08-2010'!W25</f>
        <v>0</v>
      </c>
      <c r="Q25" s="19">
        <f>'generator_costs_04-08-2010'!X25</f>
        <v>0</v>
      </c>
      <c r="R25" s="19">
        <f>'generator_costs_04-08-2010'!Y25</f>
        <v>0</v>
      </c>
      <c r="S25" s="19">
        <f>'generator_costs_04-08-2010'!Z25</f>
        <v>30</v>
      </c>
      <c r="T25" s="19">
        <f>'generator_costs_04-08-2010'!AA25</f>
        <v>3.0000000000000001E-3</v>
      </c>
      <c r="U25" s="19">
        <f>'generator_costs_04-08-2010'!AB25</f>
        <v>0</v>
      </c>
      <c r="V25" s="19">
        <f>'generator_costs_04-08-2010'!AC25</f>
        <v>1</v>
      </c>
      <c r="W25" s="19">
        <f>'generator_costs_04-08-2010'!AD25</f>
        <v>1</v>
      </c>
      <c r="X25" s="19">
        <f>'generator_costs_04-08-2010'!AE25</f>
        <v>0</v>
      </c>
      <c r="Y25" s="19">
        <f>'generator_costs_04-08-2010'!AF25</f>
        <v>0</v>
      </c>
      <c r="Z25" s="19">
        <f>'generator_costs_04-08-2010'!AG25</f>
        <v>0</v>
      </c>
      <c r="AA25" s="19">
        <f>'generator_costs_04-08-2010'!AH25</f>
        <v>0</v>
      </c>
      <c r="AB25" s="19">
        <f>'generator_costs_04-08-2010'!AI25</f>
        <v>0</v>
      </c>
      <c r="AC25" s="19">
        <f>'generator_costs_04-08-2010'!AJ25</f>
        <v>0</v>
      </c>
      <c r="AD25" s="19">
        <f>'generator_costs_04-08-2010'!AK25</f>
        <v>0</v>
      </c>
      <c r="AE25" s="19">
        <f>'generator_costs_04-08-2010'!AL25</f>
        <v>0</v>
      </c>
      <c r="AF25" s="19">
        <f>'generator_costs_04-08-2010'!AM25</f>
        <v>1</v>
      </c>
      <c r="AG25" s="19">
        <f>'generator_costs_04-08-2010'!AN25</f>
        <v>0</v>
      </c>
    </row>
    <row r="26" spans="1:33">
      <c r="A26" s="19">
        <f>'generator_costs_04-08-2010'!A26</f>
        <v>27</v>
      </c>
      <c r="B26" s="19" t="str">
        <f>'generator_costs_04-08-2010'!B26</f>
        <v>CSP_Trough_No_Storage</v>
      </c>
      <c r="C26" s="19">
        <f>'generator_costs_04-08-2010'!C26</f>
        <v>2007</v>
      </c>
      <c r="D26" s="19">
        <f>'generator_costs_04-08-2010'!D26</f>
        <v>2010</v>
      </c>
      <c r="E26" s="19" t="str">
        <f>'generator_costs_04-08-2010'!E26</f>
        <v>Solar</v>
      </c>
      <c r="F26" s="19">
        <f>'generator_costs_04-08-2010'!M26</f>
        <v>4624269.4583522985</v>
      </c>
      <c r="G26" s="19">
        <f>'generator_costs_04-08-2010'!N26</f>
        <v>42817.049999999996</v>
      </c>
      <c r="H26" s="19">
        <f>'generator_costs_04-08-2010'!O26</f>
        <v>0</v>
      </c>
      <c r="I26" s="19">
        <f>'generator_costs_04-08-2010'!P26</f>
        <v>-2.5000000000000001E-2</v>
      </c>
      <c r="J26" s="19">
        <f>'generator_costs_04-08-2010'!Q26</f>
        <v>65639</v>
      </c>
      <c r="K26" s="19">
        <f>'generator_costs_04-08-2010'!R26</f>
        <v>0</v>
      </c>
      <c r="L26" s="19">
        <f>'generator_costs_04-08-2010'!S26</f>
        <v>3</v>
      </c>
      <c r="M26" s="19">
        <f>'generator_costs_04-08-2010'!T26</f>
        <v>0.8</v>
      </c>
      <c r="N26" s="19">
        <f>'generator_costs_04-08-2010'!U26</f>
        <v>0.1</v>
      </c>
      <c r="O26" s="19">
        <f>'generator_costs_04-08-2010'!V26</f>
        <v>0.1</v>
      </c>
      <c r="P26" s="19">
        <f>'generator_costs_04-08-2010'!W26</f>
        <v>0</v>
      </c>
      <c r="Q26" s="19">
        <f>'generator_costs_04-08-2010'!X26</f>
        <v>0</v>
      </c>
      <c r="R26" s="19">
        <f>'generator_costs_04-08-2010'!Y26</f>
        <v>0</v>
      </c>
      <c r="S26" s="19">
        <f>'generator_costs_04-08-2010'!Z26</f>
        <v>30</v>
      </c>
      <c r="T26" s="19">
        <f>'generator_costs_04-08-2010'!AA26</f>
        <v>0.05</v>
      </c>
      <c r="U26" s="19">
        <f>'generator_costs_04-08-2010'!AB26</f>
        <v>0.05</v>
      </c>
      <c r="V26" s="19">
        <f>'generator_costs_04-08-2010'!AC26</f>
        <v>1</v>
      </c>
      <c r="W26" s="19">
        <f>'generator_costs_04-08-2010'!AD26</f>
        <v>1</v>
      </c>
      <c r="X26" s="19">
        <f>'generator_costs_04-08-2010'!AE26</f>
        <v>0</v>
      </c>
      <c r="Y26" s="19">
        <f>'generator_costs_04-08-2010'!AF26</f>
        <v>0</v>
      </c>
      <c r="Z26" s="19">
        <f>'generator_costs_04-08-2010'!AG26</f>
        <v>0</v>
      </c>
      <c r="AA26" s="19">
        <f>'generator_costs_04-08-2010'!AH26</f>
        <v>0</v>
      </c>
      <c r="AB26" s="19">
        <f>'generator_costs_04-08-2010'!AI26</f>
        <v>0</v>
      </c>
      <c r="AC26" s="19">
        <f>'generator_costs_04-08-2010'!AJ26</f>
        <v>0</v>
      </c>
      <c r="AD26" s="19">
        <f>'generator_costs_04-08-2010'!AK26</f>
        <v>0</v>
      </c>
      <c r="AE26" s="19">
        <f>'generator_costs_04-08-2010'!AL26</f>
        <v>0</v>
      </c>
      <c r="AF26" s="19">
        <f>'generator_costs_04-08-2010'!AM26</f>
        <v>1</v>
      </c>
      <c r="AG26" s="19">
        <f>'generator_costs_04-08-2010'!AN26</f>
        <v>0</v>
      </c>
    </row>
    <row r="27" spans="1:33">
      <c r="A27" s="19">
        <f>'generator_costs_04-08-2010'!A27</f>
        <v>28</v>
      </c>
      <c r="B27" s="19" t="str">
        <f>'generator_costs_04-08-2010'!B27</f>
        <v>Compressed_Air_Energy_Storage</v>
      </c>
      <c r="C27" s="19">
        <f>'generator_costs_04-08-2010'!C27</f>
        <v>2007</v>
      </c>
      <c r="D27" s="19">
        <f>'generator_costs_04-08-2010'!D27</f>
        <v>2010</v>
      </c>
      <c r="E27" s="19" t="str">
        <f>'generator_costs_04-08-2010'!E27</f>
        <v>Gas</v>
      </c>
      <c r="F27" s="19">
        <f>'generator_costs_04-08-2010'!M27</f>
        <v>1402503.9775474914</v>
      </c>
      <c r="G27" s="19">
        <f>'generator_costs_04-08-2010'!N27</f>
        <v>9949.15</v>
      </c>
      <c r="H27" s="19">
        <f>'generator_costs_04-08-2010'!O27</f>
        <v>2.9914999999999998</v>
      </c>
      <c r="I27" s="19">
        <f>'generator_costs_04-08-2010'!P27</f>
        <v>-1.1999999999999999E-3</v>
      </c>
      <c r="J27" s="19">
        <f>'generator_costs_04-08-2010'!Q27</f>
        <v>91289</v>
      </c>
      <c r="K27" s="19">
        <f>'generator_costs_04-08-2010'!R27</f>
        <v>4.4000000000000004</v>
      </c>
      <c r="L27" s="19">
        <f>'generator_costs_04-08-2010'!S27</f>
        <v>6</v>
      </c>
      <c r="M27" s="19">
        <f>'generator_costs_04-08-2010'!T27</f>
        <v>0.1</v>
      </c>
      <c r="N27" s="19">
        <f>'generator_costs_04-08-2010'!U27</f>
        <v>0.2</v>
      </c>
      <c r="O27" s="19">
        <f>'generator_costs_04-08-2010'!V27</f>
        <v>0.2</v>
      </c>
      <c r="P27" s="19">
        <f>'generator_costs_04-08-2010'!W27</f>
        <v>0.2</v>
      </c>
      <c r="Q27" s="19">
        <f>'generator_costs_04-08-2010'!X27</f>
        <v>0.2</v>
      </c>
      <c r="R27" s="19">
        <f>'generator_costs_04-08-2010'!Y27</f>
        <v>0.1</v>
      </c>
      <c r="S27" s="19">
        <f>'generator_costs_04-08-2010'!Z27</f>
        <v>30</v>
      </c>
      <c r="T27" s="19">
        <f>'generator_costs_04-08-2010'!AA27</f>
        <v>0.03</v>
      </c>
      <c r="U27" s="19">
        <f>'generator_costs_04-08-2010'!AB27</f>
        <v>0.04</v>
      </c>
      <c r="V27" s="19">
        <f>'generator_costs_04-08-2010'!AC27</f>
        <v>0</v>
      </c>
      <c r="W27" s="19">
        <f>'generator_costs_04-08-2010'!AD27</f>
        <v>1</v>
      </c>
      <c r="X27" s="19">
        <f>'generator_costs_04-08-2010'!AE27</f>
        <v>0</v>
      </c>
      <c r="Y27" s="19">
        <f>'generator_costs_04-08-2010'!AF27</f>
        <v>0</v>
      </c>
      <c r="Z27" s="19">
        <f>'generator_costs_04-08-2010'!AG27</f>
        <v>0</v>
      </c>
      <c r="AA27" s="19">
        <f>'generator_costs_04-08-2010'!AH27</f>
        <v>0</v>
      </c>
      <c r="AB27" s="19">
        <f>'generator_costs_04-08-2010'!AI27</f>
        <v>0</v>
      </c>
      <c r="AC27" s="19">
        <f>'generator_costs_04-08-2010'!AJ27</f>
        <v>0</v>
      </c>
      <c r="AD27" s="19">
        <f>'generator_costs_04-08-2010'!AK27</f>
        <v>0</v>
      </c>
      <c r="AE27" s="19">
        <f>'generator_costs_04-08-2010'!AL27</f>
        <v>0</v>
      </c>
      <c r="AF27" s="19">
        <f>'generator_costs_04-08-2010'!AM27</f>
        <v>1</v>
      </c>
      <c r="AG27" s="19">
        <f>'generator_costs_04-08-2010'!AN27</f>
        <v>1</v>
      </c>
    </row>
    <row r="28" spans="1:33">
      <c r="A28" s="21">
        <f>'generator_costs_04-08-2010'!A28</f>
        <v>29</v>
      </c>
      <c r="B28" s="21" t="str">
        <f>'generator_costs_04-08-2010'!B28</f>
        <v>Gas_Combustion_Turbine_Cogen_EP</v>
      </c>
      <c r="C28" s="21">
        <f>'generator_costs_04-08-2010'!C28</f>
        <v>0</v>
      </c>
      <c r="D28" s="21">
        <f>'generator_costs_04-08-2010'!D28</f>
        <v>0</v>
      </c>
      <c r="E28" s="21" t="str">
        <f>'generator_costs_04-08-2010'!E28</f>
        <v>Gas</v>
      </c>
      <c r="F28" s="21">
        <f>'generator_costs_04-08-2010'!M28</f>
        <v>0</v>
      </c>
      <c r="G28" s="21">
        <f>'generator_costs_04-08-2010'!N28</f>
        <v>0</v>
      </c>
      <c r="H28" s="21">
        <f>'generator_costs_04-08-2010'!O28</f>
        <v>0</v>
      </c>
      <c r="I28" s="21">
        <f>'generator_costs_04-08-2010'!P28</f>
        <v>0</v>
      </c>
      <c r="J28" s="21">
        <f>'generator_costs_04-08-2010'!Q28</f>
        <v>0</v>
      </c>
      <c r="K28" s="21">
        <f>'generator_costs_04-08-2010'!R28</f>
        <v>0</v>
      </c>
      <c r="L28" s="21">
        <f>'generator_costs_04-08-2010'!S28</f>
        <v>3</v>
      </c>
      <c r="M28" s="21">
        <f>'generator_costs_04-08-2010'!T28</f>
        <v>0.8</v>
      </c>
      <c r="N28" s="21">
        <f>'generator_costs_04-08-2010'!U28</f>
        <v>0.1</v>
      </c>
      <c r="O28" s="21">
        <f>'generator_costs_04-08-2010'!V28</f>
        <v>0.1</v>
      </c>
      <c r="P28" s="21">
        <f>'generator_costs_04-08-2010'!W28</f>
        <v>0</v>
      </c>
      <c r="Q28" s="21">
        <f>'generator_costs_04-08-2010'!X28</f>
        <v>0</v>
      </c>
      <c r="R28" s="21">
        <f>'generator_costs_04-08-2010'!Y28</f>
        <v>0</v>
      </c>
      <c r="S28" s="21">
        <f>'generator_costs_04-08-2010'!Z28</f>
        <v>0</v>
      </c>
      <c r="T28" s="21">
        <f>'generator_costs_04-08-2010'!AA28</f>
        <v>0</v>
      </c>
      <c r="U28" s="21">
        <f>'generator_costs_04-08-2010'!AB28</f>
        <v>0</v>
      </c>
      <c r="V28" s="21">
        <f>'generator_costs_04-08-2010'!AC28</f>
        <v>0</v>
      </c>
      <c r="W28" s="21">
        <f>'generator_costs_04-08-2010'!AD28</f>
        <v>0</v>
      </c>
      <c r="X28" s="21">
        <f>'generator_costs_04-08-2010'!AE28</f>
        <v>0</v>
      </c>
      <c r="Y28" s="21">
        <f>'generator_costs_04-08-2010'!AF28</f>
        <v>0</v>
      </c>
      <c r="Z28" s="21">
        <f>'generator_costs_04-08-2010'!AG28</f>
        <v>0</v>
      </c>
      <c r="AA28" s="21">
        <f>'generator_costs_04-08-2010'!AH28</f>
        <v>0</v>
      </c>
      <c r="AB28" s="21">
        <f>'generator_costs_04-08-2010'!AI28</f>
        <v>0</v>
      </c>
      <c r="AC28" s="21">
        <f>'generator_costs_04-08-2010'!AJ28</f>
        <v>0</v>
      </c>
      <c r="AD28" s="21">
        <f>'generator_costs_04-08-2010'!AK28</f>
        <v>0</v>
      </c>
      <c r="AE28" s="21">
        <f>'generator_costs_04-08-2010'!AL28</f>
        <v>0</v>
      </c>
      <c r="AF28" s="21">
        <f>'generator_costs_04-08-2010'!AM28</f>
        <v>0</v>
      </c>
      <c r="AG28" s="21">
        <f>'generator_costs_04-08-2010'!AN28</f>
        <v>0</v>
      </c>
    </row>
    <row r="29" spans="1:33">
      <c r="A29" s="21">
        <f>'generator_costs_04-08-2010'!A29</f>
        <v>30</v>
      </c>
      <c r="B29" s="21" t="str">
        <f>'generator_costs_04-08-2010'!B29</f>
        <v>Coal_Steam_Turbine_Cogen_EP</v>
      </c>
      <c r="C29" s="21">
        <f>'generator_costs_04-08-2010'!C29</f>
        <v>0</v>
      </c>
      <c r="D29" s="21">
        <f>'generator_costs_04-08-2010'!D29</f>
        <v>0</v>
      </c>
      <c r="E29" s="21" t="str">
        <f>'generator_costs_04-08-2010'!E29</f>
        <v>Coal</v>
      </c>
      <c r="F29" s="21">
        <f>'generator_costs_04-08-2010'!M29</f>
        <v>0</v>
      </c>
      <c r="G29" s="21">
        <f>'generator_costs_04-08-2010'!N29</f>
        <v>0</v>
      </c>
      <c r="H29" s="21">
        <f>'generator_costs_04-08-2010'!O29</f>
        <v>0</v>
      </c>
      <c r="I29" s="21">
        <f>'generator_costs_04-08-2010'!P29</f>
        <v>0</v>
      </c>
      <c r="J29" s="21">
        <f>'generator_costs_04-08-2010'!Q29</f>
        <v>0</v>
      </c>
      <c r="K29" s="21">
        <f>'generator_costs_04-08-2010'!R29</f>
        <v>0</v>
      </c>
      <c r="L29" s="21">
        <f>'generator_costs_04-08-2010'!S29</f>
        <v>4</v>
      </c>
      <c r="M29" s="21">
        <f>'generator_costs_04-08-2010'!T29</f>
        <v>0.4</v>
      </c>
      <c r="N29" s="21">
        <f>'generator_costs_04-08-2010'!U29</f>
        <v>0.3</v>
      </c>
      <c r="O29" s="21">
        <f>'generator_costs_04-08-2010'!V29</f>
        <v>0.2</v>
      </c>
      <c r="P29" s="21">
        <f>'generator_costs_04-08-2010'!W29</f>
        <v>0.1</v>
      </c>
      <c r="Q29" s="21">
        <f>'generator_costs_04-08-2010'!X29</f>
        <v>0</v>
      </c>
      <c r="R29" s="21">
        <f>'generator_costs_04-08-2010'!Y29</f>
        <v>0</v>
      </c>
      <c r="S29" s="21">
        <f>'generator_costs_04-08-2010'!Z29</f>
        <v>0</v>
      </c>
      <c r="T29" s="21">
        <f>'generator_costs_04-08-2010'!AA29</f>
        <v>0</v>
      </c>
      <c r="U29" s="21">
        <f>'generator_costs_04-08-2010'!AB29</f>
        <v>0</v>
      </c>
      <c r="V29" s="21">
        <f>'generator_costs_04-08-2010'!AC29</f>
        <v>0</v>
      </c>
      <c r="W29" s="21">
        <f>'generator_costs_04-08-2010'!AD29</f>
        <v>0</v>
      </c>
      <c r="X29" s="21">
        <f>'generator_costs_04-08-2010'!AE29</f>
        <v>0</v>
      </c>
      <c r="Y29" s="21">
        <f>'generator_costs_04-08-2010'!AF29</f>
        <v>0</v>
      </c>
      <c r="Z29" s="21">
        <f>'generator_costs_04-08-2010'!AG29</f>
        <v>0</v>
      </c>
      <c r="AA29" s="21">
        <f>'generator_costs_04-08-2010'!AH29</f>
        <v>0</v>
      </c>
      <c r="AB29" s="21">
        <f>'generator_costs_04-08-2010'!AI29</f>
        <v>0</v>
      </c>
      <c r="AC29" s="21">
        <f>'generator_costs_04-08-2010'!AJ29</f>
        <v>0</v>
      </c>
      <c r="AD29" s="21">
        <f>'generator_costs_04-08-2010'!AK29</f>
        <v>0</v>
      </c>
      <c r="AE29" s="21">
        <f>'generator_costs_04-08-2010'!AL29</f>
        <v>0</v>
      </c>
      <c r="AF29" s="21">
        <f>'generator_costs_04-08-2010'!AM29</f>
        <v>0</v>
      </c>
      <c r="AG29" s="21">
        <f>'generator_costs_04-08-2010'!AN29</f>
        <v>0</v>
      </c>
    </row>
    <row r="30" spans="1:33">
      <c r="A30" s="21">
        <f>'generator_costs_04-08-2010'!A30</f>
        <v>31</v>
      </c>
      <c r="B30" s="21" t="str">
        <f>'generator_costs_04-08-2010'!B30</f>
        <v>Gas_Steam_Turbine_Cogen_EP</v>
      </c>
      <c r="C30" s="21">
        <f>'generator_costs_04-08-2010'!C30</f>
        <v>0</v>
      </c>
      <c r="D30" s="21">
        <f>'generator_costs_04-08-2010'!D30</f>
        <v>0</v>
      </c>
      <c r="E30" s="21" t="str">
        <f>'generator_costs_04-08-2010'!E30</f>
        <v>Gas</v>
      </c>
      <c r="F30" s="21">
        <f>'generator_costs_04-08-2010'!M30</f>
        <v>0</v>
      </c>
      <c r="G30" s="21">
        <f>'generator_costs_04-08-2010'!N30</f>
        <v>0</v>
      </c>
      <c r="H30" s="21">
        <f>'generator_costs_04-08-2010'!O30</f>
        <v>0</v>
      </c>
      <c r="I30" s="21">
        <f>'generator_costs_04-08-2010'!P30</f>
        <v>0</v>
      </c>
      <c r="J30" s="21">
        <f>'generator_costs_04-08-2010'!Q30</f>
        <v>0</v>
      </c>
      <c r="K30" s="21">
        <f>'generator_costs_04-08-2010'!R30</f>
        <v>0</v>
      </c>
      <c r="L30" s="21">
        <f>'generator_costs_04-08-2010'!S30</f>
        <v>3</v>
      </c>
      <c r="M30" s="21">
        <f>'generator_costs_04-08-2010'!T30</f>
        <v>0.5</v>
      </c>
      <c r="N30" s="21">
        <f>'generator_costs_04-08-2010'!U30</f>
        <v>0.4</v>
      </c>
      <c r="O30" s="21">
        <f>'generator_costs_04-08-2010'!V30</f>
        <v>0.1</v>
      </c>
      <c r="P30" s="21">
        <f>'generator_costs_04-08-2010'!W30</f>
        <v>0</v>
      </c>
      <c r="Q30" s="21">
        <f>'generator_costs_04-08-2010'!X30</f>
        <v>0</v>
      </c>
      <c r="R30" s="21">
        <f>'generator_costs_04-08-2010'!Y30</f>
        <v>0</v>
      </c>
      <c r="S30" s="21">
        <f>'generator_costs_04-08-2010'!Z30</f>
        <v>0</v>
      </c>
      <c r="T30" s="21">
        <f>'generator_costs_04-08-2010'!AA30</f>
        <v>0</v>
      </c>
      <c r="U30" s="21">
        <f>'generator_costs_04-08-2010'!AB30</f>
        <v>0</v>
      </c>
      <c r="V30" s="21">
        <f>'generator_costs_04-08-2010'!AC30</f>
        <v>0</v>
      </c>
      <c r="W30" s="21">
        <f>'generator_costs_04-08-2010'!AD30</f>
        <v>0</v>
      </c>
      <c r="X30" s="21">
        <f>'generator_costs_04-08-2010'!AE30</f>
        <v>0</v>
      </c>
      <c r="Y30" s="21">
        <f>'generator_costs_04-08-2010'!AF30</f>
        <v>0</v>
      </c>
      <c r="Z30" s="21">
        <f>'generator_costs_04-08-2010'!AG30</f>
        <v>0</v>
      </c>
      <c r="AA30" s="21">
        <f>'generator_costs_04-08-2010'!AH30</f>
        <v>0</v>
      </c>
      <c r="AB30" s="21">
        <f>'generator_costs_04-08-2010'!AI30</f>
        <v>0</v>
      </c>
      <c r="AC30" s="21">
        <f>'generator_costs_04-08-2010'!AJ30</f>
        <v>0</v>
      </c>
      <c r="AD30" s="21">
        <f>'generator_costs_04-08-2010'!AK30</f>
        <v>0</v>
      </c>
      <c r="AE30" s="21">
        <f>'generator_costs_04-08-2010'!AL30</f>
        <v>0</v>
      </c>
      <c r="AF30" s="21">
        <f>'generator_costs_04-08-2010'!AM30</f>
        <v>0</v>
      </c>
      <c r="AG30" s="21">
        <f>'generator_costs_04-08-2010'!AN30</f>
        <v>0</v>
      </c>
    </row>
    <row r="31" spans="1:33">
      <c r="A31" s="21">
        <f>'generator_costs_04-08-2010'!A31</f>
        <v>32</v>
      </c>
      <c r="B31" s="21" t="str">
        <f>'generator_costs_04-08-2010'!B31</f>
        <v>CCGT_Cogen_EP</v>
      </c>
      <c r="C31" s="21">
        <f>'generator_costs_04-08-2010'!C31</f>
        <v>0</v>
      </c>
      <c r="D31" s="21">
        <f>'generator_costs_04-08-2010'!D31</f>
        <v>0</v>
      </c>
      <c r="E31" s="21" t="str">
        <f>'generator_costs_04-08-2010'!E31</f>
        <v>Gas</v>
      </c>
      <c r="F31" s="21">
        <f>'generator_costs_04-08-2010'!M31</f>
        <v>0</v>
      </c>
      <c r="G31" s="21">
        <f>'generator_costs_04-08-2010'!N31</f>
        <v>0</v>
      </c>
      <c r="H31" s="21">
        <f>'generator_costs_04-08-2010'!O31</f>
        <v>0</v>
      </c>
      <c r="I31" s="21">
        <f>'generator_costs_04-08-2010'!P31</f>
        <v>0</v>
      </c>
      <c r="J31" s="21">
        <f>'generator_costs_04-08-2010'!Q31</f>
        <v>0</v>
      </c>
      <c r="K31" s="21">
        <f>'generator_costs_04-08-2010'!R31</f>
        <v>0</v>
      </c>
      <c r="L31" s="21">
        <f>'generator_costs_04-08-2010'!S31</f>
        <v>3</v>
      </c>
      <c r="M31" s="21">
        <f>'generator_costs_04-08-2010'!T31</f>
        <v>0.5</v>
      </c>
      <c r="N31" s="21">
        <f>'generator_costs_04-08-2010'!U31</f>
        <v>0.4</v>
      </c>
      <c r="O31" s="21">
        <f>'generator_costs_04-08-2010'!V31</f>
        <v>0.1</v>
      </c>
      <c r="P31" s="21">
        <f>'generator_costs_04-08-2010'!W31</f>
        <v>0</v>
      </c>
      <c r="Q31" s="21">
        <f>'generator_costs_04-08-2010'!X31</f>
        <v>0</v>
      </c>
      <c r="R31" s="21">
        <f>'generator_costs_04-08-2010'!Y31</f>
        <v>0</v>
      </c>
      <c r="S31" s="21">
        <f>'generator_costs_04-08-2010'!Z31</f>
        <v>0</v>
      </c>
      <c r="T31" s="21">
        <f>'generator_costs_04-08-2010'!AA31</f>
        <v>0</v>
      </c>
      <c r="U31" s="21">
        <f>'generator_costs_04-08-2010'!AB31</f>
        <v>0</v>
      </c>
      <c r="V31" s="21">
        <f>'generator_costs_04-08-2010'!AC31</f>
        <v>0</v>
      </c>
      <c r="W31" s="21">
        <f>'generator_costs_04-08-2010'!AD31</f>
        <v>0</v>
      </c>
      <c r="X31" s="21">
        <f>'generator_costs_04-08-2010'!AE31</f>
        <v>0</v>
      </c>
      <c r="Y31" s="21">
        <f>'generator_costs_04-08-2010'!AF31</f>
        <v>0</v>
      </c>
      <c r="Z31" s="21">
        <f>'generator_costs_04-08-2010'!AG31</f>
        <v>0</v>
      </c>
      <c r="AA31" s="21">
        <f>'generator_costs_04-08-2010'!AH31</f>
        <v>0</v>
      </c>
      <c r="AB31" s="21">
        <f>'generator_costs_04-08-2010'!AI31</f>
        <v>0</v>
      </c>
      <c r="AC31" s="21">
        <f>'generator_costs_04-08-2010'!AJ31</f>
        <v>0</v>
      </c>
      <c r="AD31" s="21">
        <f>'generator_costs_04-08-2010'!AK31</f>
        <v>0</v>
      </c>
      <c r="AE31" s="21">
        <f>'generator_costs_04-08-2010'!AL31</f>
        <v>0</v>
      </c>
      <c r="AF31" s="21">
        <f>'generator_costs_04-08-2010'!AM31</f>
        <v>0</v>
      </c>
      <c r="AG31" s="21">
        <f>'generator_costs_04-08-2010'!AN31</f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generator_costs_04-08-2010</vt:lpstr>
      <vt:lpstr>Cost CSV For Export</vt:lpstr>
      <vt:lpstr>Cost Chart_revise</vt:lpstr>
    </vt:vector>
  </TitlesOfParts>
  <Company>RAEL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Nelson</dc:creator>
  <cp:lastModifiedBy>Jimmy Nelson</cp:lastModifiedBy>
  <dcterms:created xsi:type="dcterms:W3CDTF">2010-02-04T00:06:32Z</dcterms:created>
  <dcterms:modified xsi:type="dcterms:W3CDTF">2010-08-18T23:11:11Z</dcterms:modified>
</cp:coreProperties>
</file>