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imozhi-ext/Downloads/"/>
    </mc:Choice>
  </mc:AlternateContent>
  <xr:revisionPtr revIDLastSave="0" documentId="13_ncr:1_{21C0A73A-4D6C-464A-B9BF-12019E0119B1}" xr6:coauthVersionLast="47" xr6:coauthVersionMax="47" xr10:uidLastSave="{00000000-0000-0000-0000-000000000000}"/>
  <bookViews>
    <workbookView xWindow="0" yWindow="500" windowWidth="28800" windowHeight="16480" tabRatio="407" xr2:uid="{00000000-000D-0000-FFFF-FFFF00000000}"/>
  </bookViews>
  <sheets>
    <sheet name="Sample Template" sheetId="8" r:id="rId1"/>
  </sheets>
  <externalReferences>
    <externalReference r:id="rId2"/>
  </externalReferences>
  <definedNames>
    <definedName name="Award">[1]SPS!#REF!</definedName>
    <definedName name="x">[1]SPS!#REF!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" i="8" l="1"/>
  <c r="Y3" i="8"/>
  <c r="O4" i="8"/>
  <c r="U4" i="8" s="1"/>
  <c r="P4" i="8"/>
  <c r="O3" i="8"/>
  <c r="P3" i="8"/>
  <c r="U3" i="8" s="1"/>
  <c r="Y2" i="8"/>
  <c r="P2" i="8"/>
  <c r="U2" i="8" s="1"/>
  <c r="O2" i="8"/>
</calcChain>
</file>

<file path=xl/sharedStrings.xml><?xml version="1.0" encoding="utf-8"?>
<sst xmlns="http://schemas.openxmlformats.org/spreadsheetml/2006/main" count="89" uniqueCount="78">
  <si>
    <t>APN</t>
  </si>
  <si>
    <t>Cust. consign (Y/N)</t>
  </si>
  <si>
    <t>Buyer</t>
  </si>
  <si>
    <t>Item Desc</t>
  </si>
  <si>
    <t>Commodity</t>
  </si>
  <si>
    <t>Supplier</t>
  </si>
  <si>
    <t>MFG</t>
  </si>
  <si>
    <t>MPN#</t>
  </si>
  <si>
    <t>Delivery / PO</t>
  </si>
  <si>
    <t>Remark</t>
  </si>
  <si>
    <t>Open PO due in Q4'21</t>
  </si>
  <si>
    <t>Open PO due in Q1'22</t>
  </si>
  <si>
    <t>Total OH + OPO (Q4 only)</t>
  </si>
  <si>
    <t>Total OH + OPO (Q4 &amp; Q1)</t>
  </si>
  <si>
    <t>Q4'21 Demand</t>
  </si>
  <si>
    <t>Q1'22 Demand</t>
  </si>
  <si>
    <t>Q2'22 Demand</t>
  </si>
  <si>
    <t>Q3'22 Demand</t>
  </si>
  <si>
    <t>Delta = OH &amp; Open PO - DD</t>
  </si>
  <si>
    <t>Demand Coverage</t>
  </si>
  <si>
    <t>Q4'21 unit price (USD)</t>
  </si>
  <si>
    <t>Q1'22 unit price (USD)</t>
  </si>
  <si>
    <t>Delta = Q122 - Q421</t>
  </si>
  <si>
    <t>New PO Price</t>
  </si>
  <si>
    <t>Arista Std price (Q1'22)</t>
  </si>
  <si>
    <t>Arista Supplier name, Cost, Splits (Q1'22)
  Sample Format: Micron $42 (80%) / Apple $42.00 (20%)</t>
  </si>
  <si>
    <t>Arista MOQ (Q1'22)</t>
  </si>
  <si>
    <t>Arista Lead Time (Q1'22) in Weeks, NOT days</t>
  </si>
  <si>
    <t>Arista supplier MPN (Q1'22)</t>
  </si>
  <si>
    <t>Arista comment (Q1'22)</t>
  </si>
  <si>
    <t>Arista (Q1'22)
  ST or HT or Hybrid?
  If applies</t>
  </si>
  <si>
    <t>Ownership (Q1'22)</t>
  </si>
  <si>
    <t>Arista PIC (Q1'22)</t>
  </si>
  <si>
    <t>PO</t>
  </si>
  <si>
    <t>Arista</t>
  </si>
  <si>
    <t>METAL</t>
  </si>
  <si>
    <t>ASY-01153-03</t>
  </si>
  <si>
    <t>ASY,SEQUOIA,4.57MM PERF,FAN AIR EXIT</t>
  </si>
  <si>
    <t>109-U0012-01</t>
  </si>
  <si>
    <t>Binh Hoang</t>
  </si>
  <si>
    <t>Delivery</t>
  </si>
  <si>
    <t>AVNET</t>
  </si>
  <si>
    <t>MEMORY</t>
  </si>
  <si>
    <t>Erlyn Monestier</t>
  </si>
  <si>
    <t>Kathy Ch'ng</t>
  </si>
  <si>
    <t>N</t>
    <phoneticPr fontId="5" type="noConversion"/>
  </si>
  <si>
    <t>Foxconn</t>
  </si>
  <si>
    <t>CAPACITOR</t>
  </si>
  <si>
    <t>KEMET CORPORATION</t>
  </si>
  <si>
    <t>MEM-00166</t>
  </si>
  <si>
    <t>Can't oover demand</t>
  </si>
  <si>
    <t>AVNET/MEMPHIS/MEMPHIS</t>
  </si>
  <si>
    <t>MICRON TECHNOLOGY INC. / NANYA / SK HYNIX INC.</t>
  </si>
  <si>
    <t>IC,DDR3 SDRAM,4GBIT,512MX8, 1600 MT/s ,78FBGA</t>
  </si>
  <si>
    <t>MT41K512M8DA-107:P TR / NT5CC512M8EQ-EK / H5TC4G83EFR-RDA</t>
  </si>
  <si>
    <t>Micron $3.25 (0%) / Nanya $2.25 (40%) /SK Hynix $2.25 (60%)</t>
  </si>
  <si>
    <t>2000 / 2000 / 2000</t>
  </si>
  <si>
    <t>46 / 7 / 6</t>
  </si>
  <si>
    <t xml:space="preserve">SANYO DENKI PHILIPPINES INC </t>
  </si>
  <si>
    <t>SANYO DENKI PHILIPPINES INC $21.22 (100%)</t>
  </si>
  <si>
    <t>CAP-00024</t>
  </si>
  <si>
    <t>CAP, CER-X5R, 0.1uF, 25V, 20%, 0805, 85C, 1.4mm</t>
  </si>
  <si>
    <t>C0805C104M5RACTU</t>
  </si>
  <si>
    <t>John Smith</t>
  </si>
  <si>
    <t>Ana Lim</t>
  </si>
  <si>
    <t>Kathy Park</t>
  </si>
  <si>
    <t>Can cover demand</t>
  </si>
  <si>
    <r>
      <t xml:space="preserve">Approve or Reject Column </t>
    </r>
    <r>
      <rPr>
        <b/>
        <sz val="10"/>
        <color rgb="FFC00000"/>
        <rFont val="Calibri"/>
        <family val="2"/>
        <scheme val="minor"/>
      </rPr>
      <t>X</t>
    </r>
    <r>
      <rPr>
        <b/>
        <sz val="10"/>
        <color theme="1"/>
        <rFont val="Calibri"/>
        <family val="2"/>
        <scheme val="minor"/>
      </rPr>
      <t xml:space="preserve"> Cost</t>
    </r>
  </si>
  <si>
    <t>BP Comment</t>
  </si>
  <si>
    <t>HBG Part Number</t>
  </si>
  <si>
    <t>HBG Quantity on hand</t>
  </si>
  <si>
    <t>HBG Remark</t>
  </si>
  <si>
    <t>NEW HBG recommended price (Q1'22)</t>
  </si>
  <si>
    <t>HBG Mfg. (Q1'22)</t>
  </si>
  <si>
    <t>HBG Supplier (Q1'22)</t>
  </si>
  <si>
    <t>HBG MOQ (Q1'22)</t>
  </si>
  <si>
    <t>HBG Lead Time (Q1'22) in Weeks/7day calendar</t>
  </si>
  <si>
    <t>HBG supplier MPN (Q1'22)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</si>
</sst>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&quot;$&quot;#,##0.00000"/>
    <numFmt numFmtId="166" formatCode="0.00000"/>
    <numFmt numFmtId="167" formatCode="_(\$* #,##0.00000_);_(\$* \(#,##0.00000\);_(\$* &quot;&quot;\-&quot;&quot;??_);_(@_)"/>
    <numFmt numFmtId="168" formatCode="_(&quot;$&quot;* #,##0.00000_);_(&quot;$&quot;* \(#,##0.00000\);_(&quot;$&quot;* &quot;-&quot;??_);_(@_)"/>
  </numFmts>
  <fonts count="18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Arial"/>
      <family val="2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rgb="FF98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92D050"/>
        <bgColor rgb="FF92D050"/>
      </patternFill>
    </fill>
    <fill>
      <patternFill patternType="solid">
        <fgColor rgb="FF99FFCC"/>
        <bgColor rgb="FF99FFCC"/>
      </patternFill>
    </fill>
    <fill>
      <patternFill patternType="solid">
        <fgColor rgb="FFE6B8B7"/>
        <bgColor rgb="FFE6B8B7"/>
      </patternFill>
    </fill>
    <fill>
      <patternFill patternType="solid">
        <fgColor rgb="FFC0504D"/>
        <bgColor rgb="FFC0504D"/>
      </patternFill>
    </fill>
    <fill>
      <patternFill patternType="solid">
        <fgColor rgb="FFFFC000"/>
        <bgColor rgb="FFFFC000"/>
      </patternFill>
    </fill>
    <fill>
      <patternFill patternType="solid">
        <fgColor rgb="FFCCFFFF"/>
        <bgColor rgb="FFCCFFFF"/>
      </patternFill>
    </fill>
    <fill>
      <patternFill patternType="solid">
        <fgColor rgb="FFFCD5B4"/>
        <bgColor rgb="FFFCD5B4"/>
      </patternFill>
    </fill>
    <fill>
      <patternFill patternType="solid">
        <fgColor rgb="FFFFFF00"/>
        <bgColor rgb="FFFFFF00"/>
      </patternFill>
    </fill>
    <fill>
      <patternFill patternType="solid">
        <fgColor rgb="FFB1A0C7"/>
        <bgColor rgb="FFB1A0C7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6" fillId="0" borderId="0"/>
    <xf numFmtId="0" fontId="6" fillId="0" borderId="0"/>
    <xf numFmtId="0" fontId="8" fillId="0" borderId="0"/>
    <xf numFmtId="0" fontId="5" fillId="0" borderId="0"/>
    <xf numFmtId="0" fontId="4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15" fillId="0" borderId="0" xfId="0" applyFont="1"/>
    <xf numFmtId="0" fontId="16" fillId="0" borderId="0" xfId="0" applyFont="1" applyAlignment="1">
      <alignment horizontal="right"/>
    </xf>
    <xf numFmtId="0" fontId="16" fillId="0" borderId="0" xfId="0" applyFont="1"/>
    <xf numFmtId="165" fontId="15" fillId="0" borderId="0" xfId="0" applyNumberFormat="1" applyFont="1" applyAlignment="1">
      <alignment horizontal="right"/>
    </xf>
    <xf numFmtId="0" fontId="17" fillId="0" borderId="0" xfId="0" applyFont="1"/>
    <xf numFmtId="0" fontId="15" fillId="0" borderId="0" xfId="9" applyFont="1" applyFill="1" applyBorder="1" applyAlignment="1">
      <alignment horizontal="left"/>
    </xf>
    <xf numFmtId="168" fontId="15" fillId="0" borderId="0" xfId="8" applyNumberFormat="1" applyFont="1"/>
    <xf numFmtId="167" fontId="15" fillId="0" borderId="0" xfId="0" applyNumberFormat="1" applyFont="1"/>
    <xf numFmtId="0" fontId="17" fillId="0" borderId="0" xfId="0" applyFont="1" applyAlignment="1">
      <alignment wrapText="1"/>
    </xf>
    <xf numFmtId="0" fontId="9" fillId="2" borderId="0" xfId="0" applyFont="1" applyFill="1" applyAlignment="1">
      <alignment horizontal="left" vertical="top" wrapText="1"/>
    </xf>
    <xf numFmtId="0" fontId="10" fillId="3" borderId="0" xfId="0" applyFont="1" applyFill="1" applyAlignment="1">
      <alignment horizontal="center" vertical="top" wrapText="1"/>
    </xf>
    <xf numFmtId="0" fontId="10" fillId="2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 wrapText="1"/>
    </xf>
    <xf numFmtId="0" fontId="9" fillId="5" borderId="0" xfId="0" applyFont="1" applyFill="1" applyAlignment="1">
      <alignment horizontal="center" vertical="top" wrapText="1"/>
    </xf>
    <xf numFmtId="0" fontId="9" fillId="6" borderId="0" xfId="0" applyFont="1" applyFill="1" applyAlignment="1">
      <alignment horizontal="center" vertical="top" wrapText="1"/>
    </xf>
    <xf numFmtId="0" fontId="11" fillId="5" borderId="0" xfId="1" applyFont="1" applyFill="1" applyAlignment="1">
      <alignment horizontal="center" vertical="top" wrapText="1"/>
    </xf>
    <xf numFmtId="0" fontId="10" fillId="5" borderId="0" xfId="0" applyFont="1" applyFill="1" applyAlignment="1">
      <alignment horizontal="center" vertical="top" wrapText="1"/>
    </xf>
    <xf numFmtId="0" fontId="9" fillId="7" borderId="0" xfId="0" applyFont="1" applyFill="1" applyAlignment="1">
      <alignment horizontal="center" vertical="top" wrapText="1"/>
    </xf>
    <xf numFmtId="0" fontId="11" fillId="8" borderId="0" xfId="1" applyFont="1" applyFill="1" applyAlignment="1">
      <alignment horizontal="center" vertical="top" wrapText="1"/>
    </xf>
    <xf numFmtId="165" fontId="12" fillId="8" borderId="0" xfId="1" applyNumberFormat="1" applyFont="1" applyFill="1" applyAlignment="1">
      <alignment horizontal="center" vertical="top" wrapText="1"/>
    </xf>
    <xf numFmtId="166" fontId="13" fillId="9" borderId="0" xfId="0" applyNumberFormat="1" applyFont="1" applyFill="1" applyAlignment="1">
      <alignment horizontal="center" vertical="top" wrapText="1"/>
    </xf>
    <xf numFmtId="0" fontId="14" fillId="10" borderId="0" xfId="0" applyFont="1" applyFill="1" applyAlignment="1">
      <alignment horizontal="center" vertical="top" wrapText="1"/>
    </xf>
    <xf numFmtId="0" fontId="11" fillId="8" borderId="0" xfId="0" applyFont="1" applyFill="1" applyAlignment="1">
      <alignment horizontal="center" vertical="top" wrapText="1"/>
    </xf>
    <xf numFmtId="165" fontId="10" fillId="7" borderId="0" xfId="0" applyNumberFormat="1" applyFont="1" applyFill="1" applyAlignment="1">
      <alignment horizontal="center" vertical="top" wrapText="1"/>
    </xf>
    <xf numFmtId="0" fontId="10" fillId="7" borderId="0" xfId="0" applyFont="1" applyFill="1" applyAlignment="1">
      <alignment horizontal="center" vertical="top" wrapText="1"/>
    </xf>
    <xf numFmtId="0" fontId="10" fillId="7" borderId="0" xfId="0" applyFont="1" applyFill="1" applyAlignment="1">
      <alignment vertical="top" wrapText="1"/>
    </xf>
    <xf numFmtId="0" fontId="9" fillId="10" borderId="0" xfId="0" applyFont="1" applyFill="1" applyAlignment="1">
      <alignment horizontal="center" vertical="top" wrapText="1"/>
    </xf>
    <xf numFmtId="0" fontId="9" fillId="11" borderId="0" xfId="0" applyFont="1" applyFill="1" applyAlignment="1">
      <alignment horizontal="center" vertical="top" wrapText="1"/>
    </xf>
    <xf numFmtId="0" fontId="17" fillId="0" borderId="0" xfId="0" applyFont="1" applyAlignment="1">
      <alignment vertical="top"/>
    </xf>
    <xf numFmtId="168" fontId="15" fillId="0" borderId="0" xfId="8" applyNumberFormat="1" applyFont="1" applyAlignment="1">
      <alignment wrapText="1"/>
    </xf>
    <xf numFmtId="0" fontId="15" fillId="0" borderId="0" xfId="0" applyFont="1" applyAlignment="1">
      <alignment wrapText="1"/>
    </xf>
    <xf numFmtId="0" fontId="15" fillId="0" borderId="0" xfId="9" applyFont="1" applyFill="1" applyBorder="1" applyAlignment="1">
      <alignment horizontal="left" wrapText="1"/>
    </xf>
  </cellXfs>
  <cellStyles count="11">
    <cellStyle name="Currency" xfId="8" builtinId="4"/>
    <cellStyle name="Currency 2" xfId="10" xr:uid="{00000000-0005-0000-0000-000001000000}"/>
    <cellStyle name="Normal" xfId="0" builtinId="0"/>
    <cellStyle name="Normal 14" xfId="9" xr:uid="{00000000-0005-0000-0000-000003000000}"/>
    <cellStyle name="Normal 2" xfId="4" xr:uid="{00000000-0005-0000-0000-000004000000}"/>
    <cellStyle name="Normal 3" xfId="3" xr:uid="{00000000-0005-0000-0000-000005000000}"/>
    <cellStyle name="Normal 3 2" xfId="7" xr:uid="{00000000-0005-0000-0000-000006000000}"/>
    <cellStyle name="Normal 4" xfId="1" xr:uid="{00000000-0005-0000-0000-000007000000}"/>
    <cellStyle name="Normal 5" xfId="2" xr:uid="{00000000-0005-0000-0000-000008000000}"/>
    <cellStyle name="Normal 6" xfId="5" xr:uid="{00000000-0005-0000-0000-000009000000}"/>
    <cellStyle name="Normal 7" xfId="6" xr:uid="{00000000-0005-0000-0000-00000A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oana_salas/Costos/ACOSTOS%20RESPALDO/Q1&#180;20/PPV%20LOG%20Q1FY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V log"/>
      <sheetName val="HorizontalMRP Wk 44"/>
      <sheetName val="Sanmina_Multi__5__Cost_Compare_"/>
      <sheetName val="SPS"/>
      <sheetName val="SGD CQ1'20 Comp Raw Part list"/>
      <sheetName val="Master"/>
      <sheetName val="SGD Q4'19 Comp  (To Buyers)"/>
      <sheetName val="Report log"/>
      <sheetName val="SGD Q4'19 Comp Raw Part list"/>
      <sheetName val="SGD Q3'19 Comp Raw Part list"/>
      <sheetName val="SGD Q2'19 Comp Raw Part list"/>
      <sheetName val="SSJ-Q2'19 comp Raw Part list"/>
      <sheetName val="Q119 Master"/>
    </sheetNames>
    <sheetDataSet>
      <sheetData sheetId="0"/>
      <sheetData sheetId="1">
        <row r="1">
          <cell r="A1" t="str">
            <v>Item Number</v>
          </cell>
        </row>
      </sheetData>
      <sheetData sheetId="2">
        <row r="1">
          <cell r="A1" t="str">
            <v>Item Number</v>
          </cell>
        </row>
      </sheetData>
      <sheetData sheetId="3">
        <row r="1">
          <cell r="C1" t="str">
            <v>SSCIPartNumber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"/>
  <sheetViews>
    <sheetView tabSelected="1" topLeftCell="P1" zoomScale="85" zoomScaleNormal="85" workbookViewId="0">
      <selection activeCell="W11" sqref="W11"/>
    </sheetView>
  </sheetViews>
  <sheetFormatPr baseColWidth="10" defaultColWidth="9.1640625" defaultRowHeight="14" x14ac:dyDescent="0.2"/>
  <cols>
    <col min="1" max="1" width="20.83203125" style="5" customWidth="1"/>
    <col min="2" max="2" width="14.5" style="5" customWidth="1"/>
    <col min="3" max="3" width="9.1640625" style="5"/>
    <col min="4" max="4" width="14.1640625" style="5" customWidth="1"/>
    <col min="5" max="5" width="42.83203125" style="5" bestFit="1" customWidth="1"/>
    <col min="6" max="6" width="11" style="5" customWidth="1"/>
    <col min="7" max="7" width="25.1640625" style="5" bestFit="1" customWidth="1"/>
    <col min="8" max="8" width="31.33203125" style="5" customWidth="1"/>
    <col min="9" max="14" width="9.1640625" style="5"/>
    <col min="15" max="16" width="14.1640625" style="5" bestFit="1" customWidth="1"/>
    <col min="17" max="20" width="11.83203125" style="5" customWidth="1"/>
    <col min="21" max="21" width="15.33203125" style="5" customWidth="1"/>
    <col min="22" max="22" width="51.1640625" style="5" customWidth="1"/>
    <col min="23" max="23" width="15.5" style="5" customWidth="1"/>
    <col min="24" max="24" width="12.6640625" style="5" customWidth="1"/>
    <col min="25" max="25" width="9.1640625" style="5"/>
    <col min="26" max="26" width="14.33203125" style="5" customWidth="1"/>
    <col min="27" max="27" width="9.1640625" style="5"/>
    <col min="28" max="28" width="13.1640625" style="5" customWidth="1"/>
    <col min="29" max="29" width="22.83203125" style="9" customWidth="1"/>
    <col min="30" max="30" width="30" style="9" customWidth="1"/>
    <col min="31" max="31" width="9.1640625" style="9"/>
    <col min="32" max="32" width="11.5" style="9" customWidth="1"/>
    <col min="33" max="33" width="32.5" style="9" customWidth="1"/>
    <col min="34" max="34" width="9.1640625" style="9"/>
    <col min="35" max="35" width="12" style="9" customWidth="1"/>
    <col min="36" max="36" width="11.83203125" style="9" customWidth="1"/>
    <col min="37" max="37" width="13.6640625" style="9" bestFit="1" customWidth="1"/>
    <col min="38" max="38" width="14.83203125" style="5" customWidth="1"/>
    <col min="39" max="39" width="23.33203125" style="5" customWidth="1"/>
    <col min="40" max="40" width="18.33203125" style="5" bestFit="1" customWidth="1"/>
    <col min="41" max="42" width="9.1640625" style="5"/>
    <col min="43" max="43" width="12" style="5" customWidth="1"/>
    <col min="44" max="44" width="18.1640625" style="5" bestFit="1" customWidth="1"/>
    <col min="45" max="16384" width="9.1640625" style="5"/>
  </cols>
  <sheetData>
    <row r="1" spans="1:44" s="29" customFormat="1" ht="60" x14ac:dyDescent="0.2">
      <c r="A1" s="10" t="s">
        <v>69</v>
      </c>
      <c r="B1" s="11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3" t="s">
        <v>8</v>
      </c>
      <c r="K1" s="13" t="s">
        <v>9</v>
      </c>
      <c r="L1" s="14" t="s">
        <v>70</v>
      </c>
      <c r="M1" s="14" t="s">
        <v>10</v>
      </c>
      <c r="N1" s="14" t="s">
        <v>11</v>
      </c>
      <c r="O1" s="15" t="s">
        <v>12</v>
      </c>
      <c r="P1" s="15" t="s">
        <v>13</v>
      </c>
      <c r="Q1" s="16" t="s">
        <v>14</v>
      </c>
      <c r="R1" s="16" t="s">
        <v>15</v>
      </c>
      <c r="S1" s="16" t="s">
        <v>16</v>
      </c>
      <c r="T1" s="16" t="s">
        <v>17</v>
      </c>
      <c r="U1" s="17" t="s">
        <v>18</v>
      </c>
      <c r="V1" s="18" t="s">
        <v>19</v>
      </c>
      <c r="W1" s="19" t="s">
        <v>20</v>
      </c>
      <c r="X1" s="20" t="s">
        <v>21</v>
      </c>
      <c r="Y1" s="19" t="s">
        <v>22</v>
      </c>
      <c r="Z1" s="21" t="s">
        <v>68</v>
      </c>
      <c r="AA1" s="22" t="s">
        <v>23</v>
      </c>
      <c r="AB1" s="23" t="s">
        <v>67</v>
      </c>
      <c r="AC1" s="24" t="s">
        <v>24</v>
      </c>
      <c r="AD1" s="25" t="s">
        <v>25</v>
      </c>
      <c r="AE1" s="25" t="s">
        <v>26</v>
      </c>
      <c r="AF1" s="25" t="s">
        <v>27</v>
      </c>
      <c r="AG1" s="26" t="s">
        <v>28</v>
      </c>
      <c r="AH1" s="25" t="s">
        <v>29</v>
      </c>
      <c r="AI1" s="18" t="s">
        <v>30</v>
      </c>
      <c r="AJ1" s="25" t="s">
        <v>31</v>
      </c>
      <c r="AK1" s="25" t="s">
        <v>32</v>
      </c>
      <c r="AL1" s="27" t="s">
        <v>71</v>
      </c>
      <c r="AM1" s="28" t="s">
        <v>72</v>
      </c>
      <c r="AN1" s="28" t="s">
        <v>73</v>
      </c>
      <c r="AO1" s="28" t="s">
        <v>74</v>
      </c>
      <c r="AP1" s="28" t="s">
        <v>75</v>
      </c>
      <c r="AQ1" s="28" t="s">
        <v>76</v>
      </c>
      <c r="AR1" s="28" t="s">
        <v>77</v>
      </c>
    </row>
    <row r="2" spans="1:44" s="6" customFormat="1" ht="30" x14ac:dyDescent="0.2">
      <c r="B2" s="1" t="s">
        <v>49</v>
      </c>
      <c r="C2" s="1" t="s">
        <v>45</v>
      </c>
      <c r="D2" s="1" t="s">
        <v>63</v>
      </c>
      <c r="E2" s="1" t="s">
        <v>53</v>
      </c>
      <c r="F2" s="1" t="s">
        <v>42</v>
      </c>
      <c r="G2" s="1" t="s">
        <v>51</v>
      </c>
      <c r="H2" s="1" t="s">
        <v>52</v>
      </c>
      <c r="I2" s="1" t="s">
        <v>54</v>
      </c>
      <c r="J2" s="1" t="s">
        <v>40</v>
      </c>
      <c r="L2" s="1">
        <v>5721</v>
      </c>
      <c r="M2" s="1">
        <v>2000</v>
      </c>
      <c r="N2" s="1">
        <v>2</v>
      </c>
      <c r="O2" s="2">
        <f t="shared" ref="O2:O3" si="0">L2+M2</f>
        <v>7721</v>
      </c>
      <c r="P2" s="2">
        <f t="shared" ref="P2:P3" si="1">L2+M2+N2</f>
        <v>7723</v>
      </c>
      <c r="Q2" s="1">
        <v>148</v>
      </c>
      <c r="R2" s="1">
        <v>177</v>
      </c>
      <c r="S2" s="1">
        <v>209</v>
      </c>
      <c r="T2" s="1">
        <v>180</v>
      </c>
      <c r="U2" s="3">
        <f t="shared" ref="U2:U4" si="2">IF(J2="delivery",O2-SUM(Q2+R2),IF(J2="PO",P2-SUM(Q2:R2)))</f>
        <v>7396</v>
      </c>
      <c r="V2" s="1" t="s">
        <v>66</v>
      </c>
      <c r="W2" s="7">
        <v>2.21</v>
      </c>
      <c r="X2" s="7">
        <v>2.25</v>
      </c>
      <c r="Y2" s="4">
        <f t="shared" ref="Y2:Y4" si="3">X2-W2</f>
        <v>4.0000000000000036E-2</v>
      </c>
      <c r="AC2" s="30">
        <v>2.25</v>
      </c>
      <c r="AD2" s="31" t="s">
        <v>55</v>
      </c>
      <c r="AE2" s="31" t="s">
        <v>56</v>
      </c>
      <c r="AF2" s="31" t="s">
        <v>57</v>
      </c>
      <c r="AG2" s="31" t="s">
        <v>54</v>
      </c>
      <c r="AH2" s="32"/>
      <c r="AI2" s="32"/>
      <c r="AJ2" s="31" t="s">
        <v>34</v>
      </c>
      <c r="AK2" s="31" t="s">
        <v>43</v>
      </c>
    </row>
    <row r="3" spans="1:44" s="1" customFormat="1" ht="30" x14ac:dyDescent="0.2">
      <c r="B3" s="1" t="s">
        <v>36</v>
      </c>
      <c r="C3" s="1" t="s">
        <v>45</v>
      </c>
      <c r="D3" s="1" t="s">
        <v>64</v>
      </c>
      <c r="E3" s="1" t="s">
        <v>37</v>
      </c>
      <c r="F3" s="1" t="s">
        <v>35</v>
      </c>
      <c r="G3" s="1" t="s">
        <v>58</v>
      </c>
      <c r="H3" s="1" t="s">
        <v>58</v>
      </c>
      <c r="I3" s="1" t="s">
        <v>38</v>
      </c>
      <c r="J3" s="1" t="s">
        <v>33</v>
      </c>
      <c r="L3" s="1">
        <v>1205</v>
      </c>
      <c r="M3" s="1">
        <v>2020</v>
      </c>
      <c r="N3" s="1">
        <v>0</v>
      </c>
      <c r="O3" s="2">
        <f t="shared" si="0"/>
        <v>3225</v>
      </c>
      <c r="P3" s="2">
        <f t="shared" si="1"/>
        <v>3225</v>
      </c>
      <c r="Q3" s="1">
        <v>1094</v>
      </c>
      <c r="R3" s="1">
        <v>1606</v>
      </c>
      <c r="S3" s="1">
        <v>2608</v>
      </c>
      <c r="T3" s="1">
        <v>2160</v>
      </c>
      <c r="U3" s="3">
        <f t="shared" si="2"/>
        <v>525</v>
      </c>
      <c r="V3" s="1" t="s">
        <v>66</v>
      </c>
      <c r="W3" s="7">
        <v>21.22</v>
      </c>
      <c r="X3" s="7">
        <v>21.22</v>
      </c>
      <c r="Y3" s="4">
        <f t="shared" si="3"/>
        <v>0</v>
      </c>
      <c r="AC3" s="30">
        <v>21.22</v>
      </c>
      <c r="AD3" s="31" t="s">
        <v>59</v>
      </c>
      <c r="AE3" s="31">
        <v>700</v>
      </c>
      <c r="AF3" s="31">
        <v>25</v>
      </c>
      <c r="AG3" s="31" t="s">
        <v>38</v>
      </c>
      <c r="AH3" s="32"/>
      <c r="AI3" s="32"/>
      <c r="AJ3" s="31" t="s">
        <v>34</v>
      </c>
      <c r="AK3" s="31" t="s">
        <v>39</v>
      </c>
    </row>
    <row r="4" spans="1:44" s="1" customFormat="1" ht="15" x14ac:dyDescent="0.2">
      <c r="B4" s="1" t="s">
        <v>60</v>
      </c>
      <c r="C4" s="1" t="s">
        <v>45</v>
      </c>
      <c r="D4" s="1" t="s">
        <v>65</v>
      </c>
      <c r="E4" s="1" t="s">
        <v>61</v>
      </c>
      <c r="F4" s="1" t="s">
        <v>47</v>
      </c>
      <c r="G4" s="1" t="s">
        <v>41</v>
      </c>
      <c r="H4" s="1" t="s">
        <v>48</v>
      </c>
      <c r="I4" s="1" t="s">
        <v>62</v>
      </c>
      <c r="J4" s="1" t="s">
        <v>40</v>
      </c>
      <c r="L4" s="1">
        <v>1701</v>
      </c>
      <c r="M4" s="1">
        <v>0</v>
      </c>
      <c r="N4" s="1">
        <v>1</v>
      </c>
      <c r="O4" s="2">
        <f t="shared" ref="O4" si="4">L4+M4</f>
        <v>1701</v>
      </c>
      <c r="P4" s="2">
        <f t="shared" ref="P4" si="5">L4+M4+N4</f>
        <v>1702</v>
      </c>
      <c r="Q4" s="1">
        <v>2000</v>
      </c>
      <c r="R4" s="1">
        <v>300</v>
      </c>
      <c r="S4" s="1">
        <v>500</v>
      </c>
      <c r="T4" s="1">
        <v>589</v>
      </c>
      <c r="U4" s="3">
        <f t="shared" si="2"/>
        <v>-599</v>
      </c>
      <c r="V4" s="1" t="s">
        <v>50</v>
      </c>
      <c r="W4" s="8">
        <v>0.01</v>
      </c>
      <c r="X4" s="8">
        <v>1.0999999999999999E-2</v>
      </c>
      <c r="Y4" s="4">
        <f t="shared" si="3"/>
        <v>9.9999999999999915E-4</v>
      </c>
      <c r="AC4" s="31"/>
      <c r="AD4" s="31"/>
      <c r="AE4" s="31"/>
      <c r="AF4" s="31"/>
      <c r="AG4" s="31"/>
      <c r="AH4" s="31"/>
      <c r="AI4" s="31"/>
      <c r="AJ4" s="31" t="s">
        <v>46</v>
      </c>
      <c r="AK4" s="31" t="s">
        <v>44</v>
      </c>
      <c r="AM4" s="8">
        <v>1.0999999999999999E-2</v>
      </c>
      <c r="AN4" s="1" t="s">
        <v>48</v>
      </c>
      <c r="AO4" s="1" t="s">
        <v>41</v>
      </c>
      <c r="AP4" s="1">
        <v>3000</v>
      </c>
      <c r="AQ4" s="1">
        <v>15</v>
      </c>
      <c r="AR4" s="1" t="s">
        <v>62</v>
      </c>
    </row>
  </sheetData>
  <conditionalFormatting sqref="B2">
    <cfRule type="duplicateValues" dxfId="2" priority="1"/>
  </conditionalFormatting>
  <conditionalFormatting sqref="B1">
    <cfRule type="duplicateValues" dxfId="1" priority="4"/>
  </conditionalFormatting>
  <conditionalFormatting sqref="B3:B4">
    <cfRule type="duplicateValues" dxfId="0" priority="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Au</dc:creator>
  <cp:lastModifiedBy>Manimozhi Rethinam</cp:lastModifiedBy>
  <dcterms:created xsi:type="dcterms:W3CDTF">2021-10-05T17:07:40Z</dcterms:created>
  <dcterms:modified xsi:type="dcterms:W3CDTF">2022-01-20T11:46:19Z</dcterms:modified>
</cp:coreProperties>
</file>