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hidePivotFieldList="1"/>
  <mc:AlternateContent xmlns:mc="http://schemas.openxmlformats.org/markup-compatibility/2006">
    <mc:Choice Requires="x15">
      <x15ac:absPath xmlns:x15ac="http://schemas.microsoft.com/office/spreadsheetml/2010/11/ac" url="D:\"/>
    </mc:Choice>
  </mc:AlternateContent>
  <xr:revisionPtr revIDLastSave="0" documentId="13_ncr:1_{AACDDFE6-CB03-48FB-8DDA-F37A04FC2100}" xr6:coauthVersionLast="47" xr6:coauthVersionMax="47" xr10:uidLastSave="{00000000-0000-0000-0000-000000000000}"/>
  <bookViews>
    <workbookView xWindow="-108" yWindow="-108" windowWidth="23256" windowHeight="12456" activeTab="2" xr2:uid="{26D4546B-D2A1-4444-8EAF-A6228F96F0C1}"/>
  </bookViews>
  <sheets>
    <sheet name="Sheet2" sheetId="6" r:id="rId1"/>
    <sheet name="Data" sheetId="2" r:id="rId2"/>
    <sheet name="Customer Center Report" sheetId="5" r:id="rId3"/>
    <sheet name="Assets" sheetId="4" r:id="rId4"/>
  </sheets>
  <definedNames>
    <definedName name="_xlnm._FilterDatabase" localSheetId="1"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97" r:id="rId5"/>
    <pivotCache cacheId="99" r:id="rId6"/>
    <pivotCache cacheId="103" r:id="rId7"/>
    <pivotCache cacheId="305" r:id="rId8"/>
    <pivotCache cacheId="708" r:id="rId9"/>
    <pivotCache cacheId="711" r:id="rId10"/>
    <pivotCache cacheId="714" r:id="rId11"/>
    <pivotCache cacheId="717" r:id="rId12"/>
    <pivotCache cacheId="720" r:id="rId13"/>
  </pivotCaches>
  <extLst>
    <ext xmlns:x14="http://schemas.microsoft.com/office/spreadsheetml/2009/9/main" uri="{876F7934-8845-4945-9796-88D515C7AA90}">
      <x14:pivotCaches>
        <pivotCache cacheId="28"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7" i="6" l="1"/>
  <c r="M21" i="5" s="1"/>
  <c r="N13" i="6"/>
  <c r="M22" i="6" s="1"/>
  <c r="M25" i="5" s="1"/>
  <c r="M15" i="6"/>
  <c r="N18" i="6" s="1"/>
  <c r="M24" i="6" s="1"/>
  <c r="M27" i="5" s="1"/>
  <c r="M14" i="6"/>
  <c r="N17" i="6" s="1"/>
  <c r="M23" i="6" s="1"/>
  <c r="M26" i="5" s="1"/>
  <c r="Q21" i="5" a="1"/>
  <c r="Q21" i="5" s="1"/>
  <c r="P22" i="5" a="1"/>
  <c r="P22" i="5" s="1"/>
  <c r="E25" i="6" a="1"/>
  <c r="E25" i="6" s="1"/>
  <c r="H22" i="6"/>
  <c r="I26"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H26" i="6" l="1"/>
  <c r="H25" i="6"/>
  <c r="I25" i="6"/>
  <c r="I29" i="6"/>
  <c r="I28" i="6"/>
  <c r="I27" i="6"/>
  <c r="H29" i="6"/>
  <c r="H28" i="6"/>
  <c r="H27"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BAEAE5C-B667-47D0-AE08-B19F92DD31E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B2E05F0-D577-491E-8890-87E3419CC5C5}"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8FE794A7-7287-4915-A4E7-C1A0689F331A}"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<sst xmlns="http://schemas.openxmlformats.org/spreadsheetml/2006/main" count="3172" uniqueCount="1087">
  <si>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</si>
  <si>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</si>
  <si>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</si>
  <si>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</si>
  <si>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</si>
  <si>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</si>
  <si>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</si>
  <si>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</si>
  <si>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</si>
  <si>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</si>
  <si>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</si>
  <si>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</si>
  <si>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</si>
  <si>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</si>
  <si>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</si>
  <si>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</si>
  <si>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</si>
  <si>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</si>
  <si>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</si>
  <si>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</si>
  <si>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</si>
  <si>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</si>
  <si>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</si>
  <si>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</si>
  <si>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</si>
  <si>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</si>
  <si>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</si>
  <si>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</si>
  <si>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</si>
  <si>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</si>
  <si>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</si>
  <si>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</si>
  <si>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</si>
  <si>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</si>
  <si>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</si>
  <si>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</si>
  <si>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</si>
  <si>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</si>
  <si>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</si>
  <si>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</si>
  <si>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</si>
  <si>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</si>
  <si>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</si>
  <si>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</si>
  <si>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</si>
  <si>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</si>
  <si>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</si>
  <si>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</si>
  <si>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</si>
  <si>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</si>
  <si>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</si>
  <si>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</si>
  <si>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</si>
  <si>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</si>
  <si>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</si>
  <si>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</si>
  <si>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</si>
  <si>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</si>
  <si>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</si>
  <si>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</si>
  <si>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</si>
  <si>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</si>
  <si>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</si>
  <si>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</si>
  <si>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</si>
  <si>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</si>
  <si>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</si>
  <si>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</si>
  <si>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</si>
  <si>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</si>
  <si>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</si>
  <si>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</si>
  <si>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</si>
  <si>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</si>
  <si>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</si>
  <si>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</si>
  <si>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</si>
  <si>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</si>
  <si>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</si>
  <si>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</si>
  <si>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</si>
  <si>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</si>
  <si>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</si>
  <si>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</si>
  <si>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</si>
  <si>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</si>
  <si>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</si>
  <si>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</si>
  <si>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</si>
  <si>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</si>
  <si>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</si>
  <si>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</si>
  <si>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</si>
  <si>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</si>
  <si>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</si>
  <si>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</si>
  <si>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</si>
  <si>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</si>
  <si>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</si>
  <si>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</si>
  <si>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</si>
  <si>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</si>
  <si>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</si>
  <si>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</si>
  <si>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</si>
  <si>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</si>
  <si>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</si>
  <si>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</si>
  <si>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</si>
  <si>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</si>
  <si>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</si>
  <si>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</si>
  <si>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</si>
  <si>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</si>
  <si>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</si>
  <si>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</si>
  <si>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</si>
  <si>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</si>
  <si>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</si>
  <si>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</si>
  <si>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</si>
  <si>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</si>
  <si>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</si>
  <si>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</si>
  <si>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</si>
  <si>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</si>
  <si>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</si>
  <si>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</si>
  <si>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</si>
  <si>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</si>
  <si>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</si>
  <si>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</si>
  <si>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</si>
  <si>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</si>
  <si>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</si>
  <si>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</si>
  <si>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</si>
  <si>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</si>
  <si>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</si>
  <si>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</si>
  <si>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</si>
  <si>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</si>
  <si>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</si>
  <si>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</si>
  <si>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</si>
  <si>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</si>
  <si>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</si>
  <si>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</si>
  <si>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</si>
  <si>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</si>
  <si>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</si>
  <si>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</si>
  <si>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</si>
  <si>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</si>
  <si>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</si>
  <si>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</si>
  <si>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</si>
  <si>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</si>
  <si>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</si>
  <si>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</si>
  <si>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</si>
  <si>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</si>
  <si>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</si>
  <si>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</si>
  <si>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</si>
  <si>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</si>
  <si>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</si>
  <si>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</si>
  <si>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</si>
  <si>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</si>
  <si>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</si>
  <si>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</si>
  <si>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</si>
  <si>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</si>
  <si>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</si>
  <si>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</si>
  <si>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</si>
  <si>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</si>
  <si>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</si>
  <si>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</si>
  <si>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</si>
  <si>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</si>
  <si>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</si>
  <si>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</si>
  <si>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</si>
  <si>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</si>
  <si>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</si>
  <si>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</si>
  <si>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</si>
  <si>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</si>
  <si>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</si>
  <si>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</si>
  <si>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</si>
  <si>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</si>
  <si>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</si>
  <si>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</si>
  <si>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</si>
  <si>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</si>
  <si>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</si>
  <si>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</si>
  <si>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</si>
  <si>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</si>
  <si>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</si>
  <si>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</si>
  <si>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</si>
  <si>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</si>
  <si>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</si>
  <si>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</si>
  <si>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</si>
  <si>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</si>
  <si>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</si>
  <si>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</si>
  <si>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</si>
  <si>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</si>
  <si>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</si>
  <si>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</si>
  <si>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</si>
  <si>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</si>
  <si>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</si>
  <si>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</si>
  <si>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</si>
  <si>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</si>
  <si>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</si>
  <si>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</si>
  <si>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</si>
  <si>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</si>
  <si>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</si>
  <si>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</si>
  <si>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</si>
  <si>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</si>
  <si>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</si>
  <si>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</si>
  <si>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</si>
  <si>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</si>
  <si>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</si>
  <si>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</si>
  <si>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</si>
  <si>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</si>
  <si>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</si>
  <si>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</si>
  <si>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</si>
  <si>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</si>
  <si>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</si>
  <si>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</si>
  <si>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</si>
  <si>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</si>
  <si>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</si>
  <si>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</si>
  <si>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</si>
  <si>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</si>
  <si>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</si>
  <si>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</si>
  <si>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</si>
  <si>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</si>
  <si>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</si>
  <si>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</si>
  <si>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</si>
  <si>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</si>
  <si>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</si>
  <si>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</si>
  <si>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</si>
  <si>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</si>
  <si>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</si>
  <si>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</si>
  <si>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</si>
  <si>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</si>
  <si>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</si>
  <si>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</si>
  <si>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</si>
  <si>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</si>
  <si>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</si>
  <si>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</si>
  <si>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</si>
  <si>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</si>
  <si>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</si>
  <si>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</si>
  <si>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</si>
  <si>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</si>
  <si>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</si>
  <si>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</si>
  <si>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</si>
  <si>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</si>
  <si>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</si>
  <si>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</si>
  <si>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</si>
  <si>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</si>
  <si>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</si>
  <si>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</si>
  <si>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</si>
  <si>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</si>
  <si>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</si>
  <si>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</si>
  <si>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</si>
  <si>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</si>
  <si>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</si>
  <si>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</si>
  <si>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</si>
  <si>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</si>
  <si>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</si>
  <si>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</si>
  <si>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</si>
  <si>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</si>
  <si>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</si>
  <si>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</si>
  <si>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</si>
  <si>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</si>
  <si>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</si>
  <si>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</si>
  <si>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</si>
  <si>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</si>
  <si>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</si>
  <si>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</si>
  <si>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</si>
  <si>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</si>
  <si>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</si>
  <si>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</si>
  <si>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</si>
  <si>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</si>
  <si>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</si>
  <si>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</si>
  <si>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</si>
  <si>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</si>
  <si>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</si>
  <si>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</si>
  <si>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</si>
  <si>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</si>
  <si>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</si>
  <si>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</si>
  <si>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</si>
  <si>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</si>
  <si>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</si>
  <si>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</si>
  <si>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</si>
  <si>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</si>
  <si>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</si>
  <si>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</si>
  <si>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</si>
  <si>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</si>
  <si>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</si>
  <si>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</si>
  <si>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</si>
  <si>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</si>
  <si>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</si>
  <si>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</si>
  <si>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</si>
  <si>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</si>
  <si>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</si>
  <si>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</si>
  <si>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</si>
  <si>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</si>
  <si>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</si>
  <si>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</si>
  <si>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</si>
  <si>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</si>
  <si>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</si>
  <si>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</si>
  <si>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</si>
  <si>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</si>
  <si>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</si>
  <si>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</si>
  <si>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</si>
  <si>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</si>
  <si>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</si>
  <si>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</si>
  <si>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</si>
  <si>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</si>
  <si>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</si>
  <si>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</si>
  <si>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</si>
  <si>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</si>
  <si>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</si>
  <si>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</si>
  <si>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</si>
  <si>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</si>
  <si>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</si>
  <si>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</si>
  <si>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</si>
  <si>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</si>
  <si>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</si>
  <si>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</si>
  <si>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</si>
  <si>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</si>
  <si>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</si>
  <si>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</si>
  <si>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</si>
  <si>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</si>
  <si>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</si>
  <si>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</si>
  <si>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</si>
  <si>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</si>
  <si>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</si>
  <si>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</si>
  <si>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</si>
  <si>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</si>
  <si>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</si>
  <si>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</si>
  <si>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</si>
  <si>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</si>
  <si>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</si>
  <si>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</si>
  <si>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</si>
  <si>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</si>
  <si>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</si>
  <si>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</si>
  <si>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</si>
  <si>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</si>
  <si>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</si>
  <si>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</si>
  <si>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</si>
  <si>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</si>
  <si>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</si>
  <si>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</si>
  <si>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</si>
  <si>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</si>
  <si>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</si>
  <si>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</si>
  <si>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</si>
  <si>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</si>
  <si>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</si>
  <si>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</si>
  <si>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</si>
  <si>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</si>
  <si>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</si>
  <si>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</si>
  <si>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</si>
  <si>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</si>
  <si>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</si>
  <si>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</si>
  <si>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</si>
  <si>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</si>
  <si>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</si>
  <si>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</si>
  <si>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</si>
  <si>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</si>
  <si>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</si>
  <si>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</si>
  <si>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</si>
  <si>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</si>
  <si>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</si>
  <si>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</si>
  <si>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</si>
  <si>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</si>
  <si>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</si>
  <si>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</si>
  <si>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</si>
  <si>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</si>
  <si>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</si>
  <si>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</si>
  <si>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</si>
  <si>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</si>
  <si>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</si>
  <si>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</si>
  <si>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</si>
  <si>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</si>
  <si>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</si>
  <si>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</si>
  <si>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</si>
  <si>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</si>
  <si>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</si>
  <si>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</si>
  <si>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</si>
  <si>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</si>
  <si>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</si>
  <si>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</si>
  <si>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</si>
  <si>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</si>
  <si>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</si>
  <si>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</si>
  <si>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</si>
  <si>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</si>
  <si>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</si>
  <si>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</si>
  <si>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</si>
  <si>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</si>
  <si>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</si>
  <si>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</si>
  <si>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</si>
  <si>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</si>
  <si>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</si>
  <si>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</si>
  <si>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</si>
  <si>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</si>
  <si>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</si>
  <si>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</si>
  <si>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</si>
  <si>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</si>
  <si>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</si>
  <si>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</si>
  <si>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</si>
  <si>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</si>
  <si>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</si>
  <si>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</si>
  <si>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</si>
  <si>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</si>
  <si>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</si>
  <si>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</si>
  <si>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</si>
  <si>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</si>
  <si>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</si>
  <si>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</si>
  <si>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</si>
  <si>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</si>
  <si>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</si>
  <si>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</si>
  <si>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</si>
  <si>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</si>
  <si>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</si>
  <si>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</si>
  <si>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</si>
  <si>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</si>
  <si>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</si>
  <si>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</si>
  <si>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</si>
  <si>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</si>
  <si>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</si>
  <si>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</si>
  <si>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</si>
  <si>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</si>
  <si>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</si>
  <si>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</si>
  <si>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</si>
  <si>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</si>
  <si>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</si>
  <si>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</si>
  <si>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</si>
  <si>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</si>
  <si>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</si>
  <si>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</si>
  <si>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</si>
  <si>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</si>
  <si>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</si>
  <si>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</si>
  <si>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</si>
  <si>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</si>
  <si>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</si>
  <si>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</si>
  <si>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</si>
  <si>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</si>
  <si>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</si>
  <si>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</si>
  <si>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</si>
  <si>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</si>
  <si>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</si>
  <si>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</si>
  <si>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</si>
  <si>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</si>
  <si>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</si>
  <si>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</si>
  <si>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</si>
  <si>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</si>
  <si>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</si>
  <si>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</si>
  <si>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</si>
  <si>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</si>
  <si>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</si>
  <si>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</si>
  <si>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</si>
  <si>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</si>
  <si>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</si>
  <si>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</si>
  <si>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</si>
  <si>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</si>
  <si>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</si>
  <si>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</si>
  <si>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</si>
  <si>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</si>
  <si>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</si>
  <si>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</si>
  <si>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</si>
  <si>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</si>
  <si>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</si>
  <si>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</si>
  <si>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</si>
  <si>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</si>
  <si>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</si>
  <si>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</si>
  <si>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</si>
  <si>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</si>
  <si>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</si>
  <si>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</si>
  <si>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</si>
  <si>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</si>
  <si>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</si>
  <si>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</si>
  <si>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</si>
  <si>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</si>
  <si>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</si>
  <si>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</si>
  <si>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</si>
  <si>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</si>
  <si>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</si>
  <si>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</si>
  <si>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</si>
  <si>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</si>
  <si>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</si>
  <si>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</si>
  <si>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</si>
  <si>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</si>
  <si>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</si>
  <si>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</si>
  <si>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</si>
  <si>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</si>
  <si>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</si>
  <si>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</si>
  <si>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</si>
  <si>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</si>
  <si>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</si>
  <si>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</si>
  <si>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</si>
  <si>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</si>
  <si>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</si>
  <si>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</si>
  <si>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</si>
  <si>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</si>
  <si>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</si>
  <si>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</si>
  <si>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</si>
  <si>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</si>
  <si>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</si>
  <si>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</si>
  <si>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</si>
  <si>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</si>
  <si>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</si>
  <si>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</si>
  <si>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</si>
  <si>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</si>
  <si>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</si>
  <si>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</si>
  <si>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</si>
  <si>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</si>
  <si>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</si>
  <si>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</si>
  <si>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</si>
  <si>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</si>
  <si>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</si>
  <si>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</si>
  <si>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</si>
  <si>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</si>
  <si>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</si>
  <si>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</si>
  <si>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</si>
  <si>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</si>
  <si>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</si>
  <si>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</si>
  <si>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</si>
  <si>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</si>
  <si>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</si>
  <si>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</si>
  <si>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</si>
  <si>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</si>
  <si>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</si>
  <si>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</si>
  <si>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</si>
  <si>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</si>
  <si>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</si>
  <si>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</si>
  <si>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</si>
  <si>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</si>
  <si>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</si>
  <si>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</si>
  <si>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</si>
  <si>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</si>
  <si>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</si>
  <si>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</si>
  <si>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</si>
  <si>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</si>
  <si>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</si>
  <si>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</si>
  <si>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</si>
  <si>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</si>
  <si>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</si>
  <si>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</si>
  <si>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</si>
  <si>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</si>
  <si>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</si>
  <si>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</si>
  <si>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</si>
  <si>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</si>
  <si>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</si>
  <si>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</si>
  <si>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</si>
  <si>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</si>
  <si>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</si>
  <si>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</si>
  <si>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</si>
  <si>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</si>
  <si>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</si>
  <si>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</si>
  <si>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</si>
  <si>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</si>
  <si>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</si>
  <si>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</si>
  <si>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</si>
  <si>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</si>
  <si>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</si>
  <si>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</si>
  <si>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</si>
  <si>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</si>
  <si>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</si>
  <si>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</si>
  <si>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</si>
  <si>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</si>
  <si>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</si>
  <si>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</si>
  <si>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</si>
  <si>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</si>
  <si>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</si>
  <si>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</si>
  <si>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</si>
  <si>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</si>
  <si>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</si>
  <si>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</si>
  <si>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</si>
  <si>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</si>
  <si>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</si>
  <si>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</si>
  <si>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</si>
  <si>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</si>
  <si>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</si>
  <si>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</si>
  <si>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</si>
  <si>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</si>
  <si>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</si>
  <si>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</si>
  <si>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</si>
  <si>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</si>
  <si>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</si>
  <si>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</si>
  <si>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</si>
  <si>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</si>
  <si>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</si>
  <si>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</si>
  <si>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</si>
  <si>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</si>
  <si>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</si>
  <si>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</si>
  <si>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</si>
  <si>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</si>
  <si>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</si>
  <si>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</si>
  <si>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</si>
  <si>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</si>
  <si>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</si>
  <si>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</si>
  <si>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</si>
  <si>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</si>
  <si>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</si>
  <si>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</si>
  <si>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</si>
  <si>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</si>
  <si>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</si>
  <si>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</si>
  <si>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</si>
  <si>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</si>
  <si>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</si>
  <si>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</si>
  <si>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</si>
  <si>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</si>
  <si>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</si>
  <si>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</si>
  <si>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</si>
  <si>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</si>
  <si>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</si>
  <si>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</si>
  <si>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</si>
  <si>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</si>
  <si>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</si>
  <si>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</si>
  <si>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</si>
  <si>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</si>
  <si>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</si>
  <si>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</si>
  <si>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</si>
  <si>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</si>
  <si>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</si>
  <si>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</si>
  <si>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</si>
  <si>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</si>
  <si>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</si>
  <si>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</si>
  <si>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</si>
  <si>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</si>
  <si>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</si>
  <si>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</si>
  <si>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</si>
  <si>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</si>
  <si>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</si>
  <si>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</si>
  <si>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</si>
  <si>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</si>
  <si>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</si>
  <si>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</si>
  <si>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</si>
  <si>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</si>
  <si>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</si>
  <si>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</si>
  <si>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</si>
  <si>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</si>
  <si>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</si>
  <si>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</si>
  <si>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</si>
  <si>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</si>
  <si>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</si>
  <si>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</si>
  <si>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</si>
  <si>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</si>
  <si>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</si>
  <si>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</si>
  <si>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</si>
  <si>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</si>
  <si>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</si>
  <si>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</si>
  <si>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</si>
  <si>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</si>
  <si>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</si>
  <si>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</si>
  <si>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</si>
  <si>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</si>
  <si>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</si>
  <si>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</si>
  <si>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</si>
  <si>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</si>
  <si>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</si>
  <si>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</si>
  <si>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</si>
  <si>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</si>
  <si>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</si>
  <si>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</si>
  <si>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</si>
  <si>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</si>
  <si>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</si>
  <si>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</si>
  <si>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</si>
  <si>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</si>
  <si>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</si>
  <si>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</si>
  <si>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</si>
  <si>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</si>
  <si>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</si>
  <si>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</si>
  <si>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</si>
  <si>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</si>
  <si>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</si>
  <si>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</si>
  <si>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</si>
  <si>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</si>
  <si>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</si>
  <si>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</si>
  <si>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</si>
  <si>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</si>
  <si>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</si>
  <si>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</si>
  <si>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</si>
  <si>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</si>
  <si>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</si>
  <si>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</si>
  <si>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</si>
  <si>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</si>
  <si>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</si>
  <si>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</si>
  <si>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</si>
  <si>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</si>
  <si>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</si>
  <si>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</si>
  <si>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</si>
  <si>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</si>
  <si>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</si>
  <si>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</si>
  <si>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</si>
  <si>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</si>
  <si>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</si>
  <si>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</si>
  <si>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</si>
  <si>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</si>
  <si>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</si>
  <si>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</si>
  <si>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</si>
  <si>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</si>
  <si>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</si>
  <si>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</si>
  <si>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</si>
  <si>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</si>
  <si>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</si>
  <si>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</si>
  <si>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</si>
  <si>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</si>
  <si>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</si>
  <si>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</si>
  <si>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</si>
  <si>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</si>
  <si>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</si>
  <si>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</si>
  <si>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</si>
  <si>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</si>
  <si>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</si>
  <si>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</si>
  <si>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</si>
  <si>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</si>
  <si>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</si>
  <si>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</si>
  <si>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</si>
  <si>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</si>
  <si>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</si>
  <si>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</si>
  <si>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</si>
  <si>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</si>
  <si>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</si>
  <si>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</si>
  <si>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</si>
  <si>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</si>
  <si>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</si>
  <si>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</si>
  <si>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</si>
  <si>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</si>
  <si>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</si>
  <si>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</si>
  <si>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</si>
  <si>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</si>
  <si>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</si>
  <si>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</si>
  <si>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</si>
  <si>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</si>
  <si>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</si>
  <si>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</si>
  <si>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</si>
  <si>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</si>
  <si>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</si>
  <si>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</si>
  <si>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</si>
  <si>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</si>
  <si>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</si>
  <si>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</si>
  <si>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</si>
  <si>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</si>
  <si>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</si>
  <si>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</si>
  <si>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</si>
  <si>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</si>
  <si>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</si>
  <si>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</si>
  <si>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</si>
  <si>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</si>
  <si>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</si>
  <si>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</si>
  <si>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</si>
  <si>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</si>
  <si>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</si>
  <si>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</si>
  <si>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</si>
  <si>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</si>
  <si>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</si>
  <si>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</si>
  <si>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</si>
  <si>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</si>
  <si>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</si>
  <si>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</si>
  <si>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</si>
  <si>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</si>
  <si>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</si>
  <si>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</si>
  <si>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</si>
  <si>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</si>
  <si>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</si>
  <si>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</si>
  <si>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</si>
  <si>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</si>
  <si>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</si>
  <si>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</si>
  <si>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</si>
  <si>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</si>
  <si>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</si>
  <si>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</si>
  <si>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</si>
  <si>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</si>
  <si>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</si>
  <si>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</si>
  <si>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</si>
  <si>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</si>
  <si>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</si>
  <si>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</si>
  <si>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</si>
  <si>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</si>
  <si>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</si>
  <si>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</si>
  <si>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</si>
  <si>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</si>
  <si>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</si>
  <si>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</si>
  <si>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</si>
  <si>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</si>
  <si>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</si>
  <si>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</si>
  <si>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</si>
  <si>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</si>
  <si>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</si>
  <si>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</si>
  <si>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</si>
  <si>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</si>
  <si>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</si>
  <si>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</si>
  <si>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</si>
  <si>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</si>
  <si>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</si>
  <si>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</si>
  <si>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</si>
  <si>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</si>
  <si>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</si>
  <si>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</si>
  <si>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</si>
  <si>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</si>
  <si>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</si>
  <si>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</si>
  <si>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</si>
  <si>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</si>
  <si>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</si>
  <si>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</si>
  <si>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</si>
  <si>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</si>
  <si>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</si>
  <si>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</si>
  <si>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</si>
  <si>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</si>
  <si>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</si>
  <si>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</si>
  <si>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</si>
  <si>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</si>
  <si>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</si>
  <si>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</si>
  <si>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</si>
  <si>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</si>
  <si>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</si>
  <si>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</si>
  <si>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</si>
  <si>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</si>
  <si>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</si>
  <si>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</si>
  <si>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</si>
  <si>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</si>
  <si>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</si>
  <si>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</si>
  <si>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</si>
  <si>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</si>
  <si>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Call_Count</t>
  </si>
  <si>
    <t>TotalAmount</t>
  </si>
  <si>
    <t>Total Duration</t>
  </si>
  <si>
    <t>Avg. Rating</t>
  </si>
  <si>
    <t>5* Rating</t>
  </si>
  <si>
    <t>Row Labels</t>
  </si>
  <si>
    <t>Grand Total</t>
  </si>
  <si>
    <t>Jan</t>
  </si>
  <si>
    <t>Feb</t>
  </si>
  <si>
    <t>Mar</t>
  </si>
  <si>
    <t>Apr</t>
  </si>
  <si>
    <t>May</t>
  </si>
  <si>
    <t>Jun</t>
  </si>
  <si>
    <t>Jul</t>
  </si>
  <si>
    <t>Aug</t>
  </si>
  <si>
    <t>Sep</t>
  </si>
  <si>
    <t>Oct</t>
  </si>
  <si>
    <t>Nov</t>
  </si>
  <si>
    <t>Dec</t>
  </si>
  <si>
    <t>Call_Count2</t>
  </si>
  <si>
    <t>Friday</t>
  </si>
  <si>
    <t>Monday</t>
  </si>
  <si>
    <t>Saturday</t>
  </si>
  <si>
    <t>Sunday</t>
  </si>
  <si>
    <t>Thursday</t>
  </si>
  <si>
    <t>Tuesday</t>
  </si>
  <si>
    <t>Wednesday</t>
  </si>
  <si>
    <t>Rep</t>
  </si>
  <si>
    <t>Calls</t>
  </si>
  <si>
    <t>Amount</t>
  </si>
  <si>
    <t>Sel. Calls</t>
  </si>
  <si>
    <t>Sel. Amount</t>
  </si>
  <si>
    <t>For Graph</t>
  </si>
  <si>
    <t>Selected Rep</t>
  </si>
  <si>
    <t>Column Labels</t>
  </si>
  <si>
    <t>Total</t>
  </si>
  <si>
    <t>Rep Summary</t>
  </si>
  <si>
    <t>% of calls</t>
  </si>
  <si>
    <t>calls</t>
  </si>
  <si>
    <t>amount</t>
  </si>
  <si>
    <t>amount rank</t>
  </si>
  <si>
    <t>call rank</t>
  </si>
  <si>
    <t>labels:</t>
  </si>
  <si>
    <t>image:</t>
  </si>
  <si>
    <r>
      <t xml:space="preserve">CALL CENTER REPORT- </t>
    </r>
    <r>
      <rPr>
        <sz val="22"/>
        <color theme="1" tint="0.499984740745262"/>
        <rFont val="Aptos"/>
        <family val="2"/>
        <scheme val="minor"/>
      </rPr>
      <t>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</si>
</sst>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
    <numFmt numFmtId="167" formatCode="&quot;₹&quot;\ #,###.0,&quot;K&quot;"/>
    <numFmt numFmtId="168" formatCode="&quot;₹&quot;\ #,##0;#,##0\ \-&quot;₹&quot;;&quot;₹&quot;\ #,##0"/>
    <numFmt numFmtId="172" formatCode="&quot;₹&quot;\ #,##0"/>
  </numFmts>
  <fonts count="13"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tint="4.9989318521683403E-2"/>
      <name val="Aptos"/>
      <family val="2"/>
      <scheme val="minor"/>
    </font>
    <font>
      <sz val="11"/>
      <color theme="1"/>
      <name val="Aptos"/>
      <family val="2"/>
      <scheme val="minor"/>
    </font>
    <font>
      <b/>
      <sz val="11"/>
      <color theme="1" tint="4.9989318521683403E-2"/>
      <name val="Aptos"/>
      <family val="2"/>
      <scheme val="minor"/>
    </font>
    <font>
      <sz val="10"/>
      <color theme="1" tint="4.9989318521683403E-2"/>
      <name val="Aptos"/>
      <family val="2"/>
      <scheme val="minor"/>
    </font>
    <font>
      <b/>
      <sz val="10"/>
      <color theme="1" tint="4.9989318521683403E-2"/>
      <name val="Aptos"/>
      <family val="2"/>
      <scheme val="minor"/>
    </font>
    <font>
      <sz val="11"/>
      <color theme="0" tint="-0.499984740745262"/>
      <name val="Aptos"/>
      <family val="2"/>
      <scheme val="minor"/>
    </font>
    <font>
      <sz val="11"/>
      <color theme="1" tint="0.499984740745262"/>
      <name val="Aptos"/>
      <family val="2"/>
      <scheme val="minor"/>
    </font>
    <font>
      <sz val="22"/>
      <color theme="1" tint="0.499984740745262"/>
      <name val="Aptos ExtraBold"/>
      <family val="2"/>
      <scheme val="major"/>
    </font>
    <font>
      <sz val="22"/>
      <color theme="1" tint="0.499984740745262"/>
      <name val="Aptos"/>
      <family val="2"/>
      <scheme val="minor"/>
    </font>
  </fonts>
  <fills count="6">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rgb="FFFF9933"/>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5" fillId="0" borderId="0" applyFont="0" applyFill="0" applyBorder="0" applyAlignment="0" applyProtection="0"/>
  </cellStyleXfs>
  <cellXfs count="56">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0" fontId="0" fillId="0" borderId="0" xfId="0" pivotButton="1"/>
    <xf numFmtId="0" fontId="0" fillId="0" borderId="0" xfId="0" applyAlignment="1">
      <alignment horizontal="left"/>
    </xf>
    <xf numFmtId="167" fontId="0" fillId="0" borderId="0" xfId="0" applyNumberFormat="1"/>
    <xf numFmtId="1" fontId="0" fillId="0" borderId="0" xfId="0" applyNumberFormat="1" applyAlignment="1">
      <alignment horizontal="center"/>
    </xf>
    <xf numFmtId="0" fontId="4" fillId="4" borderId="0" xfId="0" applyFont="1" applyFill="1" applyAlignment="1">
      <alignment horizontal="left"/>
    </xf>
    <xf numFmtId="1" fontId="0" fillId="0" borderId="0" xfId="0" applyNumberFormat="1"/>
    <xf numFmtId="168" fontId="0" fillId="0" borderId="0" xfId="0" applyNumberFormat="1"/>
    <xf numFmtId="0" fontId="0" fillId="0" borderId="0" xfId="0" applyNumberFormat="1"/>
    <xf numFmtId="0" fontId="0" fillId="0" borderId="0" xfId="0" applyAlignment="1">
      <alignment horizontal="left" indent="1"/>
    </xf>
    <xf numFmtId="0" fontId="0" fillId="3" borderId="0" xfId="0" applyFill="1" applyAlignment="1">
      <alignment horizontal="left" indent="1"/>
    </xf>
    <xf numFmtId="0" fontId="4" fillId="5" borderId="10" xfId="0" applyFont="1" applyFill="1" applyBorder="1"/>
    <xf numFmtId="0" fontId="6" fillId="5" borderId="11" xfId="0" applyFont="1" applyFill="1" applyBorder="1" applyAlignment="1">
      <alignment horizontal="center"/>
    </xf>
    <xf numFmtId="0" fontId="6" fillId="5" borderId="12" xfId="0" applyFont="1" applyFill="1" applyBorder="1" applyAlignment="1">
      <alignment horizontal="center"/>
    </xf>
    <xf numFmtId="0" fontId="7" fillId="5" borderId="0" xfId="0" applyFont="1" applyFill="1" applyBorder="1"/>
    <xf numFmtId="0" fontId="7" fillId="5" borderId="14" xfId="0" applyFont="1" applyFill="1" applyBorder="1"/>
    <xf numFmtId="0" fontId="7" fillId="5" borderId="13" xfId="0" applyFont="1" applyFill="1" applyBorder="1" applyAlignment="1">
      <alignment horizontal="left" indent="1"/>
    </xf>
    <xf numFmtId="172" fontId="7" fillId="5" borderId="0" xfId="0" applyNumberFormat="1" applyFont="1" applyFill="1" applyBorder="1"/>
    <xf numFmtId="172" fontId="7" fillId="5" borderId="14" xfId="0" applyNumberFormat="1" applyFont="1" applyFill="1" applyBorder="1"/>
    <xf numFmtId="172" fontId="7" fillId="5" borderId="0" xfId="0" applyNumberFormat="1" applyFont="1" applyFill="1" applyBorder="1" applyAlignment="1">
      <alignment horizontal="right"/>
    </xf>
    <xf numFmtId="0" fontId="7" fillId="5" borderId="15" xfId="0" applyFont="1" applyFill="1" applyBorder="1" applyAlignment="1">
      <alignment horizontal="left" indent="1"/>
    </xf>
    <xf numFmtId="172" fontId="7" fillId="5" borderId="16" xfId="0" applyNumberFormat="1" applyFont="1" applyFill="1" applyBorder="1"/>
    <xf numFmtId="172" fontId="7" fillId="5" borderId="17" xfId="0" applyNumberFormat="1" applyFont="1" applyFill="1" applyBorder="1"/>
    <xf numFmtId="0" fontId="8" fillId="5" borderId="13" xfId="0" applyFont="1" applyFill="1" applyBorder="1"/>
    <xf numFmtId="9" fontId="0" fillId="0" borderId="0" xfId="1" applyFont="1"/>
    <xf numFmtId="1" fontId="0" fillId="0" borderId="0" xfId="1" applyNumberFormat="1" applyFont="1"/>
    <xf numFmtId="0" fontId="0" fillId="3" borderId="0" xfId="0" applyFill="1"/>
    <xf numFmtId="0" fontId="0" fillId="3" borderId="14" xfId="0" applyFill="1" applyBorder="1"/>
    <xf numFmtId="0" fontId="0" fillId="3" borderId="0" xfId="0" applyFill="1" applyAlignment="1">
      <alignment horizontal="center"/>
    </xf>
    <xf numFmtId="0" fontId="0" fillId="3" borderId="14" xfId="0" applyFill="1" applyBorder="1" applyAlignment="1">
      <alignment horizontal="center"/>
    </xf>
    <xf numFmtId="0" fontId="9" fillId="3" borderId="0" xfId="0" applyFont="1" applyFill="1"/>
    <xf numFmtId="0" fontId="10" fillId="3" borderId="0" xfId="0" applyFont="1" applyFill="1" applyAlignment="1">
      <alignment horizontal="center"/>
    </xf>
    <xf numFmtId="0" fontId="10" fillId="3" borderId="14" xfId="0" applyFont="1" applyFill="1" applyBorder="1" applyAlignment="1">
      <alignment horizontal="center"/>
    </xf>
    <xf numFmtId="0" fontId="11" fillId="3" borderId="0" xfId="0" applyFont="1" applyFill="1"/>
  </cellXfs>
  <cellStyles count="2">
    <cellStyle name="Normal" xfId="0" builtinId="0"/>
    <cellStyle name="Percent" xfId="1" builtinId="5"/>
  </cellStyles>
  <dxfs count="20">
    <dxf>
      <font>
        <color theme="1"/>
        <name val="Aptos ExtraBold"/>
        <family val="2"/>
        <scheme val="major"/>
      </font>
    </dxf>
    <dxf>
      <font>
        <color theme="0" tint="-0.14996795556505021"/>
      </font>
      <fill>
        <patternFill patternType="solid">
          <fgColor rgb="FFFF6600"/>
          <bgColor theme="0"/>
        </patternFill>
      </fill>
      <border diagonalUp="0" diagonalDown="0">
        <left/>
        <right/>
        <top/>
        <bottom/>
        <vertical/>
        <horizontal/>
      </border>
    </dxf>
    <dxf>
      <fill>
        <patternFill>
          <bgColor rgb="FFFFCC99"/>
        </patternFill>
      </fill>
      <border>
        <left style="thin">
          <color auto="1"/>
        </left>
        <right style="thin">
          <color auto="1"/>
        </right>
        <vertical/>
        <horizontal/>
      </border>
    </dxf>
    <dxf>
      <font>
        <color theme="1" tint="4.9989318521683403E-2"/>
      </font>
    </dxf>
    <dxf>
      <fill>
        <patternFill patternType="solid">
          <bgColor rgb="FFFF9933"/>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9"/>
    </tableStyle>
    <tableStyle name="Slicer Style 2" pivot="0" table="0" count="6" xr9:uid="{AC6B0485-7191-4EA6-8F8D-6A6860D379BD}">
      <tableStyleElement type="wholeTable" dxfId="1"/>
      <tableStyleElement type="headerRow" dxfId="0"/>
    </tableStyle>
  </tableStyles>
  <colors>
    <mruColors>
      <color rgb="FFFFCC99"/>
      <color rgb="FFFF9966"/>
      <color rgb="FFFFCC66"/>
      <color rgb="FFFF9933"/>
      <color rgb="FFFF6600"/>
      <color rgb="FFFF3300"/>
    </mruColors>
  </colors>
  <extLst>
    <ext xmlns:x14="http://schemas.microsoft.com/office/spreadsheetml/2009/9/main" uri="{46F421CA-312F-682f-3DD2-61675219B42D}">
      <x14:dxfs count="4">
        <dxf>
          <fill>
            <patternFill>
              <bgColor rgb="FFFF9933"/>
            </patternFill>
          </fill>
          <border diagonalUp="0" diagonalDown="0">
            <left/>
            <right/>
            <top/>
            <bottom/>
            <vertical/>
            <horizontal/>
          </border>
        </dxf>
        <dxf>
          <fill>
            <patternFill>
              <bgColor rgb="FFFF9933"/>
            </patternFill>
          </fill>
        </dxf>
        <dxf>
          <font>
            <b/>
            <i val="0"/>
            <color theme="0"/>
            <name val="Aptos ExtraBold"/>
            <family val="2"/>
            <scheme val="major"/>
          </font>
          <fill>
            <patternFill>
              <bgColor rgb="FFFF6600"/>
            </patternFill>
          </fill>
          <border diagonalUp="0" diagonalDown="0">
            <left/>
            <right/>
            <top/>
            <bottom/>
            <vertical/>
            <horizontal/>
          </border>
        </dxf>
        <dxf>
          <font>
            <b val="0"/>
            <i val="0"/>
            <color theme="1"/>
            <name val="Aptos"/>
            <family val="2"/>
            <scheme val="minor"/>
          </font>
          <fill>
            <patternFill>
              <bgColor theme="0" tint="-0.1499679555650502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2">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[sample-data-excel-portfolio-project.xlsx]Sheet2!WeeklyTrend</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993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Sheet2!$F$10</c:f>
              <c:strCache>
                <c:ptCount val="1"/>
                <c:pt idx="0">
                  <c:v>Total</c:v>
                </c:pt>
              </c:strCache>
            </c:strRef>
          </c:tx>
          <c:spPr>
            <a:solidFill>
              <a:srgbClr val="FF993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Sheet2!$E$11:$E$18</c:f>
              <c:strCache>
                <c:ptCount val="7"/>
                <c:pt idx="0">
                  <c:v>Sunday</c:v>
                </c:pt>
                <c:pt idx="1">
                  <c:v>Monday</c:v>
                </c:pt>
                <c:pt idx="2">
                  <c:v>Tuesday</c:v>
                </c:pt>
                <c:pt idx="3">
                  <c:v>Wednesday</c:v>
                </c:pt>
                <c:pt idx="4">
                  <c:v>Thursday</c:v>
                </c:pt>
                <c:pt idx="5">
                  <c:v>Friday</c:v>
                </c:pt>
                <c:pt idx="6">
                  <c:v>Saturday</c:v>
                </c:pt>
              </c:strCache>
            </c:strRef>
          </c:cat>
          <c:val>
            <c:numRef>
              <c:f>Sheet2!$F$11:$F$18</c:f>
              <c:numCache>
                <c:formatCode>#,##0</c:formatCode>
                <c:ptCount val="7"/>
                <c:pt idx="0">
                  <c:v>27</c:v>
                </c:pt>
                <c:pt idx="1">
                  <c:v>22</c:v>
                </c:pt>
                <c:pt idx="2">
                  <c:v>27</c:v>
                </c:pt>
                <c:pt idx="3">
                  <c:v>27</c:v>
                </c:pt>
                <c:pt idx="4">
                  <c:v>27</c:v>
                </c:pt>
                <c:pt idx="5">
                  <c:v>32</c:v>
                </c:pt>
                <c:pt idx="6">
                  <c:v>38</c:v>
                </c:pt>
              </c:numCache>
            </c:numRef>
          </c:val>
          <c:extLst>
            <c:ext xmlns:c16="http://schemas.microsoft.com/office/drawing/2014/chart" uri="{C3380CC4-5D6E-409C-BE32-E72D297353CC}">
              <c16:uniqueId val="{00000000-5FCA-460C-B468-4BC3AD82A747}"/>
            </c:ext>
          </c:extLst>
        </c:ser>
        <c:dLbls>
          <c:dLblPos val="outEnd"/>
          <c:showLegendKey val="0"/>
          <c:showVal val="1"/>
          <c:showCatName val="0"/>
          <c:showSerName val="0"/>
          <c:showPercent val="0"/>
          <c:showBubbleSize val="0"/>
        </c:dLbls>
        <c:gapWidth val="25"/>
        <c:axId val="467095584"/>
        <c:axId val="467095104"/>
      </c:barChart>
      <c:catAx>
        <c:axId val="4670955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095104"/>
        <c:crosses val="autoZero"/>
        <c:auto val="1"/>
        <c:lblAlgn val="ctr"/>
        <c:lblOffset val="100"/>
        <c:noMultiLvlLbl val="0"/>
      </c:catAx>
      <c:valAx>
        <c:axId val="467095104"/>
        <c:scaling>
          <c:orientation val="minMax"/>
        </c:scaling>
        <c:delete val="1"/>
        <c:axPos val="b"/>
        <c:numFmt formatCode="#,##0" sourceLinked="1"/>
        <c:majorTickMark val="none"/>
        <c:minorTickMark val="none"/>
        <c:tickLblPos val="nextTo"/>
        <c:crossAx val="46709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[sample-data-excel-portfolio-project.xlsx]Sheet2!MonthlyTrend</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a:solidFill>
                  <a:srgbClr val="FF0000"/>
                </a:solidFill>
                <a:latin typeface="+mj-lt"/>
              </a:rPr>
              <a:t>Call</a:t>
            </a:r>
            <a:r>
              <a:rPr lang="en-IN" sz="1800" baseline="0">
                <a:solidFill>
                  <a:srgbClr val="FF0000"/>
                </a:solidFill>
                <a:latin typeface="+mj-lt"/>
              </a:rPr>
              <a:t> Trend</a:t>
            </a:r>
            <a:endParaRPr lang="en-IN" sz="1800">
              <a:solidFill>
                <a:srgbClr val="FF0000"/>
              </a:solidFill>
              <a:latin typeface="+mj-lt"/>
            </a:endParaRPr>
          </a:p>
        </c:rich>
      </c:tx>
      <c:layout>
        <c:manualLayout>
          <c:xMode val="edge"/>
          <c:yMode val="edge"/>
          <c:x val="3.5416666666666666E-2"/>
          <c:y val="3.03571385887037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FF0000"/>
            </a:solidFill>
            <a:round/>
          </a:ln>
          <a:effectLst/>
        </c:spPr>
        <c:marker>
          <c:symbol val="circle"/>
          <c:size val="7"/>
          <c:spPr>
            <a:solidFill>
              <a:schemeClr val="bg1"/>
            </a:solidFill>
            <a:ln w="2540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rgbClr val="FF0000">
                  <a:alpha val="77000"/>
                </a:srgbClr>
              </a:gs>
              <a:gs pos="100000">
                <a:srgbClr val="FF0000">
                  <a:alpha val="40000"/>
                </a:srgbClr>
              </a:gs>
            </a:gsLst>
            <a:lin ang="5400000" scaled="1"/>
            <a:tileRect/>
          </a:gradFill>
          <a:ln w="25400">
            <a:solidFill>
              <a:srgbClr val="FF0000">
                <a:alpha val="96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Sheet2!$C$10</c:f>
              <c:strCache>
                <c:ptCount val="1"/>
                <c:pt idx="0">
                  <c:v>Call_Count2</c:v>
                </c:pt>
              </c:strCache>
            </c:strRef>
          </c:tx>
          <c:spPr>
            <a:gradFill flip="none" rotWithShape="1">
              <a:gsLst>
                <a:gs pos="0">
                  <a:srgbClr val="FF0000">
                    <a:alpha val="77000"/>
                  </a:srgbClr>
                </a:gs>
                <a:gs pos="100000">
                  <a:srgbClr val="FF0000">
                    <a:alpha val="40000"/>
                  </a:srgbClr>
                </a:gs>
              </a:gsLst>
              <a:lin ang="5400000" scaled="1"/>
              <a:tileRect/>
            </a:gradFill>
            <a:ln w="25400">
              <a:solidFill>
                <a:srgbClr val="FF0000">
                  <a:alpha val="96000"/>
                </a:srgbClr>
              </a:solidFill>
            </a:ln>
            <a:effectLst/>
          </c:spPr>
          <c:cat>
            <c:strRef>
              <c:f>Sheet2!$A$11:$A$23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Sheet2!$C$11:$C$23</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1-E134-4A27-8CD0-84116C5F3800}"/>
            </c:ext>
          </c:extLst>
        </c:ser>
        <c:dLbls>
          <c:showLegendKey val="0"/>
          <c:showVal val="0"/>
          <c:showCatName val="0"/>
          <c:showSerName val="0"/>
          <c:showPercent val="0"/>
          <c:showBubbleSize val="0"/>
        </c:dLbls>
        <c:axId val="1208855999"/>
        <c:axId val="1208856479"/>
      </c:areaChart>
      <c:lineChart>
        <c:grouping val="standard"/>
        <c:varyColors val="0"/>
        <c:ser>
          <c:idx val="0"/>
          <c:order val="0"/>
          <c:tx>
            <c:strRef>
              <c:f>Sheet2!$B$10</c:f>
              <c:strCache>
                <c:ptCount val="1"/>
                <c:pt idx="0">
                  <c:v>Call_Count</c:v>
                </c:pt>
              </c:strCache>
            </c:strRef>
          </c:tx>
          <c:spPr>
            <a:ln w="28575" cap="rnd">
              <a:solidFill>
                <a:srgbClr val="FF0000"/>
              </a:solidFill>
              <a:round/>
            </a:ln>
            <a:effectLst/>
          </c:spPr>
          <c:marker>
            <c:symbol val="circle"/>
            <c:size val="7"/>
            <c:spPr>
              <a:solidFill>
                <a:schemeClr val="bg1"/>
              </a:solidFill>
              <a:ln w="25400">
                <a:solidFill>
                  <a:schemeClr val="tx1"/>
                </a:solidFill>
              </a:ln>
              <a:effectLst/>
            </c:spPr>
          </c:marker>
          <c:cat>
            <c:strRef>
              <c:f>Sheet2!$A$11:$A$23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Sheet2!$B$11:$B$23</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0-E134-4A27-8CD0-84116C5F3800}"/>
            </c:ext>
          </c:extLst>
        </c:ser>
        <c:dLbls>
          <c:showLegendKey val="0"/>
          <c:showVal val="0"/>
          <c:showCatName val="0"/>
          <c:showSerName val="0"/>
          <c:showPercent val="0"/>
          <c:showBubbleSize val="0"/>
        </c:dLbls>
        <c:marker val="1"/>
        <c:smooth val="0"/>
        <c:axId val="1208855999"/>
        <c:axId val="1208856479"/>
      </c:lineChart>
      <c:catAx>
        <c:axId val="1208855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856479"/>
        <c:crosses val="autoZero"/>
        <c:auto val="1"/>
        <c:lblAlgn val="ctr"/>
        <c:lblOffset val="100"/>
        <c:noMultiLvlLbl val="0"/>
      </c:catAx>
      <c:valAx>
        <c:axId val="12088564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855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a:solidFill>
                  <a:srgbClr val="FF9933"/>
                </a:solidFill>
                <a:latin typeface="+mj-lt"/>
              </a:rPr>
              <a:t>Calls</a:t>
            </a:r>
          </a:p>
        </c:rich>
      </c:tx>
      <c:layout>
        <c:manualLayout>
          <c:xMode val="edge"/>
          <c:yMode val="edge"/>
          <c:x val="3.6387266172970861E-2"/>
          <c:y val="3.1471535916270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Sheet2!$E$25:$E$29</c:f>
              <c:strCache>
                <c:ptCount val="5"/>
                <c:pt idx="0">
                  <c:v>R01</c:v>
                </c:pt>
                <c:pt idx="1">
                  <c:v>R02</c:v>
                </c:pt>
                <c:pt idx="2">
                  <c:v>R03</c:v>
                </c:pt>
                <c:pt idx="3">
                  <c:v>R04</c:v>
                </c:pt>
                <c:pt idx="4">
                  <c:v>R05</c:v>
                </c:pt>
              </c:strCache>
            </c:strRef>
          </c:cat>
          <c:val>
            <c:numRef>
              <c:f>Sheet2!$F$25:$F$29</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5BCA-4497-A65A-32E66CE5DA1D}"/>
            </c:ext>
          </c:extLst>
        </c:ser>
        <c:ser>
          <c:idx val="1"/>
          <c:order val="1"/>
          <c:tx>
            <c:strRef>
              <c:f>Sheet2!$H$24</c:f>
              <c:strCache>
                <c:ptCount val="1"/>
                <c:pt idx="0">
                  <c:v>Sel. Calls</c:v>
                </c:pt>
              </c:strCache>
            </c:strRef>
          </c:tx>
          <c:spPr>
            <a:gradFill flip="none" rotWithShape="1">
              <a:gsLst>
                <a:gs pos="0">
                  <a:srgbClr val="FF9933">
                    <a:alpha val="84000"/>
                  </a:srgbClr>
                </a:gs>
                <a:gs pos="100000">
                  <a:srgbClr val="FF6600"/>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Sheet2!$H$25:$H$29</c:f>
              <c:numCache>
                <c:formatCode>0</c:formatCode>
                <c:ptCount val="5"/>
                <c:pt idx="0">
                  <c:v>#N/A</c:v>
                </c:pt>
                <c:pt idx="1">
                  <c:v>#N/A</c:v>
                </c:pt>
                <c:pt idx="2">
                  <c:v>#N/A</c:v>
                </c:pt>
                <c:pt idx="3">
                  <c:v>#N/A</c:v>
                </c:pt>
                <c:pt idx="4">
                  <c:v>200</c:v>
                </c:pt>
              </c:numCache>
            </c:numRef>
          </c:val>
          <c:extLst>
            <c:ext xmlns:c16="http://schemas.microsoft.com/office/drawing/2014/chart" uri="{C3380CC4-5D6E-409C-BE32-E72D297353CC}">
              <c16:uniqueId val="{00000001-5BCA-4497-A65A-32E66CE5DA1D}"/>
            </c:ext>
          </c:extLst>
        </c:ser>
        <c:dLbls>
          <c:dLblPos val="outEnd"/>
          <c:showLegendKey val="0"/>
          <c:showVal val="1"/>
          <c:showCatName val="0"/>
          <c:showSerName val="0"/>
          <c:showPercent val="0"/>
          <c:showBubbleSize val="0"/>
        </c:dLbls>
        <c:gapWidth val="25"/>
        <c:overlap val="100"/>
        <c:axId val="463674272"/>
        <c:axId val="463675232"/>
      </c:barChart>
      <c:catAx>
        <c:axId val="463674272"/>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675232"/>
        <c:crosses val="autoZero"/>
        <c:auto val="1"/>
        <c:lblAlgn val="ctr"/>
        <c:lblOffset val="100"/>
        <c:noMultiLvlLbl val="0"/>
      </c:catAx>
      <c:valAx>
        <c:axId val="463675232"/>
        <c:scaling>
          <c:orientation val="minMax"/>
          <c:min val="0"/>
        </c:scaling>
        <c:delete val="1"/>
        <c:axPos val="t"/>
        <c:numFmt formatCode="General" sourceLinked="1"/>
        <c:majorTickMark val="out"/>
        <c:minorTickMark val="none"/>
        <c:tickLblPos val="nextTo"/>
        <c:crossAx val="46367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rgbClr val="FF0000"/>
                </a:solidFill>
                <a:latin typeface="+mj-lt"/>
                <a:ea typeface="+mn-ea"/>
                <a:cs typeface="+mn-cs"/>
              </a:defRPr>
            </a:pPr>
            <a:r>
              <a:rPr lang="en-IN" sz="1800">
                <a:solidFill>
                  <a:srgbClr val="FF0000"/>
                </a:solidFill>
                <a:latin typeface="+mj-lt"/>
              </a:rPr>
              <a:t>Amount</a:t>
            </a:r>
          </a:p>
        </c:rich>
      </c:tx>
      <c:layout>
        <c:manualLayout>
          <c:xMode val="edge"/>
          <c:yMode val="edge"/>
          <c:x val="1.0409690179620237E-3"/>
          <c:y val="3.1924868467028147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rgbClr val="FF0000"/>
              </a:solidFill>
              <a:latin typeface="+mj-lt"/>
              <a:ea typeface="+mn-ea"/>
              <a:cs typeface="+mn-cs"/>
            </a:defRPr>
          </a:pPr>
          <a:endParaRPr lang="en-US"/>
        </a:p>
      </c:txPr>
    </c:title>
    <c:autoTitleDeleted val="0"/>
    <c:plotArea>
      <c:layout>
        <c:manualLayout>
          <c:layoutTarget val="inner"/>
          <c:xMode val="edge"/>
          <c:yMode val="edge"/>
          <c:x val="6.3494314372758445E-2"/>
          <c:y val="0.16548800766992497"/>
          <c:w val="0.87878358165200676"/>
          <c:h val="0.79113891431317784"/>
        </c:manualLayout>
      </c:layout>
      <c:barChart>
        <c:barDir val="bar"/>
        <c:grouping val="clustered"/>
        <c:varyColors val="0"/>
        <c:ser>
          <c:idx val="0"/>
          <c:order val="0"/>
          <c:spPr>
            <a:solidFill>
              <a:schemeClr val="bg1">
                <a:lumMod val="75000"/>
              </a:schemeClr>
            </a:solidFill>
            <a:ln>
              <a:noFill/>
            </a:ln>
            <a:effectLst/>
          </c:spPr>
          <c:invertIfNegative val="0"/>
          <c:dLbls>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Sheet2!$E$25:$E$29</c:f>
              <c:strCache>
                <c:ptCount val="5"/>
                <c:pt idx="0">
                  <c:v>R01</c:v>
                </c:pt>
                <c:pt idx="1">
                  <c:v>R02</c:v>
                </c:pt>
                <c:pt idx="2">
                  <c:v>R03</c:v>
                </c:pt>
                <c:pt idx="3">
                  <c:v>R04</c:v>
                </c:pt>
                <c:pt idx="4">
                  <c:v>R05</c:v>
                </c:pt>
              </c:strCache>
            </c:strRef>
          </c:cat>
          <c:val>
            <c:numRef>
              <c:f>Sheet2!$G$25:$G$29</c:f>
              <c:numCache>
                <c:formatCode>"₹"\ #,###.0,"K"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0D44-4530-A13B-FBDAA28F2676}"/>
            </c:ext>
          </c:extLst>
        </c:ser>
        <c:ser>
          <c:idx val="1"/>
          <c:order val="1"/>
          <c:tx>
            <c:strRef>
              <c:f>Sheet2!$I$24</c:f>
              <c:strCache>
                <c:ptCount val="1"/>
                <c:pt idx="0">
                  <c:v>Sel. Amount</c:v>
                </c:pt>
              </c:strCache>
            </c:strRef>
          </c:tx>
          <c:spPr>
            <a:gradFill>
              <a:gsLst>
                <a:gs pos="0">
                  <a:srgbClr val="FF0000">
                    <a:alpha val="55000"/>
                  </a:srgbClr>
                </a:gs>
                <a:gs pos="100000">
                  <a:srgbClr val="FF0000">
                    <a:alpha val="80000"/>
                  </a:srgbClr>
                </a:gs>
              </a:gsLst>
              <a:lin ang="0" scaled="1"/>
            </a:gradFill>
            <a:ln>
              <a:noFill/>
            </a:ln>
            <a:effectLst/>
          </c:spPr>
          <c:invertIfNegative val="0"/>
          <c:dPt>
            <c:idx val="1"/>
            <c:invertIfNegative val="0"/>
            <c:bubble3D val="0"/>
            <c:spPr>
              <a:gradFill>
                <a:gsLst>
                  <a:gs pos="0">
                    <a:srgbClr val="FF0000">
                      <a:alpha val="55000"/>
                    </a:srgbClr>
                  </a:gs>
                  <a:gs pos="100000">
                    <a:srgbClr val="FF0000">
                      <a:alpha val="80000"/>
                    </a:srgbClr>
                  </a:gs>
                </a:gsLst>
                <a:lin ang="0" scaled="1"/>
              </a:gradFill>
              <a:ln>
                <a:noFill/>
              </a:ln>
              <a:effectLst/>
            </c:spPr>
            <c:extLst>
              <c:ext xmlns:c16="http://schemas.microsoft.com/office/drawing/2014/chart" uri="{C3380CC4-5D6E-409C-BE32-E72D297353CC}">
                <c16:uniqueId val="{00000002-0D44-4530-A13B-FBDAA28F2676}"/>
              </c:ext>
            </c:extLst>
          </c:dPt>
          <c:dLbls>
            <c:dLbl>
              <c:idx val="0"/>
              <c:delete val="1"/>
              <c:extLst>
                <c:ext xmlns:c15="http://schemas.microsoft.com/office/drawing/2012/chart" uri="{CE6537A1-D6FC-4f65-9D91-7224C49458BB}"/>
                <c:ext xmlns:c16="http://schemas.microsoft.com/office/drawing/2014/chart" uri="{C3380CC4-5D6E-409C-BE32-E72D297353CC}">
                  <c16:uniqueId val="{00000002-DF68-49F8-817F-3303D73CBC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Sheet2!$I$25:$I$29</c:f>
              <c:numCache>
                <c:formatCode>"₹"\ #,###.0,"K"</c:formatCode>
                <c:ptCount val="5"/>
                <c:pt idx="0">
                  <c:v>#N/A</c:v>
                </c:pt>
                <c:pt idx="1">
                  <c:v>#N/A</c:v>
                </c:pt>
                <c:pt idx="2">
                  <c:v>#N/A</c:v>
                </c:pt>
                <c:pt idx="3">
                  <c:v>#N/A</c:v>
                </c:pt>
                <c:pt idx="4">
                  <c:v>20104</c:v>
                </c:pt>
              </c:numCache>
            </c:numRef>
          </c:val>
          <c:extLst>
            <c:ext xmlns:c16="http://schemas.microsoft.com/office/drawing/2014/chart" uri="{C3380CC4-5D6E-409C-BE32-E72D297353CC}">
              <c16:uniqueId val="{00000003-0D44-4530-A13B-FBDAA28F2676}"/>
            </c:ext>
          </c:extLst>
        </c:ser>
        <c:dLbls>
          <c:dLblPos val="outEnd"/>
          <c:showLegendKey val="0"/>
          <c:showVal val="1"/>
          <c:showCatName val="0"/>
          <c:showSerName val="0"/>
          <c:showPercent val="0"/>
          <c:showBubbleSize val="0"/>
        </c:dLbls>
        <c:gapWidth val="25"/>
        <c:overlap val="100"/>
        <c:axId val="463674272"/>
        <c:axId val="463675232"/>
      </c:barChart>
      <c:catAx>
        <c:axId val="463674272"/>
        <c:scaling>
          <c:orientation val="maxMin"/>
        </c:scaling>
        <c:delete val="1"/>
        <c:axPos val="l"/>
        <c:numFmt formatCode="General" sourceLinked="1"/>
        <c:majorTickMark val="out"/>
        <c:minorTickMark val="none"/>
        <c:tickLblPos val="nextTo"/>
        <c:crossAx val="463675232"/>
        <c:crosses val="autoZero"/>
        <c:auto val="1"/>
        <c:lblAlgn val="ctr"/>
        <c:lblOffset val="100"/>
        <c:noMultiLvlLbl val="0"/>
      </c:catAx>
      <c:valAx>
        <c:axId val="463675232"/>
        <c:scaling>
          <c:orientation val="minMax"/>
          <c:min val="0"/>
        </c:scaling>
        <c:delete val="1"/>
        <c:axPos val="t"/>
        <c:numFmt formatCode="&quot;₹&quot;\ #,###.0,&quot;K&quot;" sourceLinked="1"/>
        <c:majorTickMark val="out"/>
        <c:minorTickMark val="none"/>
        <c:tickLblPos val="nextTo"/>
        <c:crossAx val="46367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[sample-data-excel-portfolio-project.xlsx]Sheet2!PivotTable2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FF9933"/>
                </a:solidFill>
                <a:latin typeface="+mj-lt"/>
              </a:rPr>
              <a:t>Female</a:t>
            </a:r>
            <a:r>
              <a:rPr lang="en-IN" baseline="0">
                <a:latin typeface="+mj-lt"/>
              </a:rPr>
              <a:t> Vs. </a:t>
            </a:r>
            <a:r>
              <a:rPr lang="en-IN" baseline="0">
                <a:solidFill>
                  <a:schemeClr val="accent4"/>
                </a:solidFill>
                <a:latin typeface="+mj-lt"/>
              </a:rPr>
              <a:t>Male</a:t>
            </a:r>
            <a:r>
              <a:rPr lang="en-IN" baseline="0">
                <a:latin typeface="+mj-lt"/>
              </a:rPr>
              <a:t> Callers </a:t>
            </a:r>
            <a:endParaRPr lang="en-IN">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FFCC66">
                <a:alpha val="49804"/>
              </a:srgb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
        <c:spPr>
          <a:solidFill>
            <a:schemeClr val="accent1"/>
          </a:solidFill>
          <a:ln>
            <a:noFill/>
          </a:ln>
          <a:effectLst/>
        </c:spPr>
        <c:marker>
          <c:symbol val="none"/>
        </c:marker>
        <c:dLbl>
          <c:idx val="0"/>
          <c:spPr>
            <a:solidFill>
              <a:schemeClr val="accent4">
                <a:lumMod val="60000"/>
                <a:lumOff val="40000"/>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
        <c:spPr>
          <a:solidFill>
            <a:srgbClr val="FF9933"/>
          </a:solidFill>
          <a:ln>
            <a:noFill/>
          </a:ln>
          <a:effectLst/>
        </c:spPr>
      </c:pivotFmt>
      <c:pivotFmt>
        <c:idx val="3"/>
        <c:spPr>
          <a:solidFill>
            <a:srgbClr val="FF9933"/>
          </a:solidFill>
          <a:ln>
            <a:noFill/>
          </a:ln>
          <a:effectLst/>
        </c:spPr>
      </c:pivotFmt>
      <c:pivotFmt>
        <c:idx val="4"/>
        <c:spPr>
          <a:solidFill>
            <a:srgbClr val="FF9933"/>
          </a:solidFill>
          <a:ln>
            <a:noFill/>
          </a:ln>
          <a:effectLst/>
        </c:spPr>
      </c:pivotFmt>
      <c:pivotFmt>
        <c:idx val="5"/>
        <c:spPr>
          <a:solidFill>
            <a:schemeClr val="accent4"/>
          </a:solidFill>
          <a:ln>
            <a:noFill/>
          </a:ln>
          <a:effectLst/>
        </c:spPr>
      </c:pivotFmt>
      <c:pivotFmt>
        <c:idx val="6"/>
        <c:spPr>
          <a:solidFill>
            <a:schemeClr val="accent4"/>
          </a:solidFill>
          <a:ln>
            <a:noFill/>
          </a:ln>
          <a:effectLst/>
        </c:spPr>
        <c:dLbl>
          <c:idx val="0"/>
          <c:layout>
            <c:manualLayout>
              <c:x val="0"/>
              <c:y val="0"/>
            </c:manualLayout>
          </c:layout>
          <c:spPr>
            <a:solidFill>
              <a:schemeClr val="accent4">
                <a:lumMod val="60000"/>
                <a:lumOff val="40000"/>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7"/>
        <c:spPr>
          <a:solidFill>
            <a:schemeClr val="accent4"/>
          </a:solidFill>
          <a:ln>
            <a:noFill/>
          </a:ln>
          <a:effectLst/>
        </c:spPr>
      </c:pivotFmt>
      <c:pivotFmt>
        <c:idx val="8"/>
        <c:spPr>
          <a:solidFill>
            <a:schemeClr val="accent1"/>
          </a:solidFill>
          <a:ln>
            <a:noFill/>
          </a:ln>
          <a:effectLst/>
        </c:spPr>
        <c:marker>
          <c:symbol val="none"/>
        </c:marker>
        <c:dLbl>
          <c:idx val="0"/>
          <c:spPr>
            <a:solidFill>
              <a:srgbClr val="FFCC66">
                <a:alpha val="49804"/>
              </a:srgb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9"/>
        <c:spPr>
          <a:solidFill>
            <a:srgbClr val="FF9933"/>
          </a:solidFill>
          <a:ln>
            <a:noFill/>
          </a:ln>
          <a:effectLst/>
        </c:spPr>
      </c:pivotFmt>
      <c:pivotFmt>
        <c:idx val="10"/>
        <c:spPr>
          <a:solidFill>
            <a:srgbClr val="FF9933"/>
          </a:solidFill>
          <a:ln>
            <a:noFill/>
          </a:ln>
          <a:effectLst/>
        </c:spPr>
      </c:pivotFmt>
      <c:pivotFmt>
        <c:idx val="11"/>
        <c:spPr>
          <a:solidFill>
            <a:srgbClr val="FF9933"/>
          </a:solidFill>
          <a:ln>
            <a:noFill/>
          </a:ln>
          <a:effectLst/>
        </c:spPr>
      </c:pivotFmt>
      <c:pivotFmt>
        <c:idx val="12"/>
        <c:spPr>
          <a:solidFill>
            <a:schemeClr val="accent1"/>
          </a:solidFill>
          <a:ln>
            <a:noFill/>
          </a:ln>
          <a:effectLst/>
        </c:spPr>
        <c:marker>
          <c:symbol val="none"/>
        </c:marker>
        <c:dLbl>
          <c:idx val="0"/>
          <c:spPr>
            <a:solidFill>
              <a:schemeClr val="accent4">
                <a:lumMod val="60000"/>
                <a:lumOff val="40000"/>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3"/>
        <c:spPr>
          <a:solidFill>
            <a:schemeClr val="accent4"/>
          </a:solidFill>
          <a:ln>
            <a:noFill/>
          </a:ln>
          <a:effectLst/>
        </c:spPr>
      </c:pivotFmt>
      <c:pivotFmt>
        <c:idx val="14"/>
        <c:spPr>
          <a:solidFill>
            <a:schemeClr val="accent4"/>
          </a:solidFill>
          <a:ln>
            <a:noFill/>
          </a:ln>
          <a:effectLst/>
        </c:spPr>
      </c:pivotFmt>
      <c:pivotFmt>
        <c:idx val="15"/>
        <c:spPr>
          <a:solidFill>
            <a:schemeClr val="accent4"/>
          </a:solidFill>
          <a:ln>
            <a:noFill/>
          </a:ln>
          <a:effectLst/>
        </c:spPr>
      </c:pivotFmt>
      <c:pivotFmt>
        <c:idx val="16"/>
        <c:spPr>
          <a:solidFill>
            <a:schemeClr val="accent1"/>
          </a:solidFill>
          <a:ln>
            <a:noFill/>
          </a:ln>
          <a:effectLst/>
        </c:spPr>
        <c:marker>
          <c:symbol val="none"/>
        </c:marker>
        <c:dLbl>
          <c:idx val="0"/>
          <c:spPr>
            <a:solidFill>
              <a:srgbClr val="FFCC66">
                <a:alpha val="49804"/>
              </a:srgb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17"/>
        <c:spPr>
          <a:solidFill>
            <a:srgbClr val="FF9933"/>
          </a:solidFill>
          <a:ln>
            <a:noFill/>
          </a:ln>
          <a:effectLst/>
        </c:spPr>
      </c:pivotFmt>
      <c:pivotFmt>
        <c:idx val="18"/>
        <c:spPr>
          <a:solidFill>
            <a:srgbClr val="FF9933"/>
          </a:solidFill>
          <a:ln>
            <a:noFill/>
          </a:ln>
          <a:effectLst/>
        </c:spPr>
      </c:pivotFmt>
      <c:pivotFmt>
        <c:idx val="19"/>
        <c:spPr>
          <a:solidFill>
            <a:srgbClr val="FF9933"/>
          </a:solidFill>
          <a:ln>
            <a:noFill/>
          </a:ln>
          <a:effectLst/>
        </c:spPr>
      </c:pivotFmt>
      <c:pivotFmt>
        <c:idx val="20"/>
        <c:spPr>
          <a:solidFill>
            <a:schemeClr val="accent1"/>
          </a:solidFill>
          <a:ln>
            <a:noFill/>
          </a:ln>
          <a:effectLst/>
        </c:spPr>
        <c:marker>
          <c:symbol val="none"/>
        </c:marker>
        <c:dLbl>
          <c:idx val="0"/>
          <c:spPr>
            <a:solidFill>
              <a:schemeClr val="accent4">
                <a:lumMod val="60000"/>
                <a:lumOff val="40000"/>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21"/>
        <c:spPr>
          <a:solidFill>
            <a:schemeClr val="accent4"/>
          </a:solidFill>
          <a:ln>
            <a:noFill/>
          </a:ln>
          <a:effectLst/>
        </c:spPr>
      </c:pivotFmt>
      <c:pivotFmt>
        <c:idx val="22"/>
        <c:spPr>
          <a:solidFill>
            <a:schemeClr val="accent4"/>
          </a:solidFill>
          <a:ln>
            <a:noFill/>
          </a:ln>
          <a:effectLst/>
        </c:spPr>
      </c:pivotFmt>
      <c:pivotFmt>
        <c:idx val="23"/>
        <c:spPr>
          <a:solidFill>
            <a:schemeClr val="accent4"/>
          </a:solidFill>
          <a:ln>
            <a:noFill/>
          </a:ln>
          <a:effectLst/>
        </c:spPr>
      </c:pivotFmt>
    </c:pivotFmts>
    <c:plotArea>
      <c:layout/>
      <c:barChart>
        <c:barDir val="col"/>
        <c:grouping val="percentStacked"/>
        <c:varyColors val="0"/>
        <c:ser>
          <c:idx val="0"/>
          <c:order val="0"/>
          <c:tx>
            <c:strRef>
              <c:f>Sheet2!$J$5:$J$6</c:f>
              <c:strCache>
                <c:ptCount val="1"/>
                <c:pt idx="0">
                  <c:v>Female</c:v>
                </c:pt>
              </c:strCache>
            </c:strRef>
          </c:tx>
          <c:spPr>
            <a:solidFill>
              <a:schemeClr val="accent1"/>
            </a:solidFill>
            <a:ln>
              <a:noFill/>
            </a:ln>
            <a:effectLst/>
          </c:spPr>
          <c:invertIfNegative val="0"/>
          <c:dPt>
            <c:idx val="0"/>
            <c:invertIfNegative val="0"/>
            <c:bubble3D val="0"/>
            <c:spPr>
              <a:solidFill>
                <a:srgbClr val="FF9933"/>
              </a:solidFill>
              <a:ln>
                <a:noFill/>
              </a:ln>
              <a:effectLst/>
            </c:spPr>
            <c:extLst>
              <c:ext xmlns:c16="http://schemas.microsoft.com/office/drawing/2014/chart" uri="{C3380CC4-5D6E-409C-BE32-E72D297353CC}">
                <c16:uniqueId val="{00000001-E7E1-4AEA-9F03-1716D2BEC355}"/>
              </c:ext>
            </c:extLst>
          </c:dPt>
          <c:dPt>
            <c:idx val="1"/>
            <c:invertIfNegative val="0"/>
            <c:bubble3D val="0"/>
            <c:spPr>
              <a:solidFill>
                <a:srgbClr val="FF9933"/>
              </a:solidFill>
              <a:ln>
                <a:noFill/>
              </a:ln>
              <a:effectLst/>
            </c:spPr>
            <c:extLst>
              <c:ext xmlns:c16="http://schemas.microsoft.com/office/drawing/2014/chart" uri="{C3380CC4-5D6E-409C-BE32-E72D297353CC}">
                <c16:uniqueId val="{00000003-E7E1-4AEA-9F03-1716D2BEC355}"/>
              </c:ext>
            </c:extLst>
          </c:dPt>
          <c:dPt>
            <c:idx val="2"/>
            <c:invertIfNegative val="0"/>
            <c:bubble3D val="0"/>
            <c:spPr>
              <a:solidFill>
                <a:srgbClr val="FF9933"/>
              </a:solidFill>
              <a:ln>
                <a:noFill/>
              </a:ln>
              <a:effectLst/>
            </c:spPr>
            <c:extLst>
              <c:ext xmlns:c16="http://schemas.microsoft.com/office/drawing/2014/chart" uri="{C3380CC4-5D6E-409C-BE32-E72D297353CC}">
                <c16:uniqueId val="{00000005-E7E1-4AEA-9F03-1716D2BEC355}"/>
              </c:ext>
            </c:extLst>
          </c:dPt>
          <c:dLbls>
            <c:spPr>
              <a:solidFill>
                <a:srgbClr val="FFCC66">
                  <a:alpha val="49804"/>
                </a:srgb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Sheet2!$I$7:$I$10</c:f>
              <c:strCache>
                <c:ptCount val="3"/>
                <c:pt idx="0">
                  <c:v>Cincinnati</c:v>
                </c:pt>
                <c:pt idx="1">
                  <c:v>Cleveland</c:v>
                </c:pt>
                <c:pt idx="2">
                  <c:v>Columbus</c:v>
                </c:pt>
              </c:strCache>
            </c:strRef>
          </c:cat>
          <c:val>
            <c:numRef>
              <c:f>Sheet2!$J$7:$J$10</c:f>
              <c:numCache>
                <c:formatCode>#,##0</c:formatCode>
                <c:ptCount val="3"/>
                <c:pt idx="0">
                  <c:v>144</c:v>
                </c:pt>
                <c:pt idx="1">
                  <c:v>326</c:v>
                </c:pt>
                <c:pt idx="2">
                  <c:v>129</c:v>
                </c:pt>
              </c:numCache>
            </c:numRef>
          </c:val>
          <c:extLst>
            <c:ext xmlns:c16="http://schemas.microsoft.com/office/drawing/2014/chart" uri="{C3380CC4-5D6E-409C-BE32-E72D297353CC}">
              <c16:uniqueId val="{00000006-E7E1-4AEA-9F03-1716D2BEC355}"/>
            </c:ext>
          </c:extLst>
        </c:ser>
        <c:ser>
          <c:idx val="1"/>
          <c:order val="1"/>
          <c:tx>
            <c:strRef>
              <c:f>Sheet2!$K$5:$K$6</c:f>
              <c:strCache>
                <c:ptCount val="1"/>
                <c:pt idx="0">
                  <c:v>Male</c:v>
                </c:pt>
              </c:strCache>
            </c:strRef>
          </c:tx>
          <c:spPr>
            <a:solidFill>
              <a:schemeClr val="accent2"/>
            </a:solidFill>
            <a:ln>
              <a:noFill/>
            </a:ln>
            <a:effectLst/>
          </c:spPr>
          <c:invertIfNegative val="0"/>
          <c:dPt>
            <c:idx val="0"/>
            <c:invertIfNegative val="0"/>
            <c:bubble3D val="0"/>
            <c:spPr>
              <a:solidFill>
                <a:schemeClr val="accent4"/>
              </a:solidFill>
              <a:ln>
                <a:noFill/>
              </a:ln>
              <a:effectLst/>
            </c:spPr>
            <c:extLst>
              <c:ext xmlns:c16="http://schemas.microsoft.com/office/drawing/2014/chart" uri="{C3380CC4-5D6E-409C-BE32-E72D297353CC}">
                <c16:uniqueId val="{00000008-E7E1-4AEA-9F03-1716D2BEC355}"/>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A-E7E1-4AEA-9F03-1716D2BEC355}"/>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C-E7E1-4AEA-9F03-1716D2BEC355}"/>
              </c:ext>
            </c:extLst>
          </c:dPt>
          <c:dLbls>
            <c:spPr>
              <a:solidFill>
                <a:schemeClr val="accent4">
                  <a:lumMod val="60000"/>
                  <a:lumOff val="40000"/>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Sheet2!$I$7:$I$10</c:f>
              <c:strCache>
                <c:ptCount val="3"/>
                <c:pt idx="0">
                  <c:v>Cincinnati</c:v>
                </c:pt>
                <c:pt idx="1">
                  <c:v>Cleveland</c:v>
                </c:pt>
                <c:pt idx="2">
                  <c:v>Columbus</c:v>
                </c:pt>
              </c:strCache>
            </c:strRef>
          </c:cat>
          <c:val>
            <c:numRef>
              <c:f>Sheet2!$K$7:$K$10</c:f>
              <c:numCache>
                <c:formatCode>#,##0</c:formatCode>
                <c:ptCount val="3"/>
                <c:pt idx="0">
                  <c:v>132</c:v>
                </c:pt>
                <c:pt idx="1">
                  <c:v>63</c:v>
                </c:pt>
                <c:pt idx="2">
                  <c:v>206</c:v>
                </c:pt>
              </c:numCache>
            </c:numRef>
          </c:val>
          <c:extLst>
            <c:ext xmlns:c16="http://schemas.microsoft.com/office/drawing/2014/chart" uri="{C3380CC4-5D6E-409C-BE32-E72D297353CC}">
              <c16:uniqueId val="{0000000D-E7E1-4AEA-9F03-1716D2BEC355}"/>
            </c:ext>
          </c:extLst>
        </c:ser>
        <c:dLbls>
          <c:dLblPos val="ctr"/>
          <c:showLegendKey val="0"/>
          <c:showVal val="1"/>
          <c:showCatName val="0"/>
          <c:showSerName val="0"/>
          <c:showPercent val="0"/>
          <c:showBubbleSize val="0"/>
        </c:dLbls>
        <c:gapWidth val="25"/>
        <c:overlap val="100"/>
        <c:axId val="991153599"/>
        <c:axId val="991154079"/>
      </c:barChart>
      <c:catAx>
        <c:axId val="9911535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1154079"/>
        <c:crosses val="autoZero"/>
        <c:auto val="1"/>
        <c:lblAlgn val="ctr"/>
        <c:lblOffset val="100"/>
        <c:noMultiLvlLbl val="0"/>
      </c:catAx>
      <c:valAx>
        <c:axId val="991154079"/>
        <c:scaling>
          <c:orientation val="minMax"/>
        </c:scaling>
        <c:delete val="1"/>
        <c:axPos val="l"/>
        <c:numFmt formatCode="0%" sourceLinked="1"/>
        <c:majorTickMark val="none"/>
        <c:minorTickMark val="none"/>
        <c:tickLblPos val="nextTo"/>
        <c:crossAx val="991153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r>
              <a:rPr lang="en-US">
                <a:solidFill>
                  <a:schemeClr val="accent2"/>
                </a:solidFill>
                <a:latin typeface="+mj-lt"/>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2"/>
            </a:solidFill>
            <a:ln>
              <a:noFill/>
            </a:ln>
            <a:effectLst/>
          </c:spPr>
          <c:invertIfNegative val="0"/>
          <c:cat>
            <c:strLit>
              <c:ptCount val="5"/>
              <c:pt idx="0">
                <c:v>1</c:v>
              </c:pt>
              <c:pt idx="1">
                <c:v>2</c:v>
              </c:pt>
              <c:pt idx="2">
                <c:v>3</c:v>
              </c:pt>
              <c:pt idx="3">
                <c:v>4</c:v>
              </c:pt>
              <c:pt idx="4">
                <c:v>5</c:v>
              </c:pt>
            </c:strLit>
          </c:cat>
          <c:val>
            <c:numLit>
              <c:formatCode>General</c:formatCode>
              <c:ptCount val="5"/>
              <c:pt idx="0">
                <c:v>3</c:v>
              </c:pt>
              <c:pt idx="1">
                <c:v>10</c:v>
              </c:pt>
              <c:pt idx="2">
                <c:v>41</c:v>
              </c:pt>
              <c:pt idx="3">
                <c:v>70</c:v>
              </c:pt>
              <c:pt idx="4">
                <c:v>62</c:v>
              </c:pt>
            </c:numLit>
          </c:val>
          <c:extLst>
            <c:ext xmlns:c16="http://schemas.microsoft.com/office/drawing/2014/chart" uri="{C3380CC4-5D6E-409C-BE32-E72D297353CC}">
              <c16:uniqueId val="{00000000-62D5-4427-A3F9-CC71FCABE4D8}"/>
            </c:ext>
          </c:extLst>
        </c:ser>
        <c:dLbls>
          <c:showLegendKey val="0"/>
          <c:showVal val="0"/>
          <c:showCatName val="0"/>
          <c:showSerName val="0"/>
          <c:showPercent val="0"/>
          <c:showBubbleSize val="0"/>
        </c:dLbls>
        <c:gapWidth val="10"/>
        <c:overlap val="-27"/>
        <c:axId val="999780863"/>
        <c:axId val="999782303"/>
      </c:barChart>
      <c:catAx>
        <c:axId val="999780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782303"/>
        <c:crosses val="autoZero"/>
        <c:auto val="1"/>
        <c:lblAlgn val="ctr"/>
        <c:lblOffset val="100"/>
        <c:noMultiLvlLbl val="0"/>
      </c:catAx>
      <c:valAx>
        <c:axId val="999782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780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4.svg"/><Relationship Id="rId13" Type="http://schemas.openxmlformats.org/officeDocument/2006/relationships/chart" Target="../charts/chart3.xml"/><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chart" Target="../charts/chart2.xml"/><Relationship Id="rId2" Type="http://schemas.openxmlformats.org/officeDocument/2006/relationships/image" Target="../media/image8.svg"/><Relationship Id="rId16" Type="http://schemas.openxmlformats.org/officeDocument/2006/relationships/chart" Target="../charts/chart6.xml"/><Relationship Id="rId1" Type="http://schemas.openxmlformats.org/officeDocument/2006/relationships/image" Target="../media/image7.png"/><Relationship Id="rId6" Type="http://schemas.openxmlformats.org/officeDocument/2006/relationships/image" Target="../media/image12.svg"/><Relationship Id="rId11" Type="http://schemas.openxmlformats.org/officeDocument/2006/relationships/chart" Target="../charts/chart1.xml"/><Relationship Id="rId5" Type="http://schemas.openxmlformats.org/officeDocument/2006/relationships/image" Target="../media/image11.png"/><Relationship Id="rId15" Type="http://schemas.openxmlformats.org/officeDocument/2006/relationships/chart" Target="../charts/chart5.xml"/><Relationship Id="rId10" Type="http://schemas.openxmlformats.org/officeDocument/2006/relationships/image" Target="../media/image16.svg"/><Relationship Id="rId4" Type="http://schemas.openxmlformats.org/officeDocument/2006/relationships/image" Target="../media/image10.svg"/><Relationship Id="rId9" Type="http://schemas.openxmlformats.org/officeDocument/2006/relationships/image" Target="../media/image15.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4.svg"/><Relationship Id="rId3" Type="http://schemas.openxmlformats.org/officeDocument/2006/relationships/image" Target="../media/image19.png"/><Relationship Id="rId7" Type="http://schemas.openxmlformats.org/officeDocument/2006/relationships/image" Target="../media/image23.png"/><Relationship Id="rId12" Type="http://schemas.openxmlformats.org/officeDocument/2006/relationships/image" Target="../media/image28.svg"/><Relationship Id="rId2" Type="http://schemas.openxmlformats.org/officeDocument/2006/relationships/image" Target="../media/image18.svg"/><Relationship Id="rId1" Type="http://schemas.openxmlformats.org/officeDocument/2006/relationships/image" Target="../media/image17.png"/><Relationship Id="rId6" Type="http://schemas.openxmlformats.org/officeDocument/2006/relationships/image" Target="../media/image22.svg"/><Relationship Id="rId11" Type="http://schemas.openxmlformats.org/officeDocument/2006/relationships/image" Target="../media/image27.png"/><Relationship Id="rId5" Type="http://schemas.openxmlformats.org/officeDocument/2006/relationships/image" Target="../media/image21.png"/><Relationship Id="rId10" Type="http://schemas.openxmlformats.org/officeDocument/2006/relationships/image" Target="../media/image26.svg"/><Relationship Id="rId4" Type="http://schemas.openxmlformats.org/officeDocument/2006/relationships/image" Target="../media/image20.svg"/><Relationship Id="rId9"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xdr:from>
      <xdr:col>2</xdr:col>
      <xdr:colOff>8964</xdr:colOff>
      <xdr:row>3</xdr:row>
      <xdr:rowOff>26894</xdr:rowOff>
    </xdr:from>
    <xdr:to>
      <xdr:col>4</xdr:col>
      <xdr:colOff>71717</xdr:colOff>
      <xdr:row>8</xdr:row>
      <xdr:rowOff>125506</xdr:rowOff>
    </xdr:to>
    <xdr:sp macro="" textlink="Sheet2!A4">
      <xdr:nvSpPr>
        <xdr:cNvPr id="2" name="Rectangle 1">
          <a:extLst>
            <a:ext uri="{FF2B5EF4-FFF2-40B4-BE49-F238E27FC236}">
              <a16:creationId xmlns:a16="http://schemas.microsoft.com/office/drawing/2014/main" id="{07E1EFA5-9E61-30D3-5C2A-4ACA689286DE}"/>
            </a:ext>
          </a:extLst>
        </xdr:cNvPr>
        <xdr:cNvSpPr/>
      </xdr:nvSpPr>
      <xdr:spPr>
        <a:xfrm>
          <a:off x="376517" y="564776"/>
          <a:ext cx="1407459" cy="995083"/>
        </a:xfrm>
        <a:prstGeom prst="rect">
          <a:avLst/>
        </a:prstGeom>
        <a:solidFill>
          <a:srgbClr val="FF000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B54318B-9317-4CE7-9124-5B04281A7D7C}" type="TxLink">
            <a:rPr lang="en-US" sz="2400" b="0" i="0" u="none" strike="noStrike">
              <a:solidFill>
                <a:schemeClr val="bg1"/>
              </a:solidFill>
              <a:latin typeface="+mj-lt"/>
            </a:rPr>
            <a:pPr algn="ctr"/>
            <a:t>1,000</a:t>
          </a:fld>
          <a:endParaRPr lang="en-IN" sz="2400">
            <a:solidFill>
              <a:schemeClr val="bg1"/>
            </a:solidFill>
            <a:latin typeface="+mj-lt"/>
          </a:endParaRPr>
        </a:p>
      </xdr:txBody>
    </xdr:sp>
    <xdr:clientData/>
  </xdr:twoCellAnchor>
  <xdr:twoCellAnchor>
    <xdr:from>
      <xdr:col>2</xdr:col>
      <xdr:colOff>161365</xdr:colOff>
      <xdr:row>3</xdr:row>
      <xdr:rowOff>89647</xdr:rowOff>
    </xdr:from>
    <xdr:to>
      <xdr:col>3</xdr:col>
      <xdr:colOff>636494</xdr:colOff>
      <xdr:row>4</xdr:row>
      <xdr:rowOff>107577</xdr:rowOff>
    </xdr:to>
    <xdr:sp macro="" textlink="">
      <xdr:nvSpPr>
        <xdr:cNvPr id="3" name="TextBox 2">
          <a:extLst>
            <a:ext uri="{FF2B5EF4-FFF2-40B4-BE49-F238E27FC236}">
              <a16:creationId xmlns:a16="http://schemas.microsoft.com/office/drawing/2014/main" id="{21564DD7-9E2F-7DE3-504D-C134C8BE97D2}"/>
            </a:ext>
          </a:extLst>
        </xdr:cNvPr>
        <xdr:cNvSpPr txBox="1"/>
      </xdr:nvSpPr>
      <xdr:spPr>
        <a:xfrm>
          <a:off x="528918" y="627529"/>
          <a:ext cx="1147482" cy="197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lumMod val="95000"/>
                </a:schemeClr>
              </a:solidFill>
              <a:latin typeface="+mj-lt"/>
            </a:rPr>
            <a:t>Calls</a:t>
          </a:r>
        </a:p>
      </xdr:txBody>
    </xdr:sp>
    <xdr:clientData/>
  </xdr:twoCellAnchor>
  <xdr:twoCellAnchor editAs="oneCell">
    <xdr:from>
      <xdr:col>2</xdr:col>
      <xdr:colOff>57716</xdr:colOff>
      <xdr:row>3</xdr:row>
      <xdr:rowOff>98942</xdr:rowOff>
    </xdr:from>
    <xdr:to>
      <xdr:col>2</xdr:col>
      <xdr:colOff>271377</xdr:colOff>
      <xdr:row>4</xdr:row>
      <xdr:rowOff>69271</xdr:rowOff>
    </xdr:to>
    <xdr:pic>
      <xdr:nvPicPr>
        <xdr:cNvPr id="4" name="Graphic 3" descr="Receiver with solid fill">
          <a:extLst>
            <a:ext uri="{FF2B5EF4-FFF2-40B4-BE49-F238E27FC236}">
              <a16:creationId xmlns:a16="http://schemas.microsoft.com/office/drawing/2014/main" id="{13263939-8914-4425-A577-DD1497E7A5A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2269458">
          <a:off x="425269" y="636824"/>
          <a:ext cx="213661" cy="149622"/>
        </a:xfrm>
        <a:prstGeom prst="rect">
          <a:avLst/>
        </a:prstGeom>
      </xdr:spPr>
    </xdr:pic>
    <xdr:clientData/>
  </xdr:twoCellAnchor>
  <xdr:twoCellAnchor>
    <xdr:from>
      <xdr:col>2</xdr:col>
      <xdr:colOff>116541</xdr:colOff>
      <xdr:row>7</xdr:row>
      <xdr:rowOff>62752</xdr:rowOff>
    </xdr:from>
    <xdr:to>
      <xdr:col>3</xdr:col>
      <xdr:colOff>636494</xdr:colOff>
      <xdr:row>8</xdr:row>
      <xdr:rowOff>17929</xdr:rowOff>
    </xdr:to>
    <xdr:sp macro="" textlink="Sheet2!A8">
      <xdr:nvSpPr>
        <xdr:cNvPr id="5" name="TextBox 4">
          <a:extLst>
            <a:ext uri="{FF2B5EF4-FFF2-40B4-BE49-F238E27FC236}">
              <a16:creationId xmlns:a16="http://schemas.microsoft.com/office/drawing/2014/main" id="{00ED0902-CEFE-97FF-8B1C-C5AEB61578F2}"/>
            </a:ext>
          </a:extLst>
        </xdr:cNvPr>
        <xdr:cNvSpPr txBox="1"/>
      </xdr:nvSpPr>
      <xdr:spPr>
        <a:xfrm>
          <a:off x="484094" y="1317811"/>
          <a:ext cx="1192306" cy="134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9B6B717-8639-4F8C-8B3E-6134552F6B19}" type="TxLink">
            <a:rPr lang="en-US" sz="1100" b="0" i="0" u="none" strike="noStrike">
              <a:solidFill>
                <a:schemeClr val="bg1">
                  <a:lumMod val="85000"/>
                </a:schemeClr>
              </a:solidFill>
              <a:latin typeface="+mj-lt"/>
            </a:rPr>
            <a:pPr algn="ctr"/>
            <a:t>200</a:t>
          </a:fld>
          <a:endParaRPr lang="en-IN" sz="1100">
            <a:solidFill>
              <a:schemeClr val="bg1">
                <a:lumMod val="85000"/>
              </a:schemeClr>
            </a:solidFill>
            <a:latin typeface="+mj-lt"/>
          </a:endParaRPr>
        </a:p>
      </xdr:txBody>
    </xdr:sp>
    <xdr:clientData/>
  </xdr:twoCellAnchor>
  <xdr:twoCellAnchor>
    <xdr:from>
      <xdr:col>2</xdr:col>
      <xdr:colOff>0</xdr:colOff>
      <xdr:row>11</xdr:row>
      <xdr:rowOff>0</xdr:rowOff>
    </xdr:from>
    <xdr:to>
      <xdr:col>4</xdr:col>
      <xdr:colOff>62753</xdr:colOff>
      <xdr:row>16</xdr:row>
      <xdr:rowOff>98612</xdr:rowOff>
    </xdr:to>
    <xdr:sp macro="" textlink="Sheet2!B4">
      <xdr:nvSpPr>
        <xdr:cNvPr id="6" name="Rectangle 5">
          <a:extLst>
            <a:ext uri="{FF2B5EF4-FFF2-40B4-BE49-F238E27FC236}">
              <a16:creationId xmlns:a16="http://schemas.microsoft.com/office/drawing/2014/main" id="{E4038309-5167-41E3-959E-9053CC92576A}"/>
            </a:ext>
          </a:extLst>
        </xdr:cNvPr>
        <xdr:cNvSpPr/>
      </xdr:nvSpPr>
      <xdr:spPr>
        <a:xfrm>
          <a:off x="367553" y="1972235"/>
          <a:ext cx="1407459" cy="995083"/>
        </a:xfrm>
        <a:prstGeom prst="rect">
          <a:avLst/>
        </a:prstGeom>
        <a:solidFill>
          <a:srgbClr val="FF000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E0CC922-5E87-4888-8B1F-20038BC0CF35}" type="TxLink">
            <a:rPr lang="en-US" sz="2400" b="0" i="0" u="none" strike="noStrike">
              <a:solidFill>
                <a:schemeClr val="bg1"/>
              </a:solidFill>
              <a:latin typeface="+mj-lt"/>
              <a:ea typeface="+mn-ea"/>
              <a:cs typeface="+mn-cs"/>
            </a:rPr>
            <a:pPr marL="0" indent="0" algn="ctr"/>
            <a:t>₹ 96,623</a:t>
          </a:fld>
          <a:endParaRPr lang="en-IN" sz="2400" b="0" i="0" u="none" strike="noStrike">
            <a:solidFill>
              <a:schemeClr val="bg1"/>
            </a:solidFill>
            <a:latin typeface="+mj-lt"/>
            <a:ea typeface="+mn-ea"/>
            <a:cs typeface="+mn-cs"/>
          </a:endParaRPr>
        </a:p>
      </xdr:txBody>
    </xdr:sp>
    <xdr:clientData/>
  </xdr:twoCellAnchor>
  <xdr:twoCellAnchor>
    <xdr:from>
      <xdr:col>2</xdr:col>
      <xdr:colOff>152401</xdr:colOff>
      <xdr:row>11</xdr:row>
      <xdr:rowOff>62753</xdr:rowOff>
    </xdr:from>
    <xdr:to>
      <xdr:col>3</xdr:col>
      <xdr:colOff>627530</xdr:colOff>
      <xdr:row>12</xdr:row>
      <xdr:rowOff>80683</xdr:rowOff>
    </xdr:to>
    <xdr:sp macro="" textlink="">
      <xdr:nvSpPr>
        <xdr:cNvPr id="7" name="TextBox 6">
          <a:extLst>
            <a:ext uri="{FF2B5EF4-FFF2-40B4-BE49-F238E27FC236}">
              <a16:creationId xmlns:a16="http://schemas.microsoft.com/office/drawing/2014/main" id="{54CA3D9D-879D-49CF-BDDB-6319476D40A4}"/>
            </a:ext>
          </a:extLst>
        </xdr:cNvPr>
        <xdr:cNvSpPr txBox="1"/>
      </xdr:nvSpPr>
      <xdr:spPr>
        <a:xfrm>
          <a:off x="519954" y="2034988"/>
          <a:ext cx="1147482" cy="197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lumMod val="95000"/>
                </a:schemeClr>
              </a:solidFill>
              <a:latin typeface="+mj-lt"/>
            </a:rPr>
            <a:t>Amount</a:t>
          </a:r>
        </a:p>
      </xdr:txBody>
    </xdr:sp>
    <xdr:clientData/>
  </xdr:twoCellAnchor>
  <xdr:twoCellAnchor editAs="oneCell">
    <xdr:from>
      <xdr:col>2</xdr:col>
      <xdr:colOff>80771</xdr:colOff>
      <xdr:row>11</xdr:row>
      <xdr:rowOff>72048</xdr:rowOff>
    </xdr:from>
    <xdr:to>
      <xdr:col>2</xdr:col>
      <xdr:colOff>260771</xdr:colOff>
      <xdr:row>12</xdr:row>
      <xdr:rowOff>72753</xdr:rowOff>
    </xdr:to>
    <xdr:pic>
      <xdr:nvPicPr>
        <xdr:cNvPr id="8" name="Graphic 7">
          <a:extLst>
            <a:ext uri="{FF2B5EF4-FFF2-40B4-BE49-F238E27FC236}">
              <a16:creationId xmlns:a16="http://schemas.microsoft.com/office/drawing/2014/main" id="{729666C4-C8CB-4265-B513-7AA1D5F1457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448324" y="2044283"/>
          <a:ext cx="180000" cy="180000"/>
        </a:xfrm>
        <a:prstGeom prst="rect">
          <a:avLst/>
        </a:prstGeom>
      </xdr:spPr>
    </xdr:pic>
    <xdr:clientData/>
  </xdr:twoCellAnchor>
  <xdr:twoCellAnchor>
    <xdr:from>
      <xdr:col>2</xdr:col>
      <xdr:colOff>107577</xdr:colOff>
      <xdr:row>15</xdr:row>
      <xdr:rowOff>35858</xdr:rowOff>
    </xdr:from>
    <xdr:to>
      <xdr:col>3</xdr:col>
      <xdr:colOff>627530</xdr:colOff>
      <xdr:row>15</xdr:row>
      <xdr:rowOff>170329</xdr:rowOff>
    </xdr:to>
    <xdr:sp macro="" textlink="Sheet2!B8">
      <xdr:nvSpPr>
        <xdr:cNvPr id="9" name="TextBox 8">
          <a:extLst>
            <a:ext uri="{FF2B5EF4-FFF2-40B4-BE49-F238E27FC236}">
              <a16:creationId xmlns:a16="http://schemas.microsoft.com/office/drawing/2014/main" id="{C33C15FB-DFB8-4E9C-933B-B7CCF4BF7ACF}"/>
            </a:ext>
          </a:extLst>
        </xdr:cNvPr>
        <xdr:cNvSpPr txBox="1"/>
      </xdr:nvSpPr>
      <xdr:spPr>
        <a:xfrm>
          <a:off x="475130" y="2725270"/>
          <a:ext cx="1192306" cy="134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5966A85-1D4D-4B46-B59E-E692BAAC3455}" type="TxLink">
            <a:rPr lang="en-US" sz="1100" b="0" i="0" u="none" strike="noStrike">
              <a:solidFill>
                <a:schemeClr val="bg1">
                  <a:lumMod val="85000"/>
                </a:schemeClr>
              </a:solidFill>
              <a:latin typeface="+mj-lt"/>
              <a:ea typeface="+mn-ea"/>
              <a:cs typeface="+mn-cs"/>
            </a:rPr>
            <a:pPr marL="0" indent="0" algn="ctr"/>
            <a:t>₹ 20,104</a:t>
          </a:fld>
          <a:endParaRPr lang="en-IN" sz="1100" b="0" i="0" u="none" strike="noStrike">
            <a:solidFill>
              <a:schemeClr val="bg1">
                <a:lumMod val="85000"/>
              </a:schemeClr>
            </a:solidFill>
            <a:latin typeface="+mj-lt"/>
            <a:ea typeface="+mn-ea"/>
            <a:cs typeface="+mn-cs"/>
          </a:endParaRPr>
        </a:p>
      </xdr:txBody>
    </xdr:sp>
    <xdr:clientData/>
  </xdr:twoCellAnchor>
  <xdr:twoCellAnchor>
    <xdr:from>
      <xdr:col>2</xdr:col>
      <xdr:colOff>0</xdr:colOff>
      <xdr:row>19</xdr:row>
      <xdr:rowOff>0</xdr:rowOff>
    </xdr:from>
    <xdr:to>
      <xdr:col>4</xdr:col>
      <xdr:colOff>62753</xdr:colOff>
      <xdr:row>24</xdr:row>
      <xdr:rowOff>98612</xdr:rowOff>
    </xdr:to>
    <xdr:sp macro="" textlink="Sheet2!C4">
      <xdr:nvSpPr>
        <xdr:cNvPr id="10" name="Rectangle 9">
          <a:extLst>
            <a:ext uri="{FF2B5EF4-FFF2-40B4-BE49-F238E27FC236}">
              <a16:creationId xmlns:a16="http://schemas.microsoft.com/office/drawing/2014/main" id="{D0C8C807-1194-4114-956C-9340300589EB}"/>
            </a:ext>
          </a:extLst>
        </xdr:cNvPr>
        <xdr:cNvSpPr/>
      </xdr:nvSpPr>
      <xdr:spPr>
        <a:xfrm>
          <a:off x="367553" y="3406588"/>
          <a:ext cx="1407459" cy="995083"/>
        </a:xfrm>
        <a:prstGeom prst="rect">
          <a:avLst/>
        </a:prstGeom>
        <a:solidFill>
          <a:srgbClr val="FF000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853F366-8E75-4813-8C6F-E525904BC266}" type="TxLink">
            <a:rPr lang="en-US" sz="2400" b="0" i="0" u="none" strike="noStrike">
              <a:solidFill>
                <a:schemeClr val="bg1"/>
              </a:solidFill>
              <a:latin typeface="+mj-lt"/>
              <a:ea typeface="+mn-ea"/>
              <a:cs typeface="+mn-cs"/>
            </a:rPr>
            <a:pPr marL="0" indent="0" algn="ctr"/>
            <a:t>89,850</a:t>
          </a:fld>
          <a:endParaRPr lang="en-IN" sz="2400" b="0" i="0" u="none" strike="noStrike">
            <a:solidFill>
              <a:schemeClr val="bg1"/>
            </a:solidFill>
            <a:latin typeface="+mj-lt"/>
            <a:ea typeface="+mn-ea"/>
            <a:cs typeface="+mn-cs"/>
          </a:endParaRPr>
        </a:p>
      </xdr:txBody>
    </xdr:sp>
    <xdr:clientData/>
  </xdr:twoCellAnchor>
  <xdr:twoCellAnchor>
    <xdr:from>
      <xdr:col>2</xdr:col>
      <xdr:colOff>152401</xdr:colOff>
      <xdr:row>19</xdr:row>
      <xdr:rowOff>62753</xdr:rowOff>
    </xdr:from>
    <xdr:to>
      <xdr:col>3</xdr:col>
      <xdr:colOff>627530</xdr:colOff>
      <xdr:row>20</xdr:row>
      <xdr:rowOff>80683</xdr:rowOff>
    </xdr:to>
    <xdr:sp macro="" textlink="">
      <xdr:nvSpPr>
        <xdr:cNvPr id="11" name="TextBox 10">
          <a:extLst>
            <a:ext uri="{FF2B5EF4-FFF2-40B4-BE49-F238E27FC236}">
              <a16:creationId xmlns:a16="http://schemas.microsoft.com/office/drawing/2014/main" id="{E8790A2E-1CA2-4AFA-99CF-B1DFE434FD21}"/>
            </a:ext>
          </a:extLst>
        </xdr:cNvPr>
        <xdr:cNvSpPr txBox="1"/>
      </xdr:nvSpPr>
      <xdr:spPr>
        <a:xfrm>
          <a:off x="519954" y="3469341"/>
          <a:ext cx="1147482" cy="197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lumMod val="95000"/>
                </a:schemeClr>
              </a:solidFill>
              <a:latin typeface="+mj-lt"/>
            </a:rPr>
            <a:t>Duration</a:t>
          </a:r>
        </a:p>
      </xdr:txBody>
    </xdr:sp>
    <xdr:clientData/>
  </xdr:twoCellAnchor>
  <xdr:twoCellAnchor editAs="oneCell">
    <xdr:from>
      <xdr:col>2</xdr:col>
      <xdr:colOff>80771</xdr:colOff>
      <xdr:row>19</xdr:row>
      <xdr:rowOff>72048</xdr:rowOff>
    </xdr:from>
    <xdr:to>
      <xdr:col>2</xdr:col>
      <xdr:colOff>260771</xdr:colOff>
      <xdr:row>20</xdr:row>
      <xdr:rowOff>72753</xdr:rowOff>
    </xdr:to>
    <xdr:pic>
      <xdr:nvPicPr>
        <xdr:cNvPr id="12" name="Graphic 11">
          <a:extLst>
            <a:ext uri="{FF2B5EF4-FFF2-40B4-BE49-F238E27FC236}">
              <a16:creationId xmlns:a16="http://schemas.microsoft.com/office/drawing/2014/main" id="{A357DA8F-2A8F-47E6-AF2E-18B851BAD5D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448324" y="3478636"/>
          <a:ext cx="180000" cy="180000"/>
        </a:xfrm>
        <a:prstGeom prst="rect">
          <a:avLst/>
        </a:prstGeom>
      </xdr:spPr>
    </xdr:pic>
    <xdr:clientData/>
  </xdr:twoCellAnchor>
  <xdr:twoCellAnchor>
    <xdr:from>
      <xdr:col>2</xdr:col>
      <xdr:colOff>107577</xdr:colOff>
      <xdr:row>23</xdr:row>
      <xdr:rowOff>35858</xdr:rowOff>
    </xdr:from>
    <xdr:to>
      <xdr:col>3</xdr:col>
      <xdr:colOff>627530</xdr:colOff>
      <xdr:row>23</xdr:row>
      <xdr:rowOff>170329</xdr:rowOff>
    </xdr:to>
    <xdr:sp macro="" textlink="Sheet2!C8">
      <xdr:nvSpPr>
        <xdr:cNvPr id="13" name="TextBox 12">
          <a:extLst>
            <a:ext uri="{FF2B5EF4-FFF2-40B4-BE49-F238E27FC236}">
              <a16:creationId xmlns:a16="http://schemas.microsoft.com/office/drawing/2014/main" id="{CC4A85B0-DFE5-4EB6-AC71-4DE7CBFF10B4}"/>
            </a:ext>
          </a:extLst>
        </xdr:cNvPr>
        <xdr:cNvSpPr txBox="1"/>
      </xdr:nvSpPr>
      <xdr:spPr>
        <a:xfrm>
          <a:off x="475130" y="4159623"/>
          <a:ext cx="1192306" cy="134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01CFF43-B427-457B-A281-ACA43D19E3DB}" type="TxLink">
            <a:rPr lang="en-US" sz="1100" b="0" i="0" u="none" strike="noStrike">
              <a:solidFill>
                <a:schemeClr val="bg1">
                  <a:lumMod val="85000"/>
                </a:schemeClr>
              </a:solidFill>
              <a:latin typeface="+mj-lt"/>
              <a:ea typeface="+mn-ea"/>
              <a:cs typeface="+mn-cs"/>
            </a:rPr>
            <a:pPr marL="0" indent="0" algn="ctr"/>
            <a:t>18,209</a:t>
          </a:fld>
          <a:endParaRPr lang="en-IN" sz="1100" b="0" i="0" u="none" strike="noStrike">
            <a:solidFill>
              <a:schemeClr val="bg1">
                <a:lumMod val="85000"/>
              </a:schemeClr>
            </a:solidFill>
            <a:latin typeface="+mj-lt"/>
            <a:ea typeface="+mn-ea"/>
            <a:cs typeface="+mn-cs"/>
          </a:endParaRPr>
        </a:p>
      </xdr:txBody>
    </xdr:sp>
    <xdr:clientData/>
  </xdr:twoCellAnchor>
  <xdr:twoCellAnchor>
    <xdr:from>
      <xdr:col>2</xdr:col>
      <xdr:colOff>0</xdr:colOff>
      <xdr:row>26</xdr:row>
      <xdr:rowOff>0</xdr:rowOff>
    </xdr:from>
    <xdr:to>
      <xdr:col>4</xdr:col>
      <xdr:colOff>62753</xdr:colOff>
      <xdr:row>31</xdr:row>
      <xdr:rowOff>98612</xdr:rowOff>
    </xdr:to>
    <xdr:sp macro="" textlink="Sheet2!D4">
      <xdr:nvSpPr>
        <xdr:cNvPr id="14" name="Rectangle 13">
          <a:extLst>
            <a:ext uri="{FF2B5EF4-FFF2-40B4-BE49-F238E27FC236}">
              <a16:creationId xmlns:a16="http://schemas.microsoft.com/office/drawing/2014/main" id="{A4D20CD0-8E1C-4C70-8653-40EC59804F2C}"/>
            </a:ext>
          </a:extLst>
        </xdr:cNvPr>
        <xdr:cNvSpPr/>
      </xdr:nvSpPr>
      <xdr:spPr>
        <a:xfrm>
          <a:off x="367553" y="4661647"/>
          <a:ext cx="1407459" cy="995083"/>
        </a:xfrm>
        <a:prstGeom prst="rect">
          <a:avLst/>
        </a:prstGeom>
        <a:solidFill>
          <a:srgbClr val="FF000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8B4B462-E019-4AF5-AFB8-3E10C20A0B39}" type="TxLink">
            <a:rPr lang="en-US" sz="2400" b="0" i="0" u="none" strike="noStrike">
              <a:solidFill>
                <a:schemeClr val="bg1"/>
              </a:solidFill>
              <a:latin typeface="+mj-lt"/>
              <a:ea typeface="+mn-ea"/>
              <a:cs typeface="+mn-cs"/>
            </a:rPr>
            <a:pPr marL="0" indent="0" algn="ctr"/>
            <a:t>3.9</a:t>
          </a:fld>
          <a:endParaRPr lang="en-IN" sz="2400" b="0" i="0" u="none" strike="noStrike">
            <a:solidFill>
              <a:schemeClr val="bg1"/>
            </a:solidFill>
            <a:latin typeface="+mj-lt"/>
            <a:ea typeface="+mn-ea"/>
            <a:cs typeface="+mn-cs"/>
          </a:endParaRPr>
        </a:p>
      </xdr:txBody>
    </xdr:sp>
    <xdr:clientData/>
  </xdr:twoCellAnchor>
  <xdr:twoCellAnchor>
    <xdr:from>
      <xdr:col>2</xdr:col>
      <xdr:colOff>152401</xdr:colOff>
      <xdr:row>26</xdr:row>
      <xdr:rowOff>62753</xdr:rowOff>
    </xdr:from>
    <xdr:to>
      <xdr:col>3</xdr:col>
      <xdr:colOff>627530</xdr:colOff>
      <xdr:row>27</xdr:row>
      <xdr:rowOff>80683</xdr:rowOff>
    </xdr:to>
    <xdr:sp macro="" textlink="">
      <xdr:nvSpPr>
        <xdr:cNvPr id="15" name="TextBox 14">
          <a:extLst>
            <a:ext uri="{FF2B5EF4-FFF2-40B4-BE49-F238E27FC236}">
              <a16:creationId xmlns:a16="http://schemas.microsoft.com/office/drawing/2014/main" id="{D4FC156A-C0E8-4B26-8D0A-B86256806D8B}"/>
            </a:ext>
          </a:extLst>
        </xdr:cNvPr>
        <xdr:cNvSpPr txBox="1"/>
      </xdr:nvSpPr>
      <xdr:spPr>
        <a:xfrm>
          <a:off x="519954" y="4724400"/>
          <a:ext cx="1147482" cy="197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lumMod val="95000"/>
                </a:schemeClr>
              </a:solidFill>
              <a:latin typeface="+mj-lt"/>
            </a:rPr>
            <a:t>Avg.</a:t>
          </a:r>
          <a:r>
            <a:rPr lang="en-IN" sz="1100" baseline="0">
              <a:solidFill>
                <a:schemeClr val="bg1">
                  <a:lumMod val="95000"/>
                </a:schemeClr>
              </a:solidFill>
              <a:latin typeface="+mj-lt"/>
            </a:rPr>
            <a:t> Rating</a:t>
          </a:r>
          <a:endParaRPr lang="en-IN" sz="1100">
            <a:solidFill>
              <a:schemeClr val="bg1">
                <a:lumMod val="95000"/>
              </a:schemeClr>
            </a:solidFill>
            <a:latin typeface="+mj-lt"/>
          </a:endParaRPr>
        </a:p>
      </xdr:txBody>
    </xdr:sp>
    <xdr:clientData/>
  </xdr:twoCellAnchor>
  <xdr:twoCellAnchor editAs="oneCell">
    <xdr:from>
      <xdr:col>2</xdr:col>
      <xdr:colOff>80771</xdr:colOff>
      <xdr:row>26</xdr:row>
      <xdr:rowOff>72048</xdr:rowOff>
    </xdr:from>
    <xdr:to>
      <xdr:col>2</xdr:col>
      <xdr:colOff>260771</xdr:colOff>
      <xdr:row>27</xdr:row>
      <xdr:rowOff>72753</xdr:rowOff>
    </xdr:to>
    <xdr:pic>
      <xdr:nvPicPr>
        <xdr:cNvPr id="16" name="Graphic 15">
          <a:extLst>
            <a:ext uri="{FF2B5EF4-FFF2-40B4-BE49-F238E27FC236}">
              <a16:creationId xmlns:a16="http://schemas.microsoft.com/office/drawing/2014/main" id="{AE915A2A-C022-48FC-9E33-42604ED891C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448324" y="4733695"/>
          <a:ext cx="180000" cy="180000"/>
        </a:xfrm>
        <a:prstGeom prst="rect">
          <a:avLst/>
        </a:prstGeom>
      </xdr:spPr>
    </xdr:pic>
    <xdr:clientData/>
  </xdr:twoCellAnchor>
  <xdr:twoCellAnchor>
    <xdr:from>
      <xdr:col>2</xdr:col>
      <xdr:colOff>107577</xdr:colOff>
      <xdr:row>30</xdr:row>
      <xdr:rowOff>35858</xdr:rowOff>
    </xdr:from>
    <xdr:to>
      <xdr:col>3</xdr:col>
      <xdr:colOff>627530</xdr:colOff>
      <xdr:row>30</xdr:row>
      <xdr:rowOff>170329</xdr:rowOff>
    </xdr:to>
    <xdr:sp macro="" textlink="Sheet2!D8">
      <xdr:nvSpPr>
        <xdr:cNvPr id="17" name="TextBox 16">
          <a:extLst>
            <a:ext uri="{FF2B5EF4-FFF2-40B4-BE49-F238E27FC236}">
              <a16:creationId xmlns:a16="http://schemas.microsoft.com/office/drawing/2014/main" id="{3F37B886-CD50-4F9D-8797-DF72A63824A1}"/>
            </a:ext>
          </a:extLst>
        </xdr:cNvPr>
        <xdr:cNvSpPr txBox="1"/>
      </xdr:nvSpPr>
      <xdr:spPr>
        <a:xfrm>
          <a:off x="475130" y="5414682"/>
          <a:ext cx="1192306" cy="134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80C8287-454A-44DA-8EAA-F3BD6383E91B}" type="TxLink">
            <a:rPr lang="en-US" sz="1100" b="0" i="0" u="none" strike="noStrike">
              <a:solidFill>
                <a:schemeClr val="bg1">
                  <a:lumMod val="85000"/>
                </a:schemeClr>
              </a:solidFill>
              <a:latin typeface="+mj-lt"/>
              <a:ea typeface="+mn-ea"/>
              <a:cs typeface="+mn-cs"/>
            </a:rPr>
            <a:pPr marL="0" indent="0" algn="ctr"/>
            <a:t>3.9</a:t>
          </a:fld>
          <a:endParaRPr lang="en-IN" sz="1100" b="0" i="0" u="none" strike="noStrike">
            <a:solidFill>
              <a:schemeClr val="bg1">
                <a:lumMod val="85000"/>
              </a:schemeClr>
            </a:solidFill>
            <a:latin typeface="+mj-lt"/>
            <a:ea typeface="+mn-ea"/>
            <a:cs typeface="+mn-cs"/>
          </a:endParaRPr>
        </a:p>
      </xdr:txBody>
    </xdr:sp>
    <xdr:clientData/>
  </xdr:twoCellAnchor>
  <xdr:twoCellAnchor>
    <xdr:from>
      <xdr:col>2</xdr:col>
      <xdr:colOff>0</xdr:colOff>
      <xdr:row>33</xdr:row>
      <xdr:rowOff>0</xdr:rowOff>
    </xdr:from>
    <xdr:to>
      <xdr:col>4</xdr:col>
      <xdr:colOff>62753</xdr:colOff>
      <xdr:row>38</xdr:row>
      <xdr:rowOff>98613</xdr:rowOff>
    </xdr:to>
    <xdr:sp macro="" textlink="Sheet2!E4">
      <xdr:nvSpPr>
        <xdr:cNvPr id="18" name="Rectangle 17">
          <a:extLst>
            <a:ext uri="{FF2B5EF4-FFF2-40B4-BE49-F238E27FC236}">
              <a16:creationId xmlns:a16="http://schemas.microsoft.com/office/drawing/2014/main" id="{06B0E066-887B-4192-9352-48639ADBF231}"/>
            </a:ext>
          </a:extLst>
        </xdr:cNvPr>
        <xdr:cNvSpPr/>
      </xdr:nvSpPr>
      <xdr:spPr>
        <a:xfrm>
          <a:off x="367553" y="5916706"/>
          <a:ext cx="1407459" cy="995083"/>
        </a:xfrm>
        <a:prstGeom prst="rect">
          <a:avLst/>
        </a:prstGeom>
        <a:solidFill>
          <a:srgbClr val="FF0000"/>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A8A5D8E-4D43-43D5-A1D2-90B6862B6057}" type="TxLink">
            <a:rPr lang="en-US" sz="2400" b="0" i="0" u="none" strike="noStrike">
              <a:solidFill>
                <a:schemeClr val="bg1"/>
              </a:solidFill>
              <a:latin typeface="+mj-lt"/>
              <a:ea typeface="+mn-ea"/>
              <a:cs typeface="+mn-cs"/>
            </a:rPr>
            <a:pPr marL="0" indent="0" algn="ctr"/>
            <a:t>307</a:t>
          </a:fld>
          <a:endParaRPr lang="en-IN" sz="2400" b="0" i="0" u="none" strike="noStrike">
            <a:solidFill>
              <a:schemeClr val="bg1"/>
            </a:solidFill>
            <a:latin typeface="+mj-lt"/>
            <a:ea typeface="+mn-ea"/>
            <a:cs typeface="+mn-cs"/>
          </a:endParaRPr>
        </a:p>
      </xdr:txBody>
    </xdr:sp>
    <xdr:clientData/>
  </xdr:twoCellAnchor>
  <xdr:twoCellAnchor>
    <xdr:from>
      <xdr:col>2</xdr:col>
      <xdr:colOff>152401</xdr:colOff>
      <xdr:row>33</xdr:row>
      <xdr:rowOff>62753</xdr:rowOff>
    </xdr:from>
    <xdr:to>
      <xdr:col>3</xdr:col>
      <xdr:colOff>627530</xdr:colOff>
      <xdr:row>34</xdr:row>
      <xdr:rowOff>80683</xdr:rowOff>
    </xdr:to>
    <xdr:sp macro="" textlink="">
      <xdr:nvSpPr>
        <xdr:cNvPr id="19" name="TextBox 18">
          <a:extLst>
            <a:ext uri="{FF2B5EF4-FFF2-40B4-BE49-F238E27FC236}">
              <a16:creationId xmlns:a16="http://schemas.microsoft.com/office/drawing/2014/main" id="{E0A171B8-1762-4EA4-BA1D-12FF0C91E84D}"/>
            </a:ext>
          </a:extLst>
        </xdr:cNvPr>
        <xdr:cNvSpPr txBox="1"/>
      </xdr:nvSpPr>
      <xdr:spPr>
        <a:xfrm>
          <a:off x="519954" y="5979459"/>
          <a:ext cx="1147482" cy="197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solidFill>
                <a:schemeClr val="bg1">
                  <a:lumMod val="95000"/>
                </a:schemeClr>
              </a:solidFill>
              <a:latin typeface="+mj-lt"/>
            </a:rPr>
            <a:t> Happy</a:t>
          </a:r>
          <a:r>
            <a:rPr lang="en-IN" sz="1100" baseline="0">
              <a:solidFill>
                <a:schemeClr val="bg1">
                  <a:lumMod val="95000"/>
                </a:schemeClr>
              </a:solidFill>
              <a:latin typeface="+mj-lt"/>
            </a:rPr>
            <a:t> Callers</a:t>
          </a:r>
          <a:endParaRPr lang="en-IN" sz="1100">
            <a:solidFill>
              <a:schemeClr val="bg1">
                <a:lumMod val="95000"/>
              </a:schemeClr>
            </a:solidFill>
            <a:latin typeface="+mj-lt"/>
          </a:endParaRPr>
        </a:p>
      </xdr:txBody>
    </xdr:sp>
    <xdr:clientData/>
  </xdr:twoCellAnchor>
  <xdr:twoCellAnchor editAs="oneCell">
    <xdr:from>
      <xdr:col>12</xdr:col>
      <xdr:colOff>333054</xdr:colOff>
      <xdr:row>27</xdr:row>
      <xdr:rowOff>56297</xdr:rowOff>
    </xdr:from>
    <xdr:to>
      <xdr:col>14</xdr:col>
      <xdr:colOff>324091</xdr:colOff>
      <xdr:row>37</xdr:row>
      <xdr:rowOff>66158</xdr:rowOff>
    </xdr:to>
    <mc:AlternateContent xmlns:mc="http://schemas.openxmlformats.org/markup-compatibility/2006">
      <mc:Choice xmlns:a14="http://schemas.microsoft.com/office/drawing/2010/main" Requires="a14">
        <xdr:graphicFrame macro="">
          <xdr:nvGraphicFramePr>
            <xdr:cNvPr id="22" name="Representative">
              <a:extLst>
                <a:ext uri="{FF2B5EF4-FFF2-40B4-BE49-F238E27FC236}">
                  <a16:creationId xmlns:a16="http://schemas.microsoft.com/office/drawing/2014/main" id="{872BA7FD-B2A3-476B-9E6D-E601A098158E}"/>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7279954" y="5301397"/>
              <a:ext cx="1337237" cy="1787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35947</xdr:colOff>
      <xdr:row>33</xdr:row>
      <xdr:rowOff>36189</xdr:rowOff>
    </xdr:from>
    <xdr:to>
      <xdr:col>2</xdr:col>
      <xdr:colOff>215947</xdr:colOff>
      <xdr:row>34</xdr:row>
      <xdr:rowOff>36894</xdr:rowOff>
    </xdr:to>
    <xdr:pic>
      <xdr:nvPicPr>
        <xdr:cNvPr id="20" name="Graphic 19">
          <a:extLst>
            <a:ext uri="{FF2B5EF4-FFF2-40B4-BE49-F238E27FC236}">
              <a16:creationId xmlns:a16="http://schemas.microsoft.com/office/drawing/2014/main" id="{0A1E6352-1C54-4F59-9DDB-2C163AC3826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403500" y="5952895"/>
          <a:ext cx="180000" cy="180000"/>
        </a:xfrm>
        <a:prstGeom prst="rect">
          <a:avLst/>
        </a:prstGeom>
      </xdr:spPr>
    </xdr:pic>
    <xdr:clientData/>
  </xdr:twoCellAnchor>
  <xdr:twoCellAnchor>
    <xdr:from>
      <xdr:col>2</xdr:col>
      <xdr:colOff>107577</xdr:colOff>
      <xdr:row>37</xdr:row>
      <xdr:rowOff>35859</xdr:rowOff>
    </xdr:from>
    <xdr:to>
      <xdr:col>3</xdr:col>
      <xdr:colOff>627530</xdr:colOff>
      <xdr:row>37</xdr:row>
      <xdr:rowOff>170330</xdr:rowOff>
    </xdr:to>
    <xdr:sp macro="" textlink="Sheet2!E8">
      <xdr:nvSpPr>
        <xdr:cNvPr id="21" name="TextBox 20">
          <a:extLst>
            <a:ext uri="{FF2B5EF4-FFF2-40B4-BE49-F238E27FC236}">
              <a16:creationId xmlns:a16="http://schemas.microsoft.com/office/drawing/2014/main" id="{4A1404F8-BB9E-4D93-B2E8-8192E6FCA9FF}"/>
            </a:ext>
          </a:extLst>
        </xdr:cNvPr>
        <xdr:cNvSpPr txBox="1"/>
      </xdr:nvSpPr>
      <xdr:spPr>
        <a:xfrm>
          <a:off x="475130" y="6669741"/>
          <a:ext cx="1192306" cy="134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D782B07-97C5-4208-BA8F-ED1E67D6FB69}" type="TxLink">
            <a:rPr lang="en-US" sz="1100" b="0" i="0" u="none" strike="noStrike">
              <a:solidFill>
                <a:schemeClr val="bg1">
                  <a:lumMod val="85000"/>
                </a:schemeClr>
              </a:solidFill>
              <a:latin typeface="+mj-lt"/>
              <a:ea typeface="+mn-ea"/>
              <a:cs typeface="+mn-cs"/>
            </a:rPr>
            <a:pPr marL="0" indent="0" algn="ctr"/>
            <a:t>51</a:t>
          </a:fld>
          <a:endParaRPr lang="en-IN" sz="1100" b="0" i="0" u="none" strike="noStrike">
            <a:solidFill>
              <a:schemeClr val="bg1">
                <a:lumMod val="85000"/>
              </a:schemeClr>
            </a:solidFill>
            <a:latin typeface="+mj-lt"/>
            <a:ea typeface="+mn-ea"/>
            <a:cs typeface="+mn-cs"/>
          </a:endParaRPr>
        </a:p>
      </xdr:txBody>
    </xdr:sp>
    <xdr:clientData/>
  </xdr:twoCellAnchor>
  <xdr:twoCellAnchor>
    <xdr:from>
      <xdr:col>11</xdr:col>
      <xdr:colOff>457201</xdr:colOff>
      <xdr:row>4</xdr:row>
      <xdr:rowOff>53789</xdr:rowOff>
    </xdr:from>
    <xdr:to>
      <xdr:col>14</xdr:col>
      <xdr:colOff>340659</xdr:colOff>
      <xdr:row>15</xdr:row>
      <xdr:rowOff>80682</xdr:rowOff>
    </xdr:to>
    <xdr:graphicFrame macro="">
      <xdr:nvGraphicFramePr>
        <xdr:cNvPr id="23" name="Chart 22">
          <a:extLst>
            <a:ext uri="{FF2B5EF4-FFF2-40B4-BE49-F238E27FC236}">
              <a16:creationId xmlns:a16="http://schemas.microsoft.com/office/drawing/2014/main" id="{D82021CE-27ED-4625-B836-93A2E40CF2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519952</xdr:colOff>
      <xdr:row>19</xdr:row>
      <xdr:rowOff>89648</xdr:rowOff>
    </xdr:from>
    <xdr:to>
      <xdr:col>12</xdr:col>
      <xdr:colOff>340658</xdr:colOff>
      <xdr:row>37</xdr:row>
      <xdr:rowOff>80683</xdr:rowOff>
    </xdr:to>
    <xdr:sp macro="" textlink="">
      <xdr:nvSpPr>
        <xdr:cNvPr id="28" name="Rectangle 27">
          <a:extLst>
            <a:ext uri="{FF2B5EF4-FFF2-40B4-BE49-F238E27FC236}">
              <a16:creationId xmlns:a16="http://schemas.microsoft.com/office/drawing/2014/main" id="{0D1D290D-F7E8-9CAB-7A43-FB1EBA0D3B38}"/>
            </a:ext>
          </a:extLst>
        </xdr:cNvPr>
        <xdr:cNvSpPr/>
      </xdr:nvSpPr>
      <xdr:spPr>
        <a:xfrm>
          <a:off x="2232211" y="3496236"/>
          <a:ext cx="5047129" cy="3218329"/>
        </a:xfrm>
        <a:prstGeom prst="rect">
          <a:avLst/>
        </a:prstGeom>
        <a:solidFill>
          <a:schemeClr val="bg1"/>
        </a:solidFill>
        <a:ln w="3175">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0</xdr:colOff>
      <xdr:row>3</xdr:row>
      <xdr:rowOff>0</xdr:rowOff>
    </xdr:from>
    <xdr:to>
      <xdr:col>11</xdr:col>
      <xdr:colOff>537883</xdr:colOff>
      <xdr:row>17</xdr:row>
      <xdr:rowOff>0</xdr:rowOff>
    </xdr:to>
    <xdr:graphicFrame macro="">
      <xdr:nvGraphicFramePr>
        <xdr:cNvPr id="24" name="Chart 23">
          <a:extLst>
            <a:ext uri="{FF2B5EF4-FFF2-40B4-BE49-F238E27FC236}">
              <a16:creationId xmlns:a16="http://schemas.microsoft.com/office/drawing/2014/main" id="{86984293-2217-4084-8071-F669444E5D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0</xdr:colOff>
      <xdr:row>19</xdr:row>
      <xdr:rowOff>115522</xdr:rowOff>
    </xdr:from>
    <xdr:to>
      <xdr:col>9</xdr:col>
      <xdr:colOff>340659</xdr:colOff>
      <xdr:row>37</xdr:row>
      <xdr:rowOff>116542</xdr:rowOff>
    </xdr:to>
    <xdr:graphicFrame macro="">
      <xdr:nvGraphicFramePr>
        <xdr:cNvPr id="26" name="Chart 25">
          <a:extLst>
            <a:ext uri="{FF2B5EF4-FFF2-40B4-BE49-F238E27FC236}">
              <a16:creationId xmlns:a16="http://schemas.microsoft.com/office/drawing/2014/main" id="{1C52670B-0720-44AA-BA38-47F45E0D0F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134470</xdr:colOff>
      <xdr:row>19</xdr:row>
      <xdr:rowOff>125506</xdr:rowOff>
    </xdr:from>
    <xdr:to>
      <xdr:col>12</xdr:col>
      <xdr:colOff>331695</xdr:colOff>
      <xdr:row>37</xdr:row>
      <xdr:rowOff>80684</xdr:rowOff>
    </xdr:to>
    <xdr:graphicFrame macro="">
      <xdr:nvGraphicFramePr>
        <xdr:cNvPr id="27" name="Chart 26">
          <a:extLst>
            <a:ext uri="{FF2B5EF4-FFF2-40B4-BE49-F238E27FC236}">
              <a16:creationId xmlns:a16="http://schemas.microsoft.com/office/drawing/2014/main" id="{00416772-A99A-4017-BD93-20DA10ADAD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492873</xdr:colOff>
      <xdr:row>2</xdr:row>
      <xdr:rowOff>136712</xdr:rowOff>
    </xdr:from>
    <xdr:to>
      <xdr:col>19</xdr:col>
      <xdr:colOff>0</xdr:colOff>
      <xdr:row>18</xdr:row>
      <xdr:rowOff>0</xdr:rowOff>
    </xdr:to>
    <xdr:graphicFrame macro="">
      <xdr:nvGraphicFramePr>
        <xdr:cNvPr id="25" name="Chart 24">
          <a:extLst>
            <a:ext uri="{FF2B5EF4-FFF2-40B4-BE49-F238E27FC236}">
              <a16:creationId xmlns:a16="http://schemas.microsoft.com/office/drawing/2014/main" id="{97480A8B-6F20-4472-B19D-7EEE098420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19</xdr:col>
      <xdr:colOff>0</xdr:colOff>
      <xdr:row>2</xdr:row>
      <xdr:rowOff>136712</xdr:rowOff>
    </xdr:from>
    <xdr:to>
      <xdr:col>23</xdr:col>
      <xdr:colOff>71718</xdr:colOff>
      <xdr:row>18</xdr:row>
      <xdr:rowOff>0</xdr:rowOff>
    </xdr:to>
    <xdr:graphicFrame macro="">
      <xdr:nvGraphicFramePr>
        <xdr:cNvPr id="29" name="Chart 28">
          <a:extLst>
            <a:ext uri="{FF2B5EF4-FFF2-40B4-BE49-F238E27FC236}">
              <a16:creationId xmlns:a16="http://schemas.microsoft.com/office/drawing/2014/main" id="{CA29E6B2-1689-4629-9B2F-FB0B5B63EB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84.919195138886" backgroundQuery="1" createdVersion="8" refreshedVersion="8" minRefreshableVersion="3" recordCount="0" supportSubquery="1" supportAdvancedDrill="1" xr:uid="{A7FE2C11-BCF9-42CB-A8D5-D80837F14CB1}">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_Count]" caption="Call_Count"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oneField="1">
      <fieldsUsage count="1">
        <fieldUsage x="2"/>
      </fieldsUsage>
    </cacheHierarchy>
    <cacheHierarchy uniqueName="[Measures].[TotalAmount]" caption="Total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84.919205439815" backgroundQuery="1" createdVersion="8" refreshedVersion="8" minRefreshableVersion="3" recordCount="0" supportSubquery="1" supportAdvancedDrill="1" xr:uid="{A8C3A9C8-E60F-450D-BCAA-85C3C45289AD}">
  <cacheSource type="external" connectionId="1"/>
  <cacheFields count="3">
    <cacheField name="[Measures].[Call_Count]" caption="Call_Count" numFmtId="0" hierarchy="17" level="32767"/>
    <cacheField name="[Measures].[TotalAmount]" caption="TotalAmount" numFmtId="0" hierarchy="18" level="32767"/>
    <cacheField name="[calls].[Representative].[Representative]" caption="Representative" numFmtId="0" hierarchy="3" level="1">
      <sharedItems count="5">
        <s v="R01"/>
        <s v="R02"/>
        <s v="R03"/>
        <s v="R04"/>
        <s v="R05"/>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oneField="1">
      <fieldsUsage count="1">
        <fieldUsage x="0"/>
      </fieldsUsage>
    </cacheHierarchy>
    <cacheHierarchy uniqueName="[Measures].[TotalAmount]" caption="TotalAmount" measure="1" displayFolder="" measureGroup="calls" count="0" oneField="1">
      <fieldsUsage count="1">
        <fieldUsage x="1"/>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84.919206828701" backgroundQuery="1" createdVersion="8" refreshedVersion="8" minRefreshableVersion="3" recordCount="0" supportSubquery="1" supportAdvancedDrill="1" xr:uid="{83A9D2A2-FA8F-41AD-A1E9-207CF3EA6ED4}">
  <cacheSource type="external" connectionId="1"/>
  <cacheFields count="5">
    <cacheField name="[Measures].[Call_Count]" caption="Call_Count" numFmtId="0" hierarchy="17" level="32767"/>
    <cacheField name="[Measures].[TotalAmount]" caption="TotalAmount" numFmtId="0" hierarchy="18" level="32767"/>
    <cacheField name="[Measures].[Total Duration]" caption="Total Duration" numFmtId="0" hierarchy="19" level="32767"/>
    <cacheField name="[Measures].[Avg. Rating]" caption="Avg. Rating" numFmtId="0" hierarchy="20" level="32767"/>
    <cacheField name="[Measures].[5* Rating]" caption="5* Rating" numFmtId="0" hierarchy="21"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oneField="1">
      <fieldsUsage count="1">
        <fieldUsage x="0"/>
      </fieldsUsage>
    </cacheHierarchy>
    <cacheHierarchy uniqueName="[Measures].[TotalAmount]" caption="Total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Rating]" caption="5* Rating"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84.98400462963" backgroundQuery="1" createdVersion="8" refreshedVersion="8" minRefreshableVersion="3" recordCount="0" supportSubquery="1" supportAdvancedDrill="1" xr:uid="{175D5730-8011-43B6-BF9E-980D87F606E9}">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Amount]" caption="Total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2"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cacheHierarchy uniqueName="[Measures].[TotalAmount]" caption="Total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85.119193749997" backgroundQuery="1" createdVersion="8" refreshedVersion="8" minRefreshableVersion="3" recordCount="0" supportSubquery="1" supportAdvancedDrill="1" xr:uid="{3D42B004-BC85-44D3-9C7E-EAA373D61BA9}">
  <cacheSource type="external" connectionId="1"/>
  <cacheFields count="6">
    <cacheField name="[Measures].[Call_Count]" caption="Call_Count" numFmtId="0" hierarchy="17" level="32767"/>
    <cacheField name="[Measures].[TotalAmount]" caption="TotalAmount" numFmtId="0" hierarchy="18" level="32767"/>
    <cacheField name="[Measures].[Total Duration]" caption="Total Duration" numFmtId="0" hierarchy="19" level="32767"/>
    <cacheField name="[Measures].[Avg. Rating]" caption="Avg. Rating" numFmtId="0" hierarchy="20" level="32767"/>
    <cacheField name="[Measures].[5* Rating]" caption="5* Rating" numFmtId="0" hierarchy="21"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oneField="1">
      <fieldsUsage count="1">
        <fieldUsage x="0"/>
      </fieldsUsage>
    </cacheHierarchy>
    <cacheHierarchy uniqueName="[Measures].[TotalAmount]" caption="Total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Rating]" caption="5* Rating"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85.119194444444" backgroundQuery="1" createdVersion="8" refreshedVersion="8" minRefreshableVersion="3" recordCount="0" supportSubquery="1" supportAdvancedDrill="1" xr:uid="{4EBD413F-202D-4F12-9731-1132037205A2}">
  <cacheSource type="external" connectionId="1"/>
  <cacheFields count="5">
    <cacheField name="[calls].[Date of Call].[Date of Call]" caption="Date of Call" numFmtId="0" hierarchy="4" level="1">
      <sharedItems containsSemiMixedTypes="0" containsNonDate="0" containsDate="1" containsString="0" minDate="2023-01-01T00:00:00" maxDate="2024-01-01T00:00:00" count="330">
        <d v="2023-01-01T00:00:00"/>
        <d v="2023-01-02T00:00:00"/>
        <d v="2023-01-03T00:00:00"/>
        <d v="2023-01-04T00:00:00"/>
        <d v="2023-01-05T00:00:00"/>
        <d v="2023-01-06T00:00:00"/>
        <d v="2023-01-07T00:00:00"/>
        <d v="2023-01-08T00:00:00"/>
        <d v="2023-01-09T00:00:00"/>
        <d v="2023-01-10T00:00:00"/>
        <d v="2023-01-12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30T00:00:00"/>
        <d v="2023-01-31T00:00:00"/>
        <d v="2023-02-01T00:00:00"/>
        <d v="2023-02-02T00:00:00"/>
        <d v="2023-02-04T00:00:00"/>
        <d v="2023-02-05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6T00:00:00"/>
        <d v="2023-05-07T00:00:00"/>
        <d v="2023-05-08T00:00:00"/>
        <d v="2023-05-09T00:00:00"/>
        <d v="2023-05-10T00:00:00"/>
        <d v="2023-05-11T00:00:00"/>
        <d v="2023-05-12T00:00:00"/>
        <d v="2023-05-14T00:00:00"/>
        <d v="2023-05-15T00:00:00"/>
        <d v="2023-05-16T00:00:00"/>
        <d v="2023-05-17T00:00:00"/>
        <d v="2023-05-18T00:00:00"/>
        <d v="2023-05-19T00:00:00"/>
        <d v="2023-05-21T00:00:00"/>
        <d v="2023-05-22T00:00:00"/>
        <d v="2023-05-23T00:00:00"/>
        <d v="2023-05-24T00:00:00"/>
        <d v="2023-05-25T00:00:00"/>
        <d v="2023-05-26T00:00:00"/>
        <d v="2023-05-27T00:00:00"/>
        <d v="2023-05-28T00:00:00"/>
        <d v="2023-05-29T00:00:00"/>
        <d v="2023-05-30T00:00:00"/>
        <d v="2023-05-31T00:00:00"/>
        <d v="2023-06-01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5T00:00:00"/>
        <d v="2023-07-26T00:00:00"/>
        <d v="2023-07-27T00:00:00"/>
        <d v="2023-07-28T00:00:00"/>
        <d v="2023-07-29T00:00:00"/>
        <d v="2023-07-31T00:00:00"/>
        <d v="2023-08-02T00:00:00"/>
        <d v="2023-08-03T00:00:00"/>
        <d v="2023-08-04T00:00:00"/>
        <d v="2023-08-05T00:00:00"/>
        <d v="2023-08-06T00:00:00"/>
        <d v="2023-08-07T00:00:00"/>
        <d v="2023-08-08T00:00:00"/>
        <d v="2023-08-10T00:00:00"/>
        <d v="2023-08-12T00:00:00"/>
        <d v="2023-08-13T00:00:00"/>
        <d v="2023-08-16T00:00:00"/>
        <d v="2023-08-17T00:00:00"/>
        <d v="2023-08-18T00:00:00"/>
        <d v="2023-08-19T00:00:00"/>
        <d v="2023-08-20T00:00:00"/>
        <d v="2023-08-21T00:00:00"/>
        <d v="2023-08-23T00:00:00"/>
        <d v="2023-08-24T00:00:00"/>
        <d v="2023-08-25T00:00:00"/>
        <d v="2023-08-26T00:00:00"/>
        <d v="2023-08-27T00:00:00"/>
        <d v="2023-08-29T00:00:00"/>
        <d v="2023-08-30T00:00:00"/>
        <d v="2023-08-31T00:00:00"/>
        <d v="2023-09-01T00:00:00"/>
        <d v="2023-09-03T00:00:00"/>
        <d v="2023-09-04T00:00:00"/>
        <d v="2023-09-05T00:00:00"/>
        <d v="2023-09-06T00:00:00"/>
        <d v="2023-09-07T00:00:00"/>
        <d v="2023-09-08T00:00:00"/>
        <d v="2023-09-09T00:00:00"/>
        <d v="2023-09-10T00:00:00"/>
        <d v="2023-09-12T00:00:00"/>
        <d v="2023-09-13T00:00:00"/>
        <d v="2023-09-14T00:00:00"/>
        <d v="2023-09-15T00:00:00"/>
        <d v="2023-09-16T00:00:00"/>
        <d v="2023-09-17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3T00:00:00"/>
        <d v="2023-11-24T00:00:00"/>
        <d v="2023-11-26T00:00:00"/>
        <d v="2023-11-27T00:00:00"/>
        <d v="2023-11-28T00:00:00"/>
        <d v="2023-11-29T00:00:00"/>
        <d v="2023-11-30T00:00:00"/>
        <d v="2023-12-01T00:00:00"/>
        <d v="2023-12-02T00:00:00"/>
        <d v="2023-12-03T00:00:00"/>
        <d v="2023-12-04T00:00:00"/>
        <d v="2023-12-05T00:00:00"/>
        <d v="2023-12-07T00:00:00"/>
        <d v="2023-12-08T00:00:00"/>
        <d v="2023-12-09T00:00:00"/>
        <d v="2023-12-13T00:00:00"/>
        <d v="2023-12-14T00:00:00"/>
        <d v="2023-12-15T00:00:00"/>
        <d v="2023-12-16T00:00:00"/>
        <d v="2023-12-17T00:00:00"/>
        <d v="2023-12-19T00:00:00"/>
        <d v="2023-12-20T00:00:00"/>
        <d v="2023-12-21T00:00:00"/>
        <d v="2023-12-24T00:00:00"/>
        <d v="2023-12-25T00:00:00"/>
        <d v="2023-12-26T00:00:00"/>
        <d v="2023-12-27T00:00:00"/>
        <d v="2023-12-28T00:00:00"/>
        <d v="2023-12-29T00:00:00"/>
        <d v="2023-12-30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_Count]" caption="Call_Count" numFmtId="0" hierarchy="17" level="32767"/>
    <cacheField name="[calls].[Representative].[Representative]" caption="Representative" numFmtId="0" hierarchy="3" level="1">
      <sharedItems containsSemiMixedTypes="0" containsNonDate="0" containsString="0"/>
    </cacheField>
    <cacheField name="Dummy0" numFmtId="0" hierarchy="27" level="32767">
      <extLst>
        <ext xmlns:x14="http://schemas.microsoft.com/office/spreadsheetml/2009/9/main" uri="{63CAB8AC-B538-458d-9737-405883B0398D}">
          <x14:cacheField ignore="1"/>
        </ext>
      </extLst>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0"/>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oneField="1">
      <fieldsUsage count="1">
        <fieldUsage x="2"/>
      </fieldsUsage>
    </cacheHierarchy>
    <cacheHierarchy uniqueName="[Measures].[TotalAmount]" caption="Total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85.119195023151" backgroundQuery="1" createdVersion="8" refreshedVersion="8" minRefreshableVersion="3" recordCount="0" supportSubquery="1" supportAdvancedDrill="1" xr:uid="{2DCD9758-2CD8-4A8C-9E74-5525584CBB33}">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_Count]" caption="Call_Count"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oneField="1">
      <fieldsUsage count="1">
        <fieldUsage x="2"/>
      </fieldsUsage>
    </cacheHierarchy>
    <cacheHierarchy uniqueName="[Measures].[TotalAmount]" caption="Total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85.119195601852" backgroundQuery="1" createdVersion="8" refreshedVersion="8" minRefreshableVersion="3" recordCount="0" supportSubquery="1" supportAdvancedDrill="1" xr:uid="{9435D9C6-18EA-4CB0-A870-6DA99F79416B}">
  <cacheSource type="external" connectionId="1"/>
  <cacheFields count="1">
    <cacheField name="[calls].[Representative].[Representative]" caption="Representative" numFmtId="0" hierarchy="3" level="1">
      <sharedItems count="1">
        <s v="R05"/>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cacheHierarchy uniqueName="[Measures].[TotalAmount]" caption="Total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85.119196064814" backgroundQuery="1" createdVersion="8" refreshedVersion="8" minRefreshableVersion="3" recordCount="0" supportSubquery="1" supportAdvancedDrill="1" xr:uid="{6BC021DE-28BB-48BE-A556-B92AB303E870}">
  <cacheSource type="external" connectionId="1"/>
  <cacheFields count="3">
    <cacheField name="[calls].[Representative].[Representative]" caption="Representative" numFmtId="0" hierarchy="3" level="1">
      <sharedItems containsSemiMixedTypes="0" containsNonDate="0" containsString="0"/>
    </cacheField>
    <cacheField name="[Measures].[Call_Count]" caption="Call_Count" numFmtId="0" hierarchy="17" level="32767"/>
    <cacheField name="[calls].[Rating rounded].[Rating rounded]" caption="Rating rounded" numFmtId="0" hierarchy="10" level="1">
      <sharedItems containsSemiMixedTypes="0" containsString="0" containsNumber="1" containsInteger="1" minValue="2" maxValue="5" count="4">
        <n v="2"/>
        <n v="3"/>
        <n v="4"/>
        <n v="5"/>
      </sharedItems>
      <extLst>
        <ext xmlns:x15="http://schemas.microsoft.com/office/spreadsheetml/2010/11/main" uri="{4F2E5C28-24EA-4eb8-9CBF-B6C8F9C3D259}">
          <x15:cachedUniqueNames>
            <x15:cachedUniqueName index="0" name="[calls].[Rating rounded].&amp;[2]"/>
            <x15:cachedUniqueName index="1" name="[calls].[Rating rounded].&amp;[3]"/>
            <x15:cachedUniqueName index="2" name="[calls].[Rating rounded].&amp;[4]"/>
            <x15:cachedUniqueName index="3" name="[calls].[Rating rounded].&amp;[5]"/>
          </x15:cachedUniqueNames>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2"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2"/>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oneField="1">
      <fieldsUsage count="1">
        <fieldUsage x="1"/>
      </fieldsUsage>
    </cacheHierarchy>
    <cacheHierarchy uniqueName="[Measures].[TotalAmount]" caption="Total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6"/>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584.919196643517" backgroundQuery="1" createdVersion="3" refreshedVersion="8" minRefreshableVersion="3" recordCount="0" supportSubquery="1" supportAdvancedDrill="1" xr:uid="{6825D1BC-23BC-4C08-A6F0-A5B358D63611}">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_Count]" caption="Call_Count" measure="1" displayFolder="" measureGroup="calls" count="0"/>
    <cacheHierarchy uniqueName="[Measures].[TotalAmount]" caption="Total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Rating]" caption="5* Rating"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267975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8664B5-EEA9-44A2-9643-448D09E90882}" name="rep satisfaction" cacheId="7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46:B51" firstHeaderRow="1" firstDataRow="1" firstDataCol="1"/>
  <pivotFields count="3">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4">
        <item x="0"/>
        <item x="1"/>
        <item x="2"/>
        <item x="3"/>
      </items>
    </pivotField>
  </pivotFields>
  <rowFields count="1">
    <field x="2"/>
  </rowFields>
  <rowItems count="5">
    <i>
      <x/>
    </i>
    <i>
      <x v="1"/>
    </i>
    <i>
      <x v="2"/>
    </i>
    <i>
      <x v="3"/>
    </i>
    <i t="grand">
      <x/>
    </i>
  </rowItems>
  <colItems count="1">
    <i/>
  </colItems>
  <dataFields count="1">
    <dataField fld="1" subtotal="count" baseField="0" baseItem="0"/>
  </dataFields>
  <chartFormats count="1">
    <chartFormat chart="4"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8939FD-9C51-45DB-BCE8-9EAD60F53387}" name="reps amounts" cacheId="30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D35:J54"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CD256E-A9BA-4E07-9C01-4AB2C72F7B51}" name="PivotTable2" cacheId="9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I5:L10"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8">
    <chartFormat chart="12" format="16" series="1">
      <pivotArea type="data" outline="0" fieldPosition="0">
        <references count="2">
          <reference field="4294967294" count="1" selected="0">
            <x v="0"/>
          </reference>
          <reference field="1" count="1" selected="0">
            <x v="0"/>
          </reference>
        </references>
      </pivotArea>
    </chartFormat>
    <chartFormat chart="12" format="17">
      <pivotArea type="data" outline="0" fieldPosition="0">
        <references count="3">
          <reference field="4294967294" count="1" selected="0">
            <x v="0"/>
          </reference>
          <reference field="0" count="1" selected="0">
            <x v="0"/>
          </reference>
          <reference field="1" count="1" selected="0">
            <x v="0"/>
          </reference>
        </references>
      </pivotArea>
    </chartFormat>
    <chartFormat chart="12" format="18">
      <pivotArea type="data" outline="0" fieldPosition="0">
        <references count="3">
          <reference field="4294967294" count="1" selected="0">
            <x v="0"/>
          </reference>
          <reference field="0" count="1" selected="0">
            <x v="1"/>
          </reference>
          <reference field="1" count="1" selected="0">
            <x v="0"/>
          </reference>
        </references>
      </pivotArea>
    </chartFormat>
    <chartFormat chart="12" format="19">
      <pivotArea type="data" outline="0" fieldPosition="0">
        <references count="3">
          <reference field="4294967294" count="1" selected="0">
            <x v="0"/>
          </reference>
          <reference field="0" count="1" selected="0">
            <x v="2"/>
          </reference>
          <reference field="1" count="1" selected="0">
            <x v="0"/>
          </reference>
        </references>
      </pivotArea>
    </chartFormat>
    <chartFormat chart="12" format="20" series="1">
      <pivotArea type="data" outline="0" fieldPosition="0">
        <references count="2">
          <reference field="4294967294" count="1" selected="0">
            <x v="0"/>
          </reference>
          <reference field="1" count="1" selected="0">
            <x v="1"/>
          </reference>
        </references>
      </pivotArea>
    </chartFormat>
    <chartFormat chart="12" format="21">
      <pivotArea type="data" outline="0" fieldPosition="0">
        <references count="3">
          <reference field="4294967294" count="1" selected="0">
            <x v="0"/>
          </reference>
          <reference field="0" count="1" selected="0">
            <x v="0"/>
          </reference>
          <reference field="1" count="1" selected="0">
            <x v="1"/>
          </reference>
        </references>
      </pivotArea>
    </chartFormat>
    <chartFormat chart="12" format="22">
      <pivotArea type="data" outline="0" fieldPosition="0">
        <references count="3">
          <reference field="4294967294" count="1" selected="0">
            <x v="0"/>
          </reference>
          <reference field="0" count="1" selected="0">
            <x v="1"/>
          </reference>
          <reference field="1" count="1" selected="0">
            <x v="1"/>
          </reference>
        </references>
      </pivotArea>
    </chartFormat>
    <chartFormat chart="12" format="23">
      <pivotArea type="data" outline="0" fieldPosition="0">
        <references count="3">
          <reference field="4294967294" count="1" selected="0">
            <x v="0"/>
          </reference>
          <reference field="0" count="1" selected="0">
            <x v="2"/>
          </reference>
          <reference field="1" count="1" selected="0">
            <x v="1"/>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0D7719-6405-462B-A56F-B5A0A8DF2F19}" name="selected Rep" cacheId="71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34:A35"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2">
    <format dxfId="3">
      <pivotArea dataOnly="0" fieldPosition="0">
        <references count="1">
          <reference field="0" count="0"/>
        </references>
      </pivotArea>
    </format>
    <format dxfId="4">
      <pivotArea dataOnly="0" fieldPosition="0">
        <references count="1">
          <reference field="0" count="0"/>
        </references>
      </pivotArea>
    </format>
  </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E4083A-E797-4E68-8C3C-92C7E5DCFD52}" name="reps pivot" cacheId="9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C31"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s>
  <rowFields count="1">
    <field x="2"/>
  </rowFields>
  <rowItems count="6">
    <i>
      <x/>
    </i>
    <i>
      <x v="1"/>
    </i>
    <i>
      <x v="2"/>
    </i>
    <i>
      <x v="3"/>
    </i>
    <i>
      <x v="4"/>
    </i>
    <i t="grand">
      <x/>
    </i>
  </rowItems>
  <colFields count="1">
    <field x="-2"/>
  </colFields>
  <colItems count="2">
    <i>
      <x/>
    </i>
    <i i="1">
      <x v="1"/>
    </i>
  </colItems>
  <dataFields count="2">
    <dataField fld="0" subtotal="count" baseField="0" baseItem="0"/>
    <dataField fld="1"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FAB6453-EB7D-4A11-AEC6-EB9C52006935}" name="WeeklyTrend" cacheId="7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3">
  <location ref="E10:F18"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1">
    <chartFormat chart="19"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DFC261D-2BBD-45E4-88D5-EC9CCD6070EF}" name="MonthlyTrend" cacheId="7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A10:C23" firstHeaderRow="0" firstDataRow="1" firstDataCol="1"/>
  <pivotFields count="5">
    <pivotField axis="axisRow" allDrilled="1" subtotalTop="0" showAll="0" dataSourceSort="1" defaultSubtotal="0" defaultAttributeDrillState="1">
      <items count="3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13">
    <i>
      <x/>
    </i>
    <i>
      <x v="1"/>
    </i>
    <i>
      <x v="2"/>
    </i>
    <i>
      <x v="3"/>
    </i>
    <i>
      <x v="4"/>
    </i>
    <i>
      <x v="5"/>
    </i>
    <i>
      <x v="6"/>
    </i>
    <i>
      <x v="7"/>
    </i>
    <i>
      <x v="8"/>
    </i>
    <i>
      <x v="9"/>
    </i>
    <i>
      <x v="10"/>
    </i>
    <i>
      <x v="11"/>
    </i>
    <i t="grand">
      <x/>
    </i>
  </rowItems>
  <colFields count="1">
    <field x="-2"/>
  </colFields>
  <colItems count="2">
    <i>
      <x/>
    </i>
    <i i="1">
      <x v="1"/>
    </i>
  </colItems>
  <dataFields count="2">
    <dataField fld="2" subtotal="count" baseField="0" baseItem="0"/>
    <dataField name="Call_Count2" fld="4" subtotal="count" baseField="0" baseItem="0">
      <extLst>
        <ext xmlns:x14="http://schemas.microsoft.com/office/spreadsheetml/2009/9/main" uri="{E15A36E0-9728-4e99-A89B-3F7291B0FE68}">
          <x14:dataField sourceField="2" uniqueName="[__Xl2].[Measures].[Call_Count]"/>
        </ext>
      </extLst>
    </dataField>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28">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4EEDBED-D03C-429F-A25C-39E1138DD663}" name="rep pivot" cacheId="70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E8"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05BFBA3-E220-45B4-8FAE-EA3AF3474AB4}" name="Summary Pivot" cacheId="10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4</v>
    <v>Business woman shrugging</v>
  </rv>
  <rv s="0">
    <v>1</v>
    <v>5</v>
    <v>Woman in wheelchair thumbs up</v>
  </rv>
  <rv s="0">
    <v>2</v>
    <v>5</v>
    <v>A person in a skirt and a cardigan
Description automatically generated</v>
  </rv>
  <rv s="0">
    <v>3</v>
    <v>5</v>
    <v>A person in a suit and tie
Description automatically generated</v>
  </rv>
  <rv s="0">
    <v>4</v>
    <v>5</v>
    <v>Business woman raising hand</v>
  </rv>
  <rv s="0">
    <v>5</v>
    <v>5</v>
    <v>Young businessman writing on notebook</v>
  </rv>
  <rv s="0">
    <v>0</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0CB856A7-0068-4DF4-A75B-2E1A2369FE16}" sourceName="[calls].[Representative]">
  <pivotTables>
    <pivotTable tabId="6" name="rep pivot"/>
    <pivotTable tabId="6" name="MonthlyTrend"/>
    <pivotTable tabId="6" name="WeeklyTrend"/>
    <pivotTable tabId="6" name="selected Rep"/>
    <pivotTable tabId="6" name="rep satisfaction"/>
  </pivotTables>
  <data>
    <olap pivotCacheId="11267975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5C13D545-5AD3-477C-81C1-D735FF9F599A}" cache="Slicer_Representative" caption="Representative" level="1" style="Slicer Style 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8"/>
    <tableColumn id="5" xr3:uid="{5A35565E-8707-4DED-AD15-A0669D67B382}" name="Date of Call" dataDxfId="17"/>
    <tableColumn id="6" xr3:uid="{F2E4F158-B41F-47BC-8DF8-DFCADFEE4E40}" name="Purchase Amount"/>
    <tableColumn id="7" xr3:uid="{04B291B5-47BD-4F78-8FD8-D1551CCA6BD9}" name="Satisfaction Rating"/>
    <tableColumn id="8" xr3:uid="{6E4123C0-0B17-43B8-A142-A1E540CE974C}" name="FY" dataDxfId="16">
      <calculatedColumnFormula>IF(MONTH(calls[[#This Row],[Date of Call]])&lt;=6, YEAR(calls[[#This Row],[Date of Call]]), YEAR(calls[[#This Row],[Date of Call]])+1)</calculatedColumnFormula>
    </tableColumn>
    <tableColumn id="9" xr3:uid="{199FA271-5E9B-46CE-9BC6-2801F92CD17E}" name="Day of week" dataDxfId="15">
      <calculatedColumnFormula>TEXT(calls[[#This Row],[Date of Call]],"DDDD")</calculatedColumnFormula>
    </tableColumn>
    <tableColumn id="10" xr3:uid="{328CDB09-95B8-4D5E-9ED9-EF0D363735A1}" name="Duration Bucket" dataDxfId="14">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3">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2" headerRowBorderDxfId="11" tableBorderDxfId="10" totalsRowBorderDxfId="9">
  <autoFilter ref="Q3:T18" xr:uid="{27158F51-A707-4171-8A04-81FB0AABCBA5}"/>
  <tableColumns count="4">
    <tableColumn id="1" xr3:uid="{02688061-6A8C-4E23-B7FF-D00CD8B58CAC}" name="Customer ID" dataDxfId="8"/>
    <tableColumn id="2" xr3:uid="{771678B6-DB44-426B-9874-B4E421A440D5}" name="Gedner" dataDxfId="7"/>
    <tableColumn id="3" xr3:uid="{B0D41C62-587E-494D-B49A-603F2C05F8D3}" name="Age" dataDxfId="6"/>
    <tableColumn id="4" xr3:uid="{663F92D6-FE31-4D81-9E01-8D066DDC8A88}" name="City" dataDxfId="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0A839-2FED-4D55-A398-8CFF2D683D7F}">
  <dimension ref="A3:N54"/>
  <sheetViews>
    <sheetView topLeftCell="A11" zoomScale="48" workbookViewId="0">
      <selection activeCell="M28" sqref="M28"/>
    </sheetView>
  </sheetViews>
  <sheetFormatPr defaultRowHeight="14.4" x14ac:dyDescent="0.3"/>
  <cols>
    <col min="1" max="1" width="12.19921875" bestFit="1" customWidth="1"/>
    <col min="2" max="2" width="9.8984375" bestFit="1" customWidth="1"/>
    <col min="3" max="3" width="10.8984375" bestFit="1" customWidth="1"/>
    <col min="4" max="4" width="9.796875" bestFit="1" customWidth="1"/>
    <col min="5" max="5" width="12.19921875" bestFit="1" customWidth="1"/>
    <col min="6" max="6" width="9.8984375" bestFit="1" customWidth="1"/>
    <col min="7" max="9" width="6.8984375" bestFit="1" customWidth="1"/>
    <col min="10" max="10" width="11.09765625" bestFit="1" customWidth="1"/>
    <col min="11" max="11" width="4" bestFit="1" customWidth="1"/>
    <col min="12" max="12" width="5.3984375" bestFit="1" customWidth="1"/>
    <col min="13" max="13" width="8.3984375" bestFit="1" customWidth="1"/>
    <col min="14" max="14" width="4.3984375" bestFit="1" customWidth="1"/>
    <col min="15" max="17" width="3.8984375" bestFit="1" customWidth="1"/>
    <col min="18" max="18" width="1.8984375" bestFit="1" customWidth="1"/>
    <col min="19" max="27" width="3.8984375" bestFit="1" customWidth="1"/>
    <col min="28" max="28" width="1.8984375" bestFit="1" customWidth="1"/>
    <col min="29" max="37" width="3.8984375" bestFit="1" customWidth="1"/>
    <col min="38" max="38" width="1.8984375" bestFit="1" customWidth="1"/>
    <col min="39" max="39" width="11" bestFit="1" customWidth="1"/>
  </cols>
  <sheetData>
    <row r="3" spans="1:14" x14ac:dyDescent="0.3">
      <c r="A3" t="s">
        <v>1042</v>
      </c>
      <c r="B3" t="s">
        <v>1043</v>
      </c>
      <c r="C3" t="s">
        <v>1044</v>
      </c>
      <c r="D3" t="s">
        <v>1045</v>
      </c>
      <c r="E3" t="s">
        <v>1046</v>
      </c>
    </row>
    <row r="4" spans="1:14" x14ac:dyDescent="0.3">
      <c r="A4" s="21">
        <v>1000</v>
      </c>
      <c r="B4" s="29">
        <v>96623</v>
      </c>
      <c r="C4" s="21">
        <v>89850</v>
      </c>
      <c r="D4" s="22">
        <v>3.8854000000000033</v>
      </c>
      <c r="E4" s="21">
        <v>307</v>
      </c>
    </row>
    <row r="5" spans="1:14" x14ac:dyDescent="0.3">
      <c r="I5" s="23" t="s">
        <v>1042</v>
      </c>
      <c r="J5" s="23" t="s">
        <v>1076</v>
      </c>
    </row>
    <row r="6" spans="1:14" x14ac:dyDescent="0.3">
      <c r="I6" s="23" t="s">
        <v>1047</v>
      </c>
      <c r="J6" t="s">
        <v>999</v>
      </c>
      <c r="K6" t="s">
        <v>998</v>
      </c>
      <c r="L6" t="s">
        <v>1048</v>
      </c>
    </row>
    <row r="7" spans="1:14" x14ac:dyDescent="0.3">
      <c r="A7" t="s">
        <v>1042</v>
      </c>
      <c r="B7" t="s">
        <v>1043</v>
      </c>
      <c r="C7" t="s">
        <v>1044</v>
      </c>
      <c r="D7" t="s">
        <v>1045</v>
      </c>
      <c r="E7" t="s">
        <v>1046</v>
      </c>
      <c r="I7" s="24" t="s">
        <v>1002</v>
      </c>
      <c r="J7" s="21">
        <v>144</v>
      </c>
      <c r="K7" s="21">
        <v>132</v>
      </c>
      <c r="L7" s="21">
        <v>276</v>
      </c>
    </row>
    <row r="8" spans="1:14" x14ac:dyDescent="0.3">
      <c r="A8" s="21">
        <v>200</v>
      </c>
      <c r="B8" s="29">
        <v>20104</v>
      </c>
      <c r="C8" s="21">
        <v>18209</v>
      </c>
      <c r="D8" s="22">
        <v>3.8824999999999998</v>
      </c>
      <c r="E8" s="21">
        <v>51</v>
      </c>
      <c r="I8" s="24" t="s">
        <v>1001</v>
      </c>
      <c r="J8" s="21">
        <v>326</v>
      </c>
      <c r="K8" s="21">
        <v>63</v>
      </c>
      <c r="L8" s="21">
        <v>389</v>
      </c>
    </row>
    <row r="9" spans="1:14" x14ac:dyDescent="0.3">
      <c r="I9" s="24" t="s">
        <v>1000</v>
      </c>
      <c r="J9" s="21">
        <v>129</v>
      </c>
      <c r="K9" s="21">
        <v>206</v>
      </c>
      <c r="L9" s="21">
        <v>335</v>
      </c>
    </row>
    <row r="10" spans="1:14" x14ac:dyDescent="0.3">
      <c r="A10" s="23" t="s">
        <v>1047</v>
      </c>
      <c r="B10" t="s">
        <v>1042</v>
      </c>
      <c r="C10" t="s">
        <v>1061</v>
      </c>
      <c r="E10" s="23" t="s">
        <v>1047</v>
      </c>
      <c r="F10" t="s">
        <v>1042</v>
      </c>
      <c r="I10" s="24" t="s">
        <v>1048</v>
      </c>
      <c r="J10" s="21">
        <v>599</v>
      </c>
      <c r="K10" s="21">
        <v>401</v>
      </c>
      <c r="L10" s="21">
        <v>1000</v>
      </c>
    </row>
    <row r="11" spans="1:14" x14ac:dyDescent="0.3">
      <c r="A11" s="24" t="s">
        <v>1049</v>
      </c>
      <c r="B11" s="21">
        <v>21</v>
      </c>
      <c r="C11" s="21">
        <v>21</v>
      </c>
      <c r="E11" s="24" t="s">
        <v>1065</v>
      </c>
      <c r="F11" s="21">
        <v>27</v>
      </c>
    </row>
    <row r="12" spans="1:14" x14ac:dyDescent="0.3">
      <c r="A12" s="24" t="s">
        <v>1050</v>
      </c>
      <c r="B12" s="21">
        <v>18</v>
      </c>
      <c r="C12" s="21">
        <v>18</v>
      </c>
      <c r="E12" s="24" t="s">
        <v>1063</v>
      </c>
      <c r="F12" s="21">
        <v>22</v>
      </c>
      <c r="M12" t="s">
        <v>1078</v>
      </c>
    </row>
    <row r="13" spans="1:14" x14ac:dyDescent="0.3">
      <c r="A13" s="24" t="s">
        <v>1051</v>
      </c>
      <c r="B13" s="21">
        <v>31</v>
      </c>
      <c r="C13" s="21">
        <v>31</v>
      </c>
      <c r="E13" s="24" t="s">
        <v>1067</v>
      </c>
      <c r="F13" s="21">
        <v>27</v>
      </c>
      <c r="L13" t="s">
        <v>1079</v>
      </c>
      <c r="N13" s="46">
        <f>A8/A4</f>
        <v>0.2</v>
      </c>
    </row>
    <row r="14" spans="1:14" x14ac:dyDescent="0.3">
      <c r="A14" s="24" t="s">
        <v>1052</v>
      </c>
      <c r="B14" s="21">
        <v>20</v>
      </c>
      <c r="C14" s="21">
        <v>20</v>
      </c>
      <c r="E14" s="24" t="s">
        <v>1068</v>
      </c>
      <c r="F14" s="21">
        <v>27</v>
      </c>
      <c r="L14" t="s">
        <v>1080</v>
      </c>
      <c r="M14" s="47">
        <f>_xlfn.XLOOKUP(A35,E25:E29,F25:F29)</f>
        <v>200</v>
      </c>
    </row>
    <row r="15" spans="1:14" x14ac:dyDescent="0.3">
      <c r="A15" s="24" t="s">
        <v>1053</v>
      </c>
      <c r="B15" s="21">
        <v>8</v>
      </c>
      <c r="C15" s="21">
        <v>8</v>
      </c>
      <c r="E15" s="24" t="s">
        <v>1066</v>
      </c>
      <c r="F15" s="21">
        <v>27</v>
      </c>
      <c r="L15" t="s">
        <v>1081</v>
      </c>
      <c r="M15" s="47">
        <f>_xlfn.XLOOKUP(A35,E25:E29,G25:G29)</f>
        <v>20104</v>
      </c>
    </row>
    <row r="16" spans="1:14" x14ac:dyDescent="0.3">
      <c r="A16" s="24" t="s">
        <v>1054</v>
      </c>
      <c r="B16" s="21">
        <v>12</v>
      </c>
      <c r="C16" s="21">
        <v>12</v>
      </c>
      <c r="E16" s="24" t="s">
        <v>1062</v>
      </c>
      <c r="F16" s="21">
        <v>32</v>
      </c>
    </row>
    <row r="17" spans="1:14" x14ac:dyDescent="0.3">
      <c r="A17" s="24" t="s">
        <v>1055</v>
      </c>
      <c r="B17" s="21">
        <v>12</v>
      </c>
      <c r="C17" s="21">
        <v>12</v>
      </c>
      <c r="E17" s="24" t="s">
        <v>1064</v>
      </c>
      <c r="F17" s="21">
        <v>38</v>
      </c>
      <c r="L17" t="s">
        <v>1083</v>
      </c>
      <c r="N17">
        <f>_xlfn.RANK.AVG(M14,F25:F29)</f>
        <v>3</v>
      </c>
    </row>
    <row r="18" spans="1:14" x14ac:dyDescent="0.3">
      <c r="A18" s="24" t="s">
        <v>1056</v>
      </c>
      <c r="B18" s="21">
        <v>7</v>
      </c>
      <c r="C18" s="21">
        <v>7</v>
      </c>
      <c r="E18" s="24" t="s">
        <v>1048</v>
      </c>
      <c r="F18" s="21">
        <v>200</v>
      </c>
      <c r="L18" t="s">
        <v>1082</v>
      </c>
      <c r="N18">
        <f>_xlfn.RANK.AVG(M15,G25:G29)</f>
        <v>3</v>
      </c>
    </row>
    <row r="19" spans="1:14" x14ac:dyDescent="0.3">
      <c r="A19" s="24" t="s">
        <v>1057</v>
      </c>
      <c r="B19" s="21">
        <v>20</v>
      </c>
      <c r="C19" s="21">
        <v>20</v>
      </c>
    </row>
    <row r="20" spans="1:14" x14ac:dyDescent="0.3">
      <c r="A20" s="24" t="s">
        <v>1058</v>
      </c>
      <c r="B20" s="21">
        <v>24</v>
      </c>
      <c r="C20" s="21">
        <v>24</v>
      </c>
    </row>
    <row r="21" spans="1:14" x14ac:dyDescent="0.3">
      <c r="A21" s="24" t="s">
        <v>1059</v>
      </c>
      <c r="B21" s="21">
        <v>12</v>
      </c>
      <c r="C21" s="21">
        <v>12</v>
      </c>
      <c r="L21" t="s">
        <v>1084</v>
      </c>
    </row>
    <row r="22" spans="1:14" x14ac:dyDescent="0.3">
      <c r="A22" s="24" t="s">
        <v>1060</v>
      </c>
      <c r="B22" s="21">
        <v>15</v>
      </c>
      <c r="C22" s="21">
        <v>15</v>
      </c>
      <c r="E22" t="s">
        <v>1074</v>
      </c>
      <c r="G22" t="s">
        <v>1075</v>
      </c>
      <c r="H22" t="str">
        <f>A35</f>
        <v>R05</v>
      </c>
      <c r="M22" t="str">
        <f>"% of calls:"&amp; TEXT(N13,"0%")</f>
        <v>% of calls:20%</v>
      </c>
    </row>
    <row r="23" spans="1:14" x14ac:dyDescent="0.3">
      <c r="A23" s="24" t="s">
        <v>1048</v>
      </c>
      <c r="B23" s="21">
        <v>200</v>
      </c>
      <c r="C23" s="21">
        <v>200</v>
      </c>
      <c r="M23" t="str">
        <f>IF(COUNTA(A35:A39)&gt;1,"","Call Rank: "&amp;N17)</f>
        <v>Call Rank: 3</v>
      </c>
    </row>
    <row r="24" spans="1:14" x14ac:dyDescent="0.3">
      <c r="E24" t="s">
        <v>1069</v>
      </c>
      <c r="F24" t="s">
        <v>1070</v>
      </c>
      <c r="G24" t="s">
        <v>1071</v>
      </c>
      <c r="H24" t="s">
        <v>1072</v>
      </c>
      <c r="I24" t="s">
        <v>1073</v>
      </c>
      <c r="M24" t="str">
        <f>IF(COUNTA(A35:A39)&gt;1,"","Amount Rank: "&amp;N18)</f>
        <v>Amount Rank: 3</v>
      </c>
    </row>
    <row r="25" spans="1:14" x14ac:dyDescent="0.3">
      <c r="A25" s="23" t="s">
        <v>1047</v>
      </c>
      <c r="B25" t="s">
        <v>1042</v>
      </c>
      <c r="C25" t="s">
        <v>1043</v>
      </c>
      <c r="E25" t="str" cm="1">
        <f t="array" ref="E25:G29">A26:C30</f>
        <v>R01</v>
      </c>
      <c r="F25">
        <v>189</v>
      </c>
      <c r="G25" s="25">
        <v>18415</v>
      </c>
      <c r="H25" s="28" t="e">
        <f>IF(E25=$H$22,F25,NA())</f>
        <v>#N/A</v>
      </c>
      <c r="I25" s="25" t="e">
        <f>IF(E25=$H$22,G25,NA())</f>
        <v>#N/A</v>
      </c>
    </row>
    <row r="26" spans="1:14" x14ac:dyDescent="0.3">
      <c r="A26" s="24" t="s">
        <v>11</v>
      </c>
      <c r="B26" s="21">
        <v>189</v>
      </c>
      <c r="C26" s="29">
        <v>18415</v>
      </c>
      <c r="E26" t="str">
        <v>R02</v>
      </c>
      <c r="F26">
        <v>218</v>
      </c>
      <c r="G26" s="25">
        <v>20581</v>
      </c>
      <c r="H26" s="28" t="e">
        <f>IF(E26=$H$22,F26,NA())</f>
        <v>#N/A</v>
      </c>
      <c r="I26" s="25" t="e">
        <f t="shared" ref="I26:I29" si="0">IF(E26=$H$22,G26,NA())</f>
        <v>#N/A</v>
      </c>
      <c r="L26" t="s">
        <v>1085</v>
      </c>
    </row>
    <row r="27" spans="1:14" x14ac:dyDescent="0.3">
      <c r="A27" s="24" t="s">
        <v>9</v>
      </c>
      <c r="B27" s="21">
        <v>218</v>
      </c>
      <c r="C27" s="29">
        <v>20581</v>
      </c>
      <c r="E27" t="str">
        <v>R03</v>
      </c>
      <c r="F27">
        <v>207</v>
      </c>
      <c r="G27" s="25">
        <v>20872</v>
      </c>
      <c r="H27" s="26" t="e">
        <f t="shared" ref="H27:H29" si="1">IF(E27=$H$22,F27,NA())</f>
        <v>#N/A</v>
      </c>
      <c r="I27" s="25" t="e">
        <f t="shared" si="0"/>
        <v>#N/A</v>
      </c>
      <c r="M27" t="e" vm="1">
        <f>IF(COUNTA(A35:A39)&gt;1,"",_xlfn.XLOOKUP(A35,Assets!E3:E7,Assets!F3:F7))</f>
        <v>#VALUE!</v>
      </c>
    </row>
    <row r="28" spans="1:14" x14ac:dyDescent="0.3">
      <c r="A28" s="24" t="s">
        <v>6</v>
      </c>
      <c r="B28" s="21">
        <v>207</v>
      </c>
      <c r="C28" s="29">
        <v>20872</v>
      </c>
      <c r="E28" t="str">
        <v>R04</v>
      </c>
      <c r="F28">
        <v>186</v>
      </c>
      <c r="G28" s="25">
        <v>16651</v>
      </c>
      <c r="H28" s="28" t="e">
        <f t="shared" si="1"/>
        <v>#N/A</v>
      </c>
      <c r="I28" s="25" t="e">
        <f t="shared" si="0"/>
        <v>#N/A</v>
      </c>
    </row>
    <row r="29" spans="1:14" x14ac:dyDescent="0.3">
      <c r="A29" s="24" t="s">
        <v>13</v>
      </c>
      <c r="B29" s="21">
        <v>186</v>
      </c>
      <c r="C29" s="29">
        <v>16651</v>
      </c>
      <c r="E29" t="str">
        <v>R05</v>
      </c>
      <c r="F29">
        <v>200</v>
      </c>
      <c r="G29" s="25">
        <v>20104</v>
      </c>
      <c r="H29" s="28">
        <f t="shared" si="1"/>
        <v>200</v>
      </c>
      <c r="I29" s="25">
        <f t="shared" si="0"/>
        <v>20104</v>
      </c>
    </row>
    <row r="30" spans="1:14" x14ac:dyDescent="0.3">
      <c r="A30" s="24" t="s">
        <v>10</v>
      </c>
      <c r="B30" s="21">
        <v>200</v>
      </c>
      <c r="C30" s="29">
        <v>20104</v>
      </c>
    </row>
    <row r="31" spans="1:14" x14ac:dyDescent="0.3">
      <c r="A31" s="24" t="s">
        <v>1048</v>
      </c>
      <c r="B31" s="21">
        <v>1000</v>
      </c>
      <c r="C31" s="29">
        <v>96623</v>
      </c>
    </row>
    <row r="34" spans="1:10" x14ac:dyDescent="0.3">
      <c r="A34" s="23" t="s">
        <v>1047</v>
      </c>
    </row>
    <row r="35" spans="1:10" x14ac:dyDescent="0.3">
      <c r="A35" s="27" t="s">
        <v>10</v>
      </c>
      <c r="D35" s="23" t="s">
        <v>1043</v>
      </c>
      <c r="E35" s="23" t="s">
        <v>1076</v>
      </c>
    </row>
    <row r="36" spans="1:10" x14ac:dyDescent="0.3">
      <c r="D36" s="23" t="s">
        <v>1047</v>
      </c>
      <c r="E36" t="s">
        <v>11</v>
      </c>
      <c r="F36" t="s">
        <v>9</v>
      </c>
      <c r="G36" t="s">
        <v>6</v>
      </c>
      <c r="H36" t="s">
        <v>13</v>
      </c>
      <c r="I36" t="s">
        <v>10</v>
      </c>
      <c r="J36" t="s">
        <v>1048</v>
      </c>
    </row>
    <row r="37" spans="1:10" x14ac:dyDescent="0.3">
      <c r="D37" s="24" t="s">
        <v>1002</v>
      </c>
      <c r="E37" s="30"/>
      <c r="F37" s="30"/>
      <c r="G37" s="30"/>
      <c r="H37" s="30"/>
      <c r="I37" s="30"/>
      <c r="J37" s="30"/>
    </row>
    <row r="38" spans="1:10" x14ac:dyDescent="0.3">
      <c r="D38" s="31" t="s">
        <v>20</v>
      </c>
      <c r="E38" s="29">
        <v>891</v>
      </c>
      <c r="F38" s="29">
        <v>1332</v>
      </c>
      <c r="G38" s="29">
        <v>1282</v>
      </c>
      <c r="H38" s="29">
        <v>739</v>
      </c>
      <c r="I38" s="29">
        <v>560</v>
      </c>
      <c r="J38" s="29">
        <v>4804</v>
      </c>
    </row>
    <row r="39" spans="1:10" x14ac:dyDescent="0.3">
      <c r="D39" s="31" t="s">
        <v>12</v>
      </c>
      <c r="E39" s="29">
        <v>1991</v>
      </c>
      <c r="F39" s="29">
        <v>1886</v>
      </c>
      <c r="G39" s="29">
        <v>1206</v>
      </c>
      <c r="H39" s="29">
        <v>884</v>
      </c>
      <c r="I39" s="29">
        <v>1722</v>
      </c>
      <c r="J39" s="29">
        <v>7689</v>
      </c>
    </row>
    <row r="40" spans="1:10" x14ac:dyDescent="0.3">
      <c r="D40" s="31" t="s">
        <v>8</v>
      </c>
      <c r="E40" s="29">
        <v>1163</v>
      </c>
      <c r="F40" s="29">
        <v>1180</v>
      </c>
      <c r="G40" s="29">
        <v>1616</v>
      </c>
      <c r="H40" s="29">
        <v>1043</v>
      </c>
      <c r="I40" s="29">
        <v>1747</v>
      </c>
      <c r="J40" s="29">
        <v>6749</v>
      </c>
    </row>
    <row r="41" spans="1:10" x14ac:dyDescent="0.3">
      <c r="D41" s="31" t="s">
        <v>16</v>
      </c>
      <c r="E41" s="29">
        <v>1438</v>
      </c>
      <c r="F41" s="29">
        <v>1616</v>
      </c>
      <c r="G41" s="29">
        <v>866</v>
      </c>
      <c r="H41" s="29">
        <v>829</v>
      </c>
      <c r="I41" s="29">
        <v>2070</v>
      </c>
      <c r="J41" s="29">
        <v>6819</v>
      </c>
    </row>
    <row r="42" spans="1:10" x14ac:dyDescent="0.3">
      <c r="D42" s="24" t="s">
        <v>1001</v>
      </c>
      <c r="E42" s="30"/>
      <c r="F42" s="30"/>
      <c r="G42" s="30"/>
      <c r="H42" s="30"/>
      <c r="I42" s="30"/>
      <c r="J42" s="30"/>
    </row>
    <row r="43" spans="1:10" x14ac:dyDescent="0.3">
      <c r="D43" s="31" t="s">
        <v>24</v>
      </c>
      <c r="E43" s="29">
        <v>1233</v>
      </c>
      <c r="F43" s="29">
        <v>223</v>
      </c>
      <c r="G43" s="29">
        <v>1680</v>
      </c>
      <c r="H43" s="29">
        <v>990</v>
      </c>
      <c r="I43" s="29">
        <v>1508</v>
      </c>
      <c r="J43" s="29">
        <v>5634</v>
      </c>
    </row>
    <row r="44" spans="1:10" x14ac:dyDescent="0.3">
      <c r="D44" s="31" t="s">
        <v>15</v>
      </c>
      <c r="E44" s="29">
        <v>1598</v>
      </c>
      <c r="F44" s="29">
        <v>1907</v>
      </c>
      <c r="G44" s="29">
        <v>869</v>
      </c>
      <c r="H44" s="29">
        <v>1426</v>
      </c>
      <c r="I44" s="29">
        <v>1416</v>
      </c>
      <c r="J44" s="29">
        <v>7216</v>
      </c>
    </row>
    <row r="45" spans="1:10" x14ac:dyDescent="0.3">
      <c r="D45" s="31" t="s">
        <v>5</v>
      </c>
      <c r="E45" s="29">
        <v>900</v>
      </c>
      <c r="F45" s="29">
        <v>1016</v>
      </c>
      <c r="G45" s="29">
        <v>960</v>
      </c>
      <c r="H45" s="29">
        <v>940</v>
      </c>
      <c r="I45" s="29">
        <v>1193</v>
      </c>
      <c r="J45" s="29">
        <v>5009</v>
      </c>
    </row>
    <row r="46" spans="1:10" x14ac:dyDescent="0.3">
      <c r="A46" s="23" t="s">
        <v>1047</v>
      </c>
      <c r="B46" t="s">
        <v>1042</v>
      </c>
      <c r="D46" s="31" t="s">
        <v>18</v>
      </c>
      <c r="E46" s="29">
        <v>900</v>
      </c>
      <c r="F46" s="29">
        <v>1470</v>
      </c>
      <c r="G46" s="29">
        <v>1617</v>
      </c>
      <c r="H46" s="29">
        <v>1314</v>
      </c>
      <c r="I46" s="29">
        <v>941</v>
      </c>
      <c r="J46" s="29">
        <v>6242</v>
      </c>
    </row>
    <row r="47" spans="1:10" x14ac:dyDescent="0.3">
      <c r="A47" s="24">
        <v>2</v>
      </c>
      <c r="B47" s="21">
        <v>10</v>
      </c>
      <c r="D47" s="31" t="s">
        <v>14</v>
      </c>
      <c r="E47" s="29">
        <v>1255</v>
      </c>
      <c r="F47" s="29">
        <v>516</v>
      </c>
      <c r="G47" s="29">
        <v>1874</v>
      </c>
      <c r="H47" s="29">
        <v>1863</v>
      </c>
      <c r="I47" s="29">
        <v>1722</v>
      </c>
      <c r="J47" s="29">
        <v>7230</v>
      </c>
    </row>
    <row r="48" spans="1:10" x14ac:dyDescent="0.3">
      <c r="A48" s="24">
        <v>3</v>
      </c>
      <c r="B48" s="21">
        <v>44</v>
      </c>
      <c r="D48" s="31" t="s">
        <v>19</v>
      </c>
      <c r="E48" s="29">
        <v>1138</v>
      </c>
      <c r="F48" s="29">
        <v>1898</v>
      </c>
      <c r="G48" s="29">
        <v>1482</v>
      </c>
      <c r="H48" s="29">
        <v>846</v>
      </c>
      <c r="I48" s="29">
        <v>1154</v>
      </c>
      <c r="J48" s="29">
        <v>6518</v>
      </c>
    </row>
    <row r="49" spans="1:13" x14ac:dyDescent="0.3">
      <c r="A49" s="24">
        <v>4</v>
      </c>
      <c r="B49" s="21">
        <v>95</v>
      </c>
      <c r="D49" s="24" t="s">
        <v>1000</v>
      </c>
      <c r="E49" s="30"/>
      <c r="F49" s="30"/>
      <c r="G49" s="30"/>
      <c r="H49" s="30"/>
      <c r="I49" s="30"/>
      <c r="J49" s="30"/>
      <c r="M49" t="e" vm="2">
        <v>#VALUE!</v>
      </c>
    </row>
    <row r="50" spans="1:13" x14ac:dyDescent="0.3">
      <c r="A50" s="24">
        <v>5</v>
      </c>
      <c r="B50" s="21">
        <v>51</v>
      </c>
      <c r="D50" s="31" t="s">
        <v>17</v>
      </c>
      <c r="E50" s="29">
        <v>1655</v>
      </c>
      <c r="F50" s="29">
        <v>805</v>
      </c>
      <c r="G50" s="29">
        <v>2263</v>
      </c>
      <c r="H50" s="29">
        <v>987</v>
      </c>
      <c r="I50" s="29">
        <v>1075</v>
      </c>
      <c r="J50" s="29">
        <v>6785</v>
      </c>
    </row>
    <row r="51" spans="1:13" x14ac:dyDescent="0.3">
      <c r="A51" s="24" t="s">
        <v>1048</v>
      </c>
      <c r="B51" s="21">
        <v>200</v>
      </c>
      <c r="D51" s="31" t="s">
        <v>23</v>
      </c>
      <c r="E51" s="29">
        <v>1104</v>
      </c>
      <c r="F51" s="29">
        <v>2280</v>
      </c>
      <c r="G51" s="29">
        <v>1445</v>
      </c>
      <c r="H51" s="29">
        <v>1722</v>
      </c>
      <c r="I51" s="29">
        <v>1196</v>
      </c>
      <c r="J51" s="29">
        <v>7747</v>
      </c>
    </row>
    <row r="52" spans="1:13" x14ac:dyDescent="0.3">
      <c r="D52" s="31" t="s">
        <v>7</v>
      </c>
      <c r="E52" s="29">
        <v>372</v>
      </c>
      <c r="F52" s="29">
        <v>1818</v>
      </c>
      <c r="G52" s="29">
        <v>1346</v>
      </c>
      <c r="H52" s="29">
        <v>1156</v>
      </c>
      <c r="I52" s="29">
        <v>1484</v>
      </c>
      <c r="J52" s="29">
        <v>6176</v>
      </c>
    </row>
    <row r="53" spans="1:13" x14ac:dyDescent="0.3">
      <c r="D53" s="31" t="s">
        <v>22</v>
      </c>
      <c r="E53" s="29">
        <v>1415</v>
      </c>
      <c r="F53" s="29">
        <v>1271</v>
      </c>
      <c r="G53" s="29">
        <v>1214</v>
      </c>
      <c r="H53" s="29">
        <v>1135</v>
      </c>
      <c r="I53" s="29">
        <v>1566</v>
      </c>
      <c r="J53" s="29">
        <v>6601</v>
      </c>
    </row>
    <row r="54" spans="1:13" x14ac:dyDescent="0.3">
      <c r="D54" s="31" t="s">
        <v>21</v>
      </c>
      <c r="E54" s="29">
        <v>1362</v>
      </c>
      <c r="F54" s="29">
        <v>1363</v>
      </c>
      <c r="G54" s="29">
        <v>1152</v>
      </c>
      <c r="H54" s="29">
        <v>777</v>
      </c>
      <c r="I54" s="29">
        <v>750</v>
      </c>
      <c r="J54" s="29">
        <v>5404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115" zoomScaleNormal="115" workbookViewId="0">
      <selection activeCell="D6" sqref="D6"/>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F2EF9-61F4-489A-9ACD-F2E3ABD933A5}">
  <dimension ref="A1:AA52"/>
  <sheetViews>
    <sheetView tabSelected="1" zoomScale="60" zoomScaleNormal="85" workbookViewId="0">
      <selection activeCell="AI11" sqref="AI11"/>
    </sheetView>
  </sheetViews>
  <sheetFormatPr defaultRowHeight="14.4" x14ac:dyDescent="0.3"/>
  <cols>
    <col min="1" max="1" width="2.5" customWidth="1"/>
    <col min="2" max="2" width="2.3984375" customWidth="1"/>
    <col min="5" max="5" width="6.796875" customWidth="1"/>
    <col min="14" max="14" width="8.796875" customWidth="1"/>
    <col min="15" max="15" width="7.19921875" customWidth="1"/>
    <col min="16" max="16" width="12.59765625" customWidth="1"/>
    <col min="17" max="21" width="8.796875" customWidth="1"/>
    <col min="24" max="24" width="1.3984375" customWidth="1"/>
    <col min="25" max="25" width="1.8984375" customWidth="1"/>
    <col min="26" max="26" width="1" customWidth="1"/>
    <col min="27" max="27" width="3.19921875" hidden="1" customWidth="1"/>
  </cols>
  <sheetData>
    <row r="1" spans="1:27" ht="48.6" customHeight="1" x14ac:dyDescent="0.55000000000000004">
      <c r="A1" s="20"/>
      <c r="B1" s="20"/>
      <c r="C1" s="55" t="s">
        <v>1086</v>
      </c>
      <c r="D1" s="20"/>
      <c r="E1" s="20"/>
      <c r="F1" s="20"/>
      <c r="G1" s="20"/>
      <c r="H1" s="20"/>
      <c r="I1" s="20"/>
      <c r="J1" s="20"/>
      <c r="K1" s="20"/>
      <c r="L1" s="20"/>
      <c r="M1" s="20"/>
      <c r="N1" s="20"/>
      <c r="O1" s="20"/>
      <c r="P1" s="20"/>
      <c r="Q1" s="20"/>
      <c r="R1" s="20"/>
      <c r="S1" s="20"/>
      <c r="T1" s="20"/>
      <c r="U1" s="20"/>
      <c r="V1" s="20"/>
      <c r="W1" s="20"/>
      <c r="X1" s="20"/>
      <c r="Y1" s="20"/>
      <c r="Z1" s="20"/>
      <c r="AA1" s="20"/>
    </row>
    <row r="2" spans="1:27"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x14ac:dyDescent="0.3">
      <c r="A17" s="20"/>
      <c r="B17" s="20"/>
      <c r="C17" s="20"/>
      <c r="D17" s="20"/>
      <c r="E17" s="20"/>
      <c r="F17" s="20"/>
      <c r="G17" s="20"/>
      <c r="H17" s="20"/>
      <c r="I17" s="20"/>
      <c r="J17" s="20"/>
      <c r="K17" s="20"/>
      <c r="L17" s="20"/>
      <c r="M17" s="52"/>
      <c r="N17" s="20"/>
      <c r="O17" s="20"/>
      <c r="P17" s="20"/>
      <c r="Q17" s="20"/>
      <c r="R17" s="20"/>
      <c r="S17" s="20"/>
      <c r="T17" s="20"/>
      <c r="U17" s="20"/>
      <c r="V17" s="20"/>
      <c r="W17" s="20"/>
      <c r="X17" s="20"/>
      <c r="Y17" s="20"/>
      <c r="Z17" s="20"/>
      <c r="AA17" s="20"/>
    </row>
    <row r="18" spans="1:27" x14ac:dyDescent="0.3">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row>
    <row r="19" spans="1:27" x14ac:dyDescent="0.3">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row>
    <row r="20" spans="1:27" x14ac:dyDescent="0.3">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row>
    <row r="21" spans="1:27" x14ac:dyDescent="0.3">
      <c r="A21" s="20"/>
      <c r="B21" s="20"/>
      <c r="C21" s="20"/>
      <c r="D21" s="20"/>
      <c r="E21" s="20"/>
      <c r="F21" s="20"/>
      <c r="G21" s="20"/>
      <c r="H21" s="20"/>
      <c r="I21" s="20"/>
      <c r="J21" s="20"/>
      <c r="K21" s="20"/>
      <c r="L21" s="20"/>
      <c r="M21" s="50" t="e" vm="1">
        <f>Sheet2!M27</f>
        <v>#VALUE!</v>
      </c>
      <c r="N21" s="50"/>
      <c r="O21" s="51"/>
      <c r="P21" s="33"/>
      <c r="Q21" s="34" t="str" cm="1">
        <f t="array" ref="Q21:U21">Sheet2!E36:I36</f>
        <v>R01</v>
      </c>
      <c r="R21" s="34" t="str">
        <v>R02</v>
      </c>
      <c r="S21" s="34" t="str">
        <v>R03</v>
      </c>
      <c r="T21" s="34" t="str">
        <v>R04</v>
      </c>
      <c r="U21" s="34" t="str">
        <v>R05</v>
      </c>
      <c r="V21" s="35" t="s">
        <v>1077</v>
      </c>
      <c r="W21" s="20"/>
      <c r="X21" s="20"/>
      <c r="Y21" s="20"/>
      <c r="Z21" s="20"/>
      <c r="AA21" s="20"/>
    </row>
    <row r="22" spans="1:27" x14ac:dyDescent="0.3">
      <c r="A22" s="20"/>
      <c r="B22" s="20"/>
      <c r="C22" s="20"/>
      <c r="D22" s="20"/>
      <c r="E22" s="20"/>
      <c r="F22" s="20"/>
      <c r="G22" s="20"/>
      <c r="H22" s="20"/>
      <c r="I22" s="20"/>
      <c r="J22" s="20"/>
      <c r="K22" s="20"/>
      <c r="L22" s="20"/>
      <c r="M22" s="50"/>
      <c r="N22" s="50"/>
      <c r="O22" s="51"/>
      <c r="P22" s="45" t="str" cm="1">
        <f t="array" ref="P22:V39">IF(Sheet2!D37:J54="","",Sheet2!D37:J54)</f>
        <v>Cincinnati</v>
      </c>
      <c r="Q22" s="36" t="str">
        <v/>
      </c>
      <c r="R22" s="36" t="str">
        <v/>
      </c>
      <c r="S22" s="36" t="str">
        <v/>
      </c>
      <c r="T22" s="36" t="str">
        <v/>
      </c>
      <c r="U22" s="36" t="str">
        <v/>
      </c>
      <c r="V22" s="37" t="str">
        <v/>
      </c>
      <c r="W22" s="20"/>
      <c r="X22" s="20"/>
      <c r="Y22" s="20"/>
      <c r="Z22" s="20"/>
      <c r="AA22" s="20"/>
    </row>
    <row r="23" spans="1:27" x14ac:dyDescent="0.3">
      <c r="A23" s="20"/>
      <c r="B23" s="20"/>
      <c r="C23" s="20"/>
      <c r="D23" s="20"/>
      <c r="E23" s="20"/>
      <c r="F23" s="20"/>
      <c r="G23" s="20"/>
      <c r="H23" s="20"/>
      <c r="I23" s="20"/>
      <c r="J23" s="20"/>
      <c r="K23" s="20"/>
      <c r="L23" s="20"/>
      <c r="M23" s="50"/>
      <c r="N23" s="50"/>
      <c r="O23" s="51"/>
      <c r="P23" s="38" t="str">
        <v>C0003</v>
      </c>
      <c r="Q23" s="39">
        <v>891</v>
      </c>
      <c r="R23" s="39">
        <v>1332</v>
      </c>
      <c r="S23" s="39">
        <v>1282</v>
      </c>
      <c r="T23" s="39">
        <v>739</v>
      </c>
      <c r="U23" s="39">
        <v>560</v>
      </c>
      <c r="V23" s="40">
        <v>4804</v>
      </c>
      <c r="W23" s="20"/>
      <c r="X23" s="20"/>
      <c r="Y23" s="32"/>
      <c r="Z23" s="20"/>
      <c r="AA23" s="20"/>
    </row>
    <row r="24" spans="1:27" x14ac:dyDescent="0.3">
      <c r="A24" s="20"/>
      <c r="B24" s="20"/>
      <c r="C24" s="20"/>
      <c r="D24" s="20"/>
      <c r="E24" s="20"/>
      <c r="F24" s="20"/>
      <c r="G24" s="20"/>
      <c r="H24" s="20"/>
      <c r="I24" s="20"/>
      <c r="J24" s="20"/>
      <c r="K24" s="20"/>
      <c r="L24" s="20"/>
      <c r="M24" s="50"/>
      <c r="N24" s="50"/>
      <c r="O24" s="51"/>
      <c r="P24" s="38" t="str">
        <v>C0004</v>
      </c>
      <c r="Q24" s="39">
        <v>1991</v>
      </c>
      <c r="R24" s="39">
        <v>1886</v>
      </c>
      <c r="S24" s="39">
        <v>1206</v>
      </c>
      <c r="T24" s="39">
        <v>884</v>
      </c>
      <c r="U24" s="39">
        <v>1722</v>
      </c>
      <c r="V24" s="40">
        <v>7689</v>
      </c>
      <c r="W24" s="20"/>
      <c r="X24" s="20"/>
      <c r="Y24" s="20"/>
      <c r="Z24" s="20"/>
      <c r="AA24" s="20"/>
    </row>
    <row r="25" spans="1:27" x14ac:dyDescent="0.3">
      <c r="A25" s="20"/>
      <c r="B25" s="20"/>
      <c r="C25" s="20"/>
      <c r="D25" s="20"/>
      <c r="E25" s="20"/>
      <c r="F25" s="20"/>
      <c r="G25" s="20"/>
      <c r="H25" s="20"/>
      <c r="I25" s="20"/>
      <c r="J25" s="20"/>
      <c r="K25" s="20"/>
      <c r="L25" s="20"/>
      <c r="M25" s="53" t="str">
        <f>Sheet2!M22</f>
        <v>% of calls:20%</v>
      </c>
      <c r="N25" s="53"/>
      <c r="O25" s="54"/>
      <c r="P25" s="38" t="str">
        <v>C0011</v>
      </c>
      <c r="Q25" s="39">
        <v>1163</v>
      </c>
      <c r="R25" s="39">
        <v>1180</v>
      </c>
      <c r="S25" s="39">
        <v>1616</v>
      </c>
      <c r="T25" s="39">
        <v>1043</v>
      </c>
      <c r="U25" s="39">
        <v>1747</v>
      </c>
      <c r="V25" s="40">
        <v>6749</v>
      </c>
      <c r="W25" s="20"/>
      <c r="X25" s="20"/>
      <c r="Y25" s="20"/>
      <c r="Z25" s="20"/>
      <c r="AA25" s="20"/>
    </row>
    <row r="26" spans="1:27" x14ac:dyDescent="0.3">
      <c r="A26" s="20"/>
      <c r="B26" s="20"/>
      <c r="C26" s="20"/>
      <c r="D26" s="20"/>
      <c r="E26" s="20"/>
      <c r="F26" s="20"/>
      <c r="G26" s="20"/>
      <c r="H26" s="20"/>
      <c r="I26" s="20"/>
      <c r="J26" s="20"/>
      <c r="K26" s="20"/>
      <c r="L26" s="20"/>
      <c r="M26" s="53" t="str">
        <f>Sheet2!M23</f>
        <v>Call Rank: 3</v>
      </c>
      <c r="N26" s="53"/>
      <c r="O26" s="54"/>
      <c r="P26" s="38" t="str">
        <v>C0012</v>
      </c>
      <c r="Q26" s="39">
        <v>1438</v>
      </c>
      <c r="R26" s="39">
        <v>1616</v>
      </c>
      <c r="S26" s="39">
        <v>866</v>
      </c>
      <c r="T26" s="39">
        <v>829</v>
      </c>
      <c r="U26" s="39">
        <v>2070</v>
      </c>
      <c r="V26" s="40">
        <v>6819</v>
      </c>
      <c r="W26" s="20"/>
      <c r="X26" s="20"/>
      <c r="Y26" s="20"/>
      <c r="Z26" s="20"/>
      <c r="AA26" s="20"/>
    </row>
    <row r="27" spans="1:27" x14ac:dyDescent="0.3">
      <c r="A27" s="20"/>
      <c r="B27" s="20"/>
      <c r="C27" s="20"/>
      <c r="D27" s="20"/>
      <c r="E27" s="20"/>
      <c r="F27" s="20"/>
      <c r="G27" s="20"/>
      <c r="H27" s="20"/>
      <c r="I27" s="20"/>
      <c r="J27" s="20"/>
      <c r="K27" s="20"/>
      <c r="L27" s="20"/>
      <c r="M27" s="53" t="str">
        <f>Sheet2!M24</f>
        <v>Amount Rank: 3</v>
      </c>
      <c r="N27" s="53"/>
      <c r="O27" s="54"/>
      <c r="P27" s="45" t="str">
        <v>Cleveland</v>
      </c>
      <c r="Q27" s="39" t="str">
        <v/>
      </c>
      <c r="R27" s="39" t="str">
        <v/>
      </c>
      <c r="S27" s="39" t="str">
        <v/>
      </c>
      <c r="T27" s="39" t="str">
        <v/>
      </c>
      <c r="U27" s="39" t="str">
        <v/>
      </c>
      <c r="V27" s="40" t="str">
        <v/>
      </c>
      <c r="W27" s="20"/>
      <c r="X27" s="20"/>
      <c r="Y27" s="20"/>
      <c r="Z27" s="20"/>
      <c r="AA27" s="20"/>
    </row>
    <row r="28" spans="1:27" x14ac:dyDescent="0.3">
      <c r="A28" s="20"/>
      <c r="B28" s="20"/>
      <c r="C28" s="20"/>
      <c r="D28" s="20"/>
      <c r="E28" s="20"/>
      <c r="F28" s="20"/>
      <c r="G28" s="20"/>
      <c r="H28" s="20"/>
      <c r="I28" s="20"/>
      <c r="J28" s="20"/>
      <c r="K28" s="20"/>
      <c r="L28" s="20"/>
      <c r="M28" s="48"/>
      <c r="N28" s="48"/>
      <c r="O28" s="49"/>
      <c r="P28" s="38" t="str">
        <v>C0002</v>
      </c>
      <c r="Q28" s="39">
        <v>1233</v>
      </c>
      <c r="R28" s="39">
        <v>223</v>
      </c>
      <c r="S28" s="39">
        <v>1680</v>
      </c>
      <c r="T28" s="39">
        <v>990</v>
      </c>
      <c r="U28" s="39">
        <v>1508</v>
      </c>
      <c r="V28" s="40">
        <v>5634</v>
      </c>
      <c r="W28" s="20"/>
      <c r="X28" s="20"/>
      <c r="Y28" s="20"/>
      <c r="Z28" s="20"/>
      <c r="AA28" s="20"/>
    </row>
    <row r="29" spans="1:27" x14ac:dyDescent="0.3">
      <c r="A29" s="20"/>
      <c r="B29" s="20"/>
      <c r="C29" s="20"/>
      <c r="D29" s="20"/>
      <c r="E29" s="20"/>
      <c r="F29" s="20"/>
      <c r="G29" s="20"/>
      <c r="H29" s="20"/>
      <c r="I29" s="20"/>
      <c r="J29" s="20"/>
      <c r="K29" s="20"/>
      <c r="L29" s="20"/>
      <c r="M29" s="20"/>
      <c r="N29" s="20"/>
      <c r="O29" s="20"/>
      <c r="P29" s="38" t="str">
        <v>C0007</v>
      </c>
      <c r="Q29" s="39">
        <v>1598</v>
      </c>
      <c r="R29" s="41">
        <v>1907</v>
      </c>
      <c r="S29" s="39">
        <v>869</v>
      </c>
      <c r="T29" s="39">
        <v>1426</v>
      </c>
      <c r="U29" s="39">
        <v>1416</v>
      </c>
      <c r="V29" s="40">
        <v>7216</v>
      </c>
      <c r="W29" s="20"/>
      <c r="X29" s="20"/>
      <c r="Y29" s="20"/>
      <c r="Z29" s="20"/>
      <c r="AA29" s="20"/>
    </row>
    <row r="30" spans="1:27" x14ac:dyDescent="0.3">
      <c r="A30" s="20"/>
      <c r="B30" s="20"/>
      <c r="C30" s="20"/>
      <c r="D30" s="20"/>
      <c r="E30" s="20"/>
      <c r="F30" s="20"/>
      <c r="G30" s="20"/>
      <c r="H30" s="20"/>
      <c r="I30" s="20"/>
      <c r="J30" s="20"/>
      <c r="K30" s="20"/>
      <c r="L30" s="20"/>
      <c r="M30" s="20"/>
      <c r="N30" s="20"/>
      <c r="O30" s="20"/>
      <c r="P30" s="38" t="str">
        <v>C0008</v>
      </c>
      <c r="Q30" s="39">
        <v>900</v>
      </c>
      <c r="R30" s="39">
        <v>1016</v>
      </c>
      <c r="S30" s="39">
        <v>960</v>
      </c>
      <c r="T30" s="39">
        <v>940</v>
      </c>
      <c r="U30" s="39">
        <v>1193</v>
      </c>
      <c r="V30" s="40">
        <v>5009</v>
      </c>
      <c r="W30" s="20"/>
      <c r="X30" s="20"/>
      <c r="Y30" s="20"/>
      <c r="Z30" s="20"/>
      <c r="AA30" s="20"/>
    </row>
    <row r="31" spans="1:27" x14ac:dyDescent="0.3">
      <c r="A31" s="20"/>
      <c r="B31" s="20"/>
      <c r="C31" s="20"/>
      <c r="D31" s="20"/>
      <c r="E31" s="20"/>
      <c r="F31" s="20"/>
      <c r="G31" s="20"/>
      <c r="H31" s="20"/>
      <c r="I31" s="20"/>
      <c r="J31" s="20"/>
      <c r="K31" s="20"/>
      <c r="L31" s="20"/>
      <c r="M31" s="20"/>
      <c r="N31" s="20"/>
      <c r="O31" s="20"/>
      <c r="P31" s="38" t="str">
        <v>C0010</v>
      </c>
      <c r="Q31" s="39">
        <v>900</v>
      </c>
      <c r="R31" s="39">
        <v>1470</v>
      </c>
      <c r="S31" s="39">
        <v>1617</v>
      </c>
      <c r="T31" s="39">
        <v>1314</v>
      </c>
      <c r="U31" s="39">
        <v>941</v>
      </c>
      <c r="V31" s="40">
        <v>6242</v>
      </c>
      <c r="W31" s="20"/>
      <c r="X31" s="20"/>
      <c r="Y31" s="20"/>
      <c r="Z31" s="20"/>
      <c r="AA31" s="20"/>
    </row>
    <row r="32" spans="1:27" x14ac:dyDescent="0.3">
      <c r="A32" s="20"/>
      <c r="B32" s="20"/>
      <c r="C32" s="20"/>
      <c r="D32" s="20"/>
      <c r="E32" s="20"/>
      <c r="F32" s="20"/>
      <c r="G32" s="20"/>
      <c r="H32" s="20"/>
      <c r="I32" s="20"/>
      <c r="J32" s="20"/>
      <c r="K32" s="20"/>
      <c r="L32" s="20"/>
      <c r="M32" s="20"/>
      <c r="N32" s="20"/>
      <c r="O32" s="20"/>
      <c r="P32" s="38" t="str">
        <v>C0013</v>
      </c>
      <c r="Q32" s="39">
        <v>1255</v>
      </c>
      <c r="R32" s="39">
        <v>516</v>
      </c>
      <c r="S32" s="39">
        <v>1874</v>
      </c>
      <c r="T32" s="39">
        <v>1863</v>
      </c>
      <c r="U32" s="39">
        <v>1722</v>
      </c>
      <c r="V32" s="40">
        <v>7230</v>
      </c>
      <c r="W32" s="20"/>
      <c r="X32" s="20"/>
      <c r="Y32" s="20"/>
      <c r="Z32" s="20"/>
      <c r="AA32" s="20"/>
    </row>
    <row r="33" spans="1:27" x14ac:dyDescent="0.3">
      <c r="A33" s="20"/>
      <c r="B33" s="20"/>
      <c r="C33" s="20"/>
      <c r="D33" s="20"/>
      <c r="E33" s="20"/>
      <c r="F33" s="20"/>
      <c r="G33" s="20"/>
      <c r="H33" s="20"/>
      <c r="I33" s="20"/>
      <c r="J33" s="20"/>
      <c r="K33" s="20"/>
      <c r="L33" s="20"/>
      <c r="M33" s="20"/>
      <c r="N33" s="20"/>
      <c r="O33" s="20"/>
      <c r="P33" s="38" t="str">
        <v>C0015</v>
      </c>
      <c r="Q33" s="39">
        <v>1138</v>
      </c>
      <c r="R33" s="39">
        <v>1898</v>
      </c>
      <c r="S33" s="39">
        <v>1482</v>
      </c>
      <c r="T33" s="39">
        <v>846</v>
      </c>
      <c r="U33" s="39">
        <v>1154</v>
      </c>
      <c r="V33" s="40">
        <v>6518</v>
      </c>
      <c r="W33" s="20"/>
      <c r="X33" s="20"/>
      <c r="Y33" s="20"/>
      <c r="Z33" s="20"/>
      <c r="AA33" s="20"/>
    </row>
    <row r="34" spans="1:27" x14ac:dyDescent="0.3">
      <c r="A34" s="20"/>
      <c r="B34" s="20"/>
      <c r="C34" s="20"/>
      <c r="D34" s="20"/>
      <c r="E34" s="20"/>
      <c r="F34" s="20"/>
      <c r="G34" s="20"/>
      <c r="H34" s="20"/>
      <c r="I34" s="20"/>
      <c r="J34" s="20"/>
      <c r="K34" s="20"/>
      <c r="L34" s="20"/>
      <c r="M34" s="20"/>
      <c r="N34" s="20"/>
      <c r="O34" s="20"/>
      <c r="P34" s="45" t="str">
        <v>Columbus</v>
      </c>
      <c r="Q34" s="39" t="str">
        <v/>
      </c>
      <c r="R34" s="39" t="str">
        <v/>
      </c>
      <c r="S34" s="39" t="str">
        <v/>
      </c>
      <c r="T34" s="39" t="str">
        <v/>
      </c>
      <c r="U34" s="39" t="str">
        <v/>
      </c>
      <c r="V34" s="40" t="str">
        <v/>
      </c>
      <c r="W34" s="20"/>
      <c r="X34" s="20"/>
      <c r="Y34" s="20"/>
      <c r="Z34" s="20"/>
      <c r="AA34" s="20"/>
    </row>
    <row r="35" spans="1:27" x14ac:dyDescent="0.3">
      <c r="A35" s="20"/>
      <c r="B35" s="20"/>
      <c r="C35" s="20"/>
      <c r="D35" s="20"/>
      <c r="E35" s="20"/>
      <c r="F35" s="20"/>
      <c r="G35" s="20"/>
      <c r="H35" s="20"/>
      <c r="I35" s="20"/>
      <c r="J35" s="20"/>
      <c r="K35" s="20"/>
      <c r="L35" s="20"/>
      <c r="M35" s="20"/>
      <c r="N35" s="20"/>
      <c r="O35" s="20"/>
      <c r="P35" s="38" t="str">
        <v>C0001</v>
      </c>
      <c r="Q35" s="39">
        <v>1655</v>
      </c>
      <c r="R35" s="39">
        <v>805</v>
      </c>
      <c r="S35" s="39">
        <v>2263</v>
      </c>
      <c r="T35" s="39">
        <v>987</v>
      </c>
      <c r="U35" s="39">
        <v>1075</v>
      </c>
      <c r="V35" s="40">
        <v>6785</v>
      </c>
      <c r="W35" s="20"/>
      <c r="X35" s="20"/>
      <c r="Y35" s="20"/>
      <c r="Z35" s="20"/>
      <c r="AA35" s="20"/>
    </row>
    <row r="36" spans="1:27" x14ac:dyDescent="0.3">
      <c r="A36" s="20"/>
      <c r="B36" s="20"/>
      <c r="C36" s="20"/>
      <c r="D36" s="20"/>
      <c r="E36" s="20"/>
      <c r="F36" s="20"/>
      <c r="G36" s="20"/>
      <c r="H36" s="20"/>
      <c r="I36" s="20"/>
      <c r="J36" s="20"/>
      <c r="K36" s="20"/>
      <c r="L36" s="20"/>
      <c r="M36" s="20"/>
      <c r="N36" s="20"/>
      <c r="O36" s="20"/>
      <c r="P36" s="38" t="str">
        <v>C0005</v>
      </c>
      <c r="Q36" s="39">
        <v>1104</v>
      </c>
      <c r="R36" s="39">
        <v>2280</v>
      </c>
      <c r="S36" s="39">
        <v>1445</v>
      </c>
      <c r="T36" s="39">
        <v>1722</v>
      </c>
      <c r="U36" s="39">
        <v>1196</v>
      </c>
      <c r="V36" s="40">
        <v>7747</v>
      </c>
      <c r="W36" s="20"/>
      <c r="X36" s="20"/>
      <c r="Y36" s="20"/>
      <c r="Z36" s="20"/>
      <c r="AA36" s="20"/>
    </row>
    <row r="37" spans="1:27" x14ac:dyDescent="0.3">
      <c r="A37" s="20"/>
      <c r="B37" s="20"/>
      <c r="C37" s="20"/>
      <c r="D37" s="20"/>
      <c r="E37" s="20"/>
      <c r="F37" s="20"/>
      <c r="G37" s="20"/>
      <c r="H37" s="20"/>
      <c r="I37" s="20"/>
      <c r="J37" s="20"/>
      <c r="K37" s="20"/>
      <c r="L37" s="20"/>
      <c r="M37" s="20"/>
      <c r="N37" s="20"/>
      <c r="O37" s="20"/>
      <c r="P37" s="38" t="str">
        <v>C0006</v>
      </c>
      <c r="Q37" s="39">
        <v>372</v>
      </c>
      <c r="R37" s="39">
        <v>1818</v>
      </c>
      <c r="S37" s="39">
        <v>1346</v>
      </c>
      <c r="T37" s="39">
        <v>1156</v>
      </c>
      <c r="U37" s="39">
        <v>1484</v>
      </c>
      <c r="V37" s="40">
        <v>6176</v>
      </c>
      <c r="W37" s="20"/>
      <c r="X37" s="20"/>
      <c r="Y37" s="20"/>
      <c r="Z37" s="20"/>
      <c r="AA37" s="20"/>
    </row>
    <row r="38" spans="1:27" x14ac:dyDescent="0.3">
      <c r="A38" s="20"/>
      <c r="B38" s="20"/>
      <c r="C38" s="20"/>
      <c r="D38" s="20"/>
      <c r="E38" s="20"/>
      <c r="F38" s="20"/>
      <c r="G38" s="20"/>
      <c r="H38" s="20"/>
      <c r="I38" s="20"/>
      <c r="J38" s="20"/>
      <c r="K38" s="20"/>
      <c r="L38" s="20"/>
      <c r="M38" s="20"/>
      <c r="N38" s="20"/>
      <c r="O38" s="20"/>
      <c r="P38" s="38" t="str">
        <v>C0009</v>
      </c>
      <c r="Q38" s="39">
        <v>1415</v>
      </c>
      <c r="R38" s="39">
        <v>1271</v>
      </c>
      <c r="S38" s="39">
        <v>1214</v>
      </c>
      <c r="T38" s="39">
        <v>1135</v>
      </c>
      <c r="U38" s="39">
        <v>1566</v>
      </c>
      <c r="V38" s="40">
        <v>6601</v>
      </c>
      <c r="W38" s="20"/>
      <c r="X38" s="20"/>
      <c r="Y38" s="20"/>
      <c r="Z38" s="20"/>
      <c r="AA38" s="20"/>
    </row>
    <row r="39" spans="1:27" x14ac:dyDescent="0.3">
      <c r="A39" s="20"/>
      <c r="B39" s="20"/>
      <c r="C39" s="20"/>
      <c r="D39" s="20"/>
      <c r="E39" s="20"/>
      <c r="F39" s="20"/>
      <c r="G39" s="20"/>
      <c r="H39" s="20"/>
      <c r="I39" s="20"/>
      <c r="J39" s="20"/>
      <c r="K39" s="20"/>
      <c r="L39" s="20"/>
      <c r="M39" s="20"/>
      <c r="N39" s="20"/>
      <c r="O39" s="20"/>
      <c r="P39" s="42" t="str">
        <v>C0014</v>
      </c>
      <c r="Q39" s="43">
        <v>1362</v>
      </c>
      <c r="R39" s="43">
        <v>1363</v>
      </c>
      <c r="S39" s="43">
        <v>1152</v>
      </c>
      <c r="T39" s="43">
        <v>777</v>
      </c>
      <c r="U39" s="43">
        <v>750</v>
      </c>
      <c r="V39" s="44">
        <v>5404</v>
      </c>
      <c r="W39" s="20"/>
      <c r="X39" s="20"/>
      <c r="Y39" s="20"/>
      <c r="Z39" s="20"/>
      <c r="AA39" s="20"/>
    </row>
    <row r="40" spans="1:27"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row r="41" spans="1:27" ht="6.6" customHeight="1" x14ac:dyDescent="0.3">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row>
    <row r="42" spans="1:27" hidden="1" x14ac:dyDescent="0.3">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row>
    <row r="43" spans="1:27" hidden="1" x14ac:dyDescent="0.3">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row>
    <row r="44" spans="1:27" hidden="1" x14ac:dyDescent="0.3">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row>
    <row r="45" spans="1:27" hidden="1" x14ac:dyDescent="0.3">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row>
    <row r="46" spans="1:27" hidden="1" x14ac:dyDescent="0.3">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row>
    <row r="47" spans="1:27" hidden="1" x14ac:dyDescent="0.3">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row>
    <row r="48" spans="1:27" hidden="1" x14ac:dyDescent="0.3">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row>
    <row r="49" spans="1:27" hidden="1" x14ac:dyDescent="0.3">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row>
    <row r="50" spans="1:27" hidden="1" x14ac:dyDescent="0.3">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row>
    <row r="51" spans="1:27" hidden="1" x14ac:dyDescent="0.3">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row>
    <row r="52" spans="1:27" hidden="1" x14ac:dyDescent="0.3">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row>
  </sheetData>
  <mergeCells count="5">
    <mergeCell ref="M26:O26"/>
    <mergeCell ref="M27:O27"/>
    <mergeCell ref="M28:O28"/>
    <mergeCell ref="M25:O25"/>
    <mergeCell ref="M21:O24"/>
  </mergeCells>
  <conditionalFormatting sqref="Q23:U39">
    <cfRule type="dataBar" priority="4">
      <dataBar>
        <cfvo type="num" val="0"/>
        <cfvo type="formula" val="MAX($Q$23:$U$39)*2"/>
        <color theme="1" tint="0.14999847407452621"/>
      </dataBar>
      <extLst>
        <ext xmlns:x14="http://schemas.microsoft.com/office/spreadsheetml/2009/9/main" uri="{B025F937-C7B1-47D3-B67F-A62EFF666E3E}">
          <x14:id>{B92BCDA4-8964-4E95-B6BE-8DB9BC7221D2}</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B92BCDA4-8964-4E95-B6BE-8DB9BC7221D2}">
            <x14:dataBar minLength="0" maxLength="100" gradient="0">
              <x14:cfvo type="num">
                <xm:f>0</xm:f>
              </x14:cfvo>
              <x14:cfvo type="formula">
                <xm:f>MAX($Q$23:$U$39)*2</xm:f>
              </x14:cfvo>
              <x14:negativeFillColor rgb="FFFF0000"/>
              <x14:axisColor rgb="FF000000"/>
            </x14:dataBar>
          </x14:cfRule>
          <xm:sqref>Q23:U39</xm:sqref>
        </x14:conditionalFormatting>
        <x14:conditionalFormatting xmlns:xm="http://schemas.microsoft.com/office/excel/2006/main">
          <x14:cfRule type="expression" priority="1" id="{E887EAF7-77B3-4987-9A28-46938D6AA54B}">
            <xm:f>Q$21=Sheet2!$A$35</xm:f>
            <x14:dxf>
              <fill>
                <patternFill>
                  <bgColor rgb="FFFFCC99"/>
                </patternFill>
              </fill>
              <border>
                <left style="thin">
                  <color auto="1"/>
                </left>
                <right style="thin">
                  <color auto="1"/>
                </right>
                <vertical/>
                <horizontal/>
              </border>
            </x14:dxf>
          </x14:cfRule>
          <xm:sqref>Q21:U39</xm:sqref>
        </x14:conditionalFormatting>
      </x14:conditionalFormattings>
    </ex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H13" sqref="H13"/>
    </sheetView>
  </sheetViews>
  <sheetFormatPr defaultRowHeight="14.4" x14ac:dyDescent="0.3"/>
  <cols>
    <col min="5" max="5" width="10.8984375" customWidth="1"/>
    <col min="6" max="6" width="9.8984375" customWidth="1"/>
  </cols>
  <sheetData>
    <row r="2" spans="5:6" x14ac:dyDescent="0.3">
      <c r="E2" t="s">
        <v>1040</v>
      </c>
      <c r="F2" t="s">
        <v>1041</v>
      </c>
    </row>
    <row r="3" spans="5:6" ht="25.5" customHeight="1" x14ac:dyDescent="0.3">
      <c r="E3" t="s">
        <v>11</v>
      </c>
      <c r="F3" t="e" vm="3">
        <v>#VALUE!</v>
      </c>
    </row>
    <row r="4" spans="5:6" ht="25.5" customHeight="1" x14ac:dyDescent="0.3">
      <c r="E4" t="s">
        <v>9</v>
      </c>
      <c r="F4" t="e" vm="4">
        <v>#VALUE!</v>
      </c>
    </row>
    <row r="5" spans="5:6" ht="25.5" customHeight="1" x14ac:dyDescent="0.3">
      <c r="E5" t="s">
        <v>6</v>
      </c>
      <c r="F5" t="e" vm="5">
        <v>#VALUE!</v>
      </c>
    </row>
    <row r="6" spans="5:6" ht="25.5" customHeight="1" x14ac:dyDescent="0.3">
      <c r="E6" t="s">
        <v>13</v>
      </c>
      <c r="F6" t="e" vm="6">
        <v>#VALUE!</v>
      </c>
    </row>
    <row r="7" spans="5:6" ht="25.5" customHeight="1" x14ac:dyDescent="0.3">
      <c r="E7" t="s">
        <v>10</v>
      </c>
      <c r="F7" t="e" vm="7">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Data</vt:lpstr>
      <vt:lpstr>Customer Center Report</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Rajdeep Singh</cp:lastModifiedBy>
  <dcterms:created xsi:type="dcterms:W3CDTF">2021-03-14T20:21:32Z</dcterms:created>
  <dcterms:modified xsi:type="dcterms:W3CDTF">2024-10-19T21:22:38Z</dcterms:modified>
</cp:coreProperties>
</file>