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sma\full_day_sell\"/>
    </mc:Choice>
  </mc:AlternateContent>
  <xr:revisionPtr revIDLastSave="0" documentId="13_ncr:1_{7E872A4E-40B4-4739-B97A-0BE2567B6839}" xr6:coauthVersionLast="36" xr6:coauthVersionMax="36" xr10:uidLastSave="{00000000-0000-0000-0000-000000000000}"/>
  <bookViews>
    <workbookView xWindow="0" yWindow="0" windowWidth="19545" windowHeight="8130" xr2:uid="{00000000-000D-0000-FFFF-FFFF00000000}"/>
  </bookViews>
  <sheets>
    <sheet name="filtered_stocks" sheetId="1" r:id="rId1"/>
  </sheets>
  <definedNames>
    <definedName name="_xlnm._FilterDatabase" localSheetId="0" hidden="1">filtered_stocks!$E$1:$N$1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  <c r="J5" i="1" l="1"/>
  <c r="I6" i="1"/>
  <c r="J8" i="1"/>
  <c r="J10" i="1"/>
  <c r="J14" i="1"/>
  <c r="J15" i="1"/>
  <c r="J18" i="1"/>
  <c r="J19" i="1"/>
  <c r="J20" i="1"/>
  <c r="I22" i="1"/>
  <c r="I23" i="1"/>
  <c r="J24" i="1"/>
  <c r="J26" i="1"/>
  <c r="J30" i="1"/>
  <c r="J31" i="1"/>
  <c r="J34" i="1"/>
  <c r="J35" i="1"/>
  <c r="J36" i="1"/>
  <c r="I38" i="1"/>
  <c r="I39" i="1"/>
  <c r="J40" i="1"/>
  <c r="J42" i="1"/>
  <c r="J46" i="1"/>
  <c r="J47" i="1"/>
  <c r="J50" i="1"/>
  <c r="J51" i="1"/>
  <c r="J52" i="1"/>
  <c r="I54" i="1"/>
  <c r="I55" i="1"/>
  <c r="J56" i="1"/>
  <c r="J58" i="1"/>
  <c r="J62" i="1"/>
  <c r="J63" i="1"/>
  <c r="J66" i="1"/>
  <c r="J67" i="1"/>
  <c r="J68" i="1"/>
  <c r="I70" i="1"/>
  <c r="I71" i="1"/>
  <c r="J72" i="1"/>
  <c r="J74" i="1"/>
  <c r="J78" i="1"/>
  <c r="J79" i="1"/>
  <c r="J82" i="1"/>
  <c r="J83" i="1"/>
  <c r="J84" i="1"/>
  <c r="I86" i="1"/>
  <c r="I87" i="1"/>
  <c r="J88" i="1"/>
  <c r="J90" i="1"/>
  <c r="J94" i="1"/>
  <c r="J95" i="1"/>
  <c r="J98" i="1"/>
  <c r="J99" i="1"/>
  <c r="J100" i="1"/>
  <c r="I102" i="1"/>
  <c r="I104" i="1"/>
  <c r="J105" i="1"/>
  <c r="J107" i="1"/>
  <c r="J109" i="1"/>
  <c r="J111" i="1"/>
  <c r="J112" i="1"/>
  <c r="J113" i="1"/>
  <c r="J116" i="1"/>
  <c r="J117" i="1"/>
  <c r="I119" i="1"/>
  <c r="I120" i="1"/>
  <c r="J121" i="1"/>
  <c r="J124" i="1"/>
  <c r="I125" i="1"/>
  <c r="J126" i="1"/>
  <c r="J128" i="1"/>
  <c r="I129" i="1"/>
  <c r="J130" i="1"/>
  <c r="J132" i="1"/>
  <c r="J133" i="1"/>
  <c r="J134" i="1"/>
  <c r="J136" i="1"/>
  <c r="J137" i="1"/>
  <c r="J138" i="1"/>
  <c r="J140" i="1"/>
  <c r="J141" i="1"/>
  <c r="J142" i="1"/>
  <c r="J144" i="1"/>
  <c r="J145" i="1"/>
  <c r="J146" i="1"/>
  <c r="J148" i="1"/>
  <c r="J149" i="1"/>
  <c r="J150" i="1"/>
  <c r="J152" i="1"/>
  <c r="J153" i="1"/>
  <c r="J154" i="1"/>
  <c r="J156" i="1"/>
  <c r="J157" i="1"/>
  <c r="J158" i="1"/>
  <c r="J160" i="1"/>
  <c r="I161" i="1"/>
  <c r="J162" i="1"/>
  <c r="J164" i="1"/>
  <c r="J165" i="1"/>
  <c r="J166" i="1"/>
  <c r="J168" i="1"/>
  <c r="I169" i="1"/>
  <c r="J170" i="1"/>
  <c r="J172" i="1"/>
  <c r="J173" i="1"/>
  <c r="J174" i="1"/>
  <c r="J176" i="1"/>
  <c r="J177" i="1"/>
  <c r="J178" i="1"/>
  <c r="J180" i="1"/>
  <c r="J181" i="1"/>
  <c r="J184" i="1"/>
  <c r="J185" i="1"/>
  <c r="J188" i="1"/>
  <c r="J189" i="1"/>
  <c r="J192" i="1"/>
  <c r="I193" i="1"/>
  <c r="J196" i="1"/>
  <c r="J197" i="1"/>
  <c r="J200" i="1"/>
  <c r="I201" i="1"/>
  <c r="J204" i="1"/>
  <c r="J205" i="1"/>
  <c r="I206" i="1"/>
  <c r="J208" i="1"/>
  <c r="J209" i="1"/>
  <c r="I212" i="1"/>
  <c r="J213" i="1"/>
  <c r="J216" i="1"/>
  <c r="J217" i="1"/>
  <c r="I185" i="1" l="1"/>
  <c r="I153" i="1"/>
  <c r="J3" i="1"/>
  <c r="I3" i="1"/>
  <c r="I117" i="1"/>
  <c r="I217" i="1"/>
  <c r="J169" i="1"/>
  <c r="J201" i="1"/>
  <c r="I137" i="1"/>
  <c r="I78" i="1"/>
  <c r="I46" i="1"/>
  <c r="I14" i="1"/>
  <c r="J86" i="1"/>
  <c r="J54" i="1"/>
  <c r="J22" i="1"/>
  <c r="I213" i="1"/>
  <c r="I197" i="1"/>
  <c r="I181" i="1"/>
  <c r="I165" i="1"/>
  <c r="I149" i="1"/>
  <c r="I133" i="1"/>
  <c r="I105" i="1"/>
  <c r="I74" i="1"/>
  <c r="I42" i="1"/>
  <c r="I10" i="1"/>
  <c r="J193" i="1"/>
  <c r="J161" i="1"/>
  <c r="J129" i="1"/>
  <c r="I209" i="1"/>
  <c r="I177" i="1"/>
  <c r="I145" i="1"/>
  <c r="I94" i="1"/>
  <c r="I62" i="1"/>
  <c r="I30" i="1"/>
  <c r="J102" i="1"/>
  <c r="J70" i="1"/>
  <c r="J38" i="1"/>
  <c r="J6" i="1"/>
  <c r="I205" i="1"/>
  <c r="I189" i="1"/>
  <c r="I173" i="1"/>
  <c r="I157" i="1"/>
  <c r="I141" i="1"/>
  <c r="I121" i="1"/>
  <c r="I90" i="1"/>
  <c r="I58" i="1"/>
  <c r="I26" i="1"/>
  <c r="I152" i="1"/>
  <c r="J2" i="1"/>
  <c r="I2" i="1"/>
  <c r="J214" i="1"/>
  <c r="I214" i="1"/>
  <c r="I210" i="1"/>
  <c r="J210" i="1"/>
  <c r="J202" i="1"/>
  <c r="I202" i="1"/>
  <c r="J198" i="1"/>
  <c r="I198" i="1"/>
  <c r="J194" i="1"/>
  <c r="I194" i="1"/>
  <c r="J190" i="1"/>
  <c r="I190" i="1"/>
  <c r="J186" i="1"/>
  <c r="I186" i="1"/>
  <c r="J182" i="1"/>
  <c r="I182" i="1"/>
  <c r="I107" i="1"/>
  <c r="I95" i="1"/>
  <c r="I84" i="1"/>
  <c r="I63" i="1"/>
  <c r="I52" i="1"/>
  <c r="I31" i="1"/>
  <c r="I20" i="1"/>
  <c r="J120" i="1"/>
  <c r="J104" i="1"/>
  <c r="J87" i="1"/>
  <c r="J71" i="1"/>
  <c r="J55" i="1"/>
  <c r="J39" i="1"/>
  <c r="J23" i="1"/>
  <c r="I216" i="1"/>
  <c r="I208" i="1"/>
  <c r="I200" i="1"/>
  <c r="I192" i="1"/>
  <c r="I184" i="1"/>
  <c r="I176" i="1"/>
  <c r="I168" i="1"/>
  <c r="I160" i="1"/>
  <c r="I144" i="1"/>
  <c r="I136" i="1"/>
  <c r="I128" i="1"/>
  <c r="I116" i="1"/>
  <c r="I83" i="1"/>
  <c r="I72" i="1"/>
  <c r="I51" i="1"/>
  <c r="I40" i="1"/>
  <c r="I19" i="1"/>
  <c r="I8" i="1"/>
  <c r="J212" i="1"/>
  <c r="J119" i="1"/>
  <c r="I108" i="1"/>
  <c r="J108" i="1"/>
  <c r="J96" i="1"/>
  <c r="I96" i="1"/>
  <c r="J92" i="1"/>
  <c r="I92" i="1"/>
  <c r="J80" i="1"/>
  <c r="I80" i="1"/>
  <c r="J76" i="1"/>
  <c r="I76" i="1"/>
  <c r="J64" i="1"/>
  <c r="I64" i="1"/>
  <c r="J60" i="1"/>
  <c r="I60" i="1"/>
  <c r="J48" i="1"/>
  <c r="I48" i="1"/>
  <c r="J44" i="1"/>
  <c r="I44" i="1"/>
  <c r="J32" i="1"/>
  <c r="I32" i="1"/>
  <c r="J28" i="1"/>
  <c r="I28" i="1"/>
  <c r="J16" i="1"/>
  <c r="I16" i="1"/>
  <c r="J12" i="1"/>
  <c r="I12" i="1"/>
  <c r="J4" i="1"/>
  <c r="I4" i="1"/>
  <c r="I124" i="1"/>
  <c r="I112" i="1"/>
  <c r="I100" i="1"/>
  <c r="I79" i="1"/>
  <c r="I68" i="1"/>
  <c r="I47" i="1"/>
  <c r="I36" i="1"/>
  <c r="I15" i="1"/>
  <c r="J215" i="1"/>
  <c r="I215" i="1"/>
  <c r="J211" i="1"/>
  <c r="I211" i="1"/>
  <c r="J207" i="1"/>
  <c r="I207" i="1"/>
  <c r="J203" i="1"/>
  <c r="I203" i="1"/>
  <c r="J199" i="1"/>
  <c r="I199" i="1"/>
  <c r="J195" i="1"/>
  <c r="I195" i="1"/>
  <c r="J191" i="1"/>
  <c r="I191" i="1"/>
  <c r="J187" i="1"/>
  <c r="I187" i="1"/>
  <c r="J183" i="1"/>
  <c r="I183" i="1"/>
  <c r="J179" i="1"/>
  <c r="I179" i="1"/>
  <c r="J175" i="1"/>
  <c r="I175" i="1"/>
  <c r="J171" i="1"/>
  <c r="I171" i="1"/>
  <c r="J167" i="1"/>
  <c r="I167" i="1"/>
  <c r="J163" i="1"/>
  <c r="I163" i="1"/>
  <c r="J159" i="1"/>
  <c r="I159" i="1"/>
  <c r="J155" i="1"/>
  <c r="I155" i="1"/>
  <c r="J151" i="1"/>
  <c r="I151" i="1"/>
  <c r="J147" i="1"/>
  <c r="I147" i="1"/>
  <c r="J143" i="1"/>
  <c r="I143" i="1"/>
  <c r="J139" i="1"/>
  <c r="I139" i="1"/>
  <c r="J135" i="1"/>
  <c r="I135" i="1"/>
  <c r="J131" i="1"/>
  <c r="I131" i="1"/>
  <c r="J127" i="1"/>
  <c r="I127" i="1"/>
  <c r="J123" i="1"/>
  <c r="I123" i="1"/>
  <c r="J115" i="1"/>
  <c r="I115" i="1"/>
  <c r="J103" i="1"/>
  <c r="I103" i="1"/>
  <c r="I91" i="1"/>
  <c r="J91" i="1"/>
  <c r="I75" i="1"/>
  <c r="J75" i="1"/>
  <c r="I59" i="1"/>
  <c r="J59" i="1"/>
  <c r="I43" i="1"/>
  <c r="J43" i="1"/>
  <c r="I27" i="1"/>
  <c r="J27" i="1"/>
  <c r="I11" i="1"/>
  <c r="J11" i="1"/>
  <c r="J7" i="1"/>
  <c r="I7" i="1"/>
  <c r="I204" i="1"/>
  <c r="I196" i="1"/>
  <c r="I188" i="1"/>
  <c r="I180" i="1"/>
  <c r="I172" i="1"/>
  <c r="I164" i="1"/>
  <c r="I156" i="1"/>
  <c r="I148" i="1"/>
  <c r="I140" i="1"/>
  <c r="I132" i="1"/>
  <c r="I111" i="1"/>
  <c r="I99" i="1"/>
  <c r="I88" i="1"/>
  <c r="I67" i="1"/>
  <c r="I56" i="1"/>
  <c r="I35" i="1"/>
  <c r="I24" i="1"/>
  <c r="J206" i="1"/>
  <c r="J122" i="1"/>
  <c r="I122" i="1"/>
  <c r="J118" i="1"/>
  <c r="I118" i="1"/>
  <c r="J114" i="1"/>
  <c r="I114" i="1"/>
  <c r="J110" i="1"/>
  <c r="I110" i="1"/>
  <c r="J106" i="1"/>
  <c r="I106" i="1"/>
  <c r="I126" i="1"/>
  <c r="I109" i="1"/>
  <c r="I98" i="1"/>
  <c r="I82" i="1"/>
  <c r="I66" i="1"/>
  <c r="I50" i="1"/>
  <c r="I34" i="1"/>
  <c r="I18" i="1"/>
  <c r="J125" i="1"/>
  <c r="I5" i="1"/>
  <c r="J101" i="1"/>
  <c r="I101" i="1"/>
  <c r="J97" i="1"/>
  <c r="I97" i="1"/>
  <c r="J93" i="1"/>
  <c r="I93" i="1"/>
  <c r="J89" i="1"/>
  <c r="I89" i="1"/>
  <c r="J85" i="1"/>
  <c r="I85" i="1"/>
  <c r="J81" i="1"/>
  <c r="I81" i="1"/>
  <c r="J77" i="1"/>
  <c r="I77" i="1"/>
  <c r="J73" i="1"/>
  <c r="I73" i="1"/>
  <c r="J69" i="1"/>
  <c r="I69" i="1"/>
  <c r="J65" i="1"/>
  <c r="I65" i="1"/>
  <c r="J61" i="1"/>
  <c r="I61" i="1"/>
  <c r="J57" i="1"/>
  <c r="I57" i="1"/>
  <c r="J53" i="1"/>
  <c r="I53" i="1"/>
  <c r="J49" i="1"/>
  <c r="I49" i="1"/>
  <c r="J45" i="1"/>
  <c r="I45" i="1"/>
  <c r="J41" i="1"/>
  <c r="I41" i="1"/>
  <c r="J37" i="1"/>
  <c r="I37" i="1"/>
  <c r="J33" i="1"/>
  <c r="I33" i="1"/>
  <c r="J29" i="1"/>
  <c r="I29" i="1"/>
  <c r="J25" i="1"/>
  <c r="I25" i="1"/>
  <c r="J21" i="1"/>
  <c r="I21" i="1"/>
  <c r="J17" i="1"/>
  <c r="I17" i="1"/>
  <c r="J13" i="1"/>
  <c r="I13" i="1"/>
  <c r="J9" i="1"/>
  <c r="I9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13" i="1"/>
</calcChain>
</file>

<file path=xl/sharedStrings.xml><?xml version="1.0" encoding="utf-8"?>
<sst xmlns="http://schemas.openxmlformats.org/spreadsheetml/2006/main" count="1633" uniqueCount="500">
  <si>
    <t>360ONE</t>
  </si>
  <si>
    <t>ABB</t>
  </si>
  <si>
    <t>ABCAPITAL</t>
  </si>
  <si>
    <t>ABFRL</t>
  </si>
  <si>
    <t>ADANIENSOL</t>
  </si>
  <si>
    <t>ADANIENT</t>
  </si>
  <si>
    <t>ADANIGREEN</t>
  </si>
  <si>
    <t>ADANIPORTS</t>
  </si>
  <si>
    <t>ALKEM</t>
  </si>
  <si>
    <t>AMBER</t>
  </si>
  <si>
    <t>AMBUJACEM</t>
  </si>
  <si>
    <t>ANGELONE</t>
  </si>
  <si>
    <t>APLAPOLLO</t>
  </si>
  <si>
    <t>APOLLOHOSP</t>
  </si>
  <si>
    <t>ASHOKLEY</t>
  </si>
  <si>
    <t>ASIANPAINT</t>
  </si>
  <si>
    <t>ASTRAL</t>
  </si>
  <si>
    <t>ATGL</t>
  </si>
  <si>
    <t>AUBANK</t>
  </si>
  <si>
    <t>AUROPHARMA</t>
  </si>
  <si>
    <t>AXISBANK</t>
  </si>
  <si>
    <t>BAJAJ-AUTO</t>
  </si>
  <si>
    <t>BAJAJFINSV</t>
  </si>
  <si>
    <t>BAJFINANCE</t>
  </si>
  <si>
    <t>BANDHANBNK</t>
  </si>
  <si>
    <t>BANKBARODA</t>
  </si>
  <si>
    <t>BANKINDIA</t>
  </si>
  <si>
    <t>BDL</t>
  </si>
  <si>
    <t>BEL</t>
  </si>
  <si>
    <t>BHARATFORG</t>
  </si>
  <si>
    <t>BHARTIARTL</t>
  </si>
  <si>
    <t>BHEL</t>
  </si>
  <si>
    <t>BIOCON</t>
  </si>
  <si>
    <t>BLUESTARCO</t>
  </si>
  <si>
    <t>BOSCHLTD</t>
  </si>
  <si>
    <t>BPCL</t>
  </si>
  <si>
    <t>BRITANNIA</t>
  </si>
  <si>
    <t>BSE</t>
  </si>
  <si>
    <t>CAMS</t>
  </si>
  <si>
    <t>CANBK</t>
  </si>
  <si>
    <t>CDSL</t>
  </si>
  <si>
    <t>CESC</t>
  </si>
  <si>
    <t>CGPOWER</t>
  </si>
  <si>
    <t>CHOLAFIN</t>
  </si>
  <si>
    <t>CIPLA</t>
  </si>
  <si>
    <t>COALINDIA</t>
  </si>
  <si>
    <t>COFORGE</t>
  </si>
  <si>
    <t>COLPAL</t>
  </si>
  <si>
    <t>CONCOR</t>
  </si>
  <si>
    <t>CROMPTON</t>
  </si>
  <si>
    <t>CUMMINSIND</t>
  </si>
  <si>
    <t>CYIENT</t>
  </si>
  <si>
    <t>DABUR</t>
  </si>
  <si>
    <t>DALBHARAT</t>
  </si>
  <si>
    <t>DELHIVERY</t>
  </si>
  <si>
    <t>DIVISLAB</t>
  </si>
  <si>
    <t>DIXON</t>
  </si>
  <si>
    <t>DLF</t>
  </si>
  <si>
    <t>DMART</t>
  </si>
  <si>
    <t>DRREDDY</t>
  </si>
  <si>
    <t>EICHERMOT</t>
  </si>
  <si>
    <t>EXIDEIND</t>
  </si>
  <si>
    <t>FEDERALBNK</t>
  </si>
  <si>
    <t>FORTIS</t>
  </si>
  <si>
    <t>GAIL</t>
  </si>
  <si>
    <t>GLENMARK</t>
  </si>
  <si>
    <t>GODREJCP</t>
  </si>
  <si>
    <t>GODREJPROP</t>
  </si>
  <si>
    <t>GRANULES</t>
  </si>
  <si>
    <t>GRASIM</t>
  </si>
  <si>
    <t>HAL</t>
  </si>
  <si>
    <t>HAVELLS</t>
  </si>
  <si>
    <t>HCLTECH</t>
  </si>
  <si>
    <t>HDFCAMC</t>
  </si>
  <si>
    <t>HDFCBANK</t>
  </si>
  <si>
    <t>HDFCLIFE</t>
  </si>
  <si>
    <t>HEROMOTOCO</t>
  </si>
  <si>
    <t>HFCL</t>
  </si>
  <si>
    <t>HINDALCO</t>
  </si>
  <si>
    <t>HINDPETRO</t>
  </si>
  <si>
    <t>HINDUNILVR</t>
  </si>
  <si>
    <t>HINDZINC</t>
  </si>
  <si>
    <t>HUDCO</t>
  </si>
  <si>
    <t>ICICIBANK</t>
  </si>
  <si>
    <t>ICICIGI</t>
  </si>
  <si>
    <t>ICICIPRULI</t>
  </si>
  <si>
    <t>IDEA</t>
  </si>
  <si>
    <t>IDFCFIRSTB</t>
  </si>
  <si>
    <t>IEX</t>
  </si>
  <si>
    <t>IGL</t>
  </si>
  <si>
    <t>IIFL</t>
  </si>
  <si>
    <t>INDHOTEL</t>
  </si>
  <si>
    <t>INDIANB</t>
  </si>
  <si>
    <t>INDIGO</t>
  </si>
  <si>
    <t>INDUSINDBK</t>
  </si>
  <si>
    <t>INDUSTOWER</t>
  </si>
  <si>
    <t>INFY</t>
  </si>
  <si>
    <t>IOC</t>
  </si>
  <si>
    <t>IRB</t>
  </si>
  <si>
    <t>IRCTC</t>
  </si>
  <si>
    <t>IRFC</t>
  </si>
  <si>
    <t>ITC</t>
  </si>
  <si>
    <t>JINDALSTEL</t>
  </si>
  <si>
    <t>JSL</t>
  </si>
  <si>
    <t>JSWENERGY</t>
  </si>
  <si>
    <t>JSWSTEEL</t>
  </si>
  <si>
    <t>JUBLFOOD</t>
  </si>
  <si>
    <t>KALYANKJIL</t>
  </si>
  <si>
    <t>KAYNES</t>
  </si>
  <si>
    <t>KEI</t>
  </si>
  <si>
    <t>KFINTECH</t>
  </si>
  <si>
    <t>KOTAKBANK</t>
  </si>
  <si>
    <t>KPITTECH</t>
  </si>
  <si>
    <t>LAURUSLABS</t>
  </si>
  <si>
    <t>LICHSGFIN</t>
  </si>
  <si>
    <t>LICI</t>
  </si>
  <si>
    <t>LODHA</t>
  </si>
  <si>
    <t>LT</t>
  </si>
  <si>
    <t>LTIM</t>
  </si>
  <si>
    <t>LUPIN</t>
  </si>
  <si>
    <t>M&amp;M</t>
  </si>
  <si>
    <t>MANAPPURAM</t>
  </si>
  <si>
    <t>MARICO</t>
  </si>
  <si>
    <t>MARUTI</t>
  </si>
  <si>
    <t>MAXHEALTH</t>
  </si>
  <si>
    <t>MAZDOCK</t>
  </si>
  <si>
    <t>MFSL</t>
  </si>
  <si>
    <t>MOTHERSON</t>
  </si>
  <si>
    <t>MPHASIS</t>
  </si>
  <si>
    <t>MUTHOOTFIN</t>
  </si>
  <si>
    <t>NATIONALUM</t>
  </si>
  <si>
    <t>NAUKRI</t>
  </si>
  <si>
    <t>NBCC</t>
  </si>
  <si>
    <t>NCC</t>
  </si>
  <si>
    <t>NHPC</t>
  </si>
  <si>
    <t>NMDC</t>
  </si>
  <si>
    <t>NTPC</t>
  </si>
  <si>
    <t>NYKAA</t>
  </si>
  <si>
    <t>OBEROIRLTY</t>
  </si>
  <si>
    <t>OFSS</t>
  </si>
  <si>
    <t>OIL</t>
  </si>
  <si>
    <t>ONGC</t>
  </si>
  <si>
    <t>PAGEIND</t>
  </si>
  <si>
    <t>PATANJALI</t>
  </si>
  <si>
    <t>PAYTM</t>
  </si>
  <si>
    <t>PERSISTENT</t>
  </si>
  <si>
    <t>PETRONET</t>
  </si>
  <si>
    <t>PFC</t>
  </si>
  <si>
    <t>PHOENIXLTD</t>
  </si>
  <si>
    <t>PIDILITIND</t>
  </si>
  <si>
    <t>PIIND</t>
  </si>
  <si>
    <t>PNB</t>
  </si>
  <si>
    <t>PNBHOUSING</t>
  </si>
  <si>
    <t>POLICYBZR</t>
  </si>
  <si>
    <t>POLYCAB</t>
  </si>
  <si>
    <t>POONAWALLA</t>
  </si>
  <si>
    <t>POWERGRID</t>
  </si>
  <si>
    <t>PRESTIGE</t>
  </si>
  <si>
    <t>RBLBANK</t>
  </si>
  <si>
    <t>RECLTD</t>
  </si>
  <si>
    <t>RELIANCE</t>
  </si>
  <si>
    <t>RVNL</t>
  </si>
  <si>
    <t>SAIL</t>
  </si>
  <si>
    <t>SBICARD</t>
  </si>
  <si>
    <t>SBILIFE</t>
  </si>
  <si>
    <t>SBIN</t>
  </si>
  <si>
    <t>SHREECEM</t>
  </si>
  <si>
    <t>SHRIRAMFIN</t>
  </si>
  <si>
    <t>SIEMENS</t>
  </si>
  <si>
    <t>SJVN</t>
  </si>
  <si>
    <t>SOLARINDS</t>
  </si>
  <si>
    <t>SONACOMS</t>
  </si>
  <si>
    <t>SRF</t>
  </si>
  <si>
    <t>SUNPHARMA</t>
  </si>
  <si>
    <t>SUPREMEIND</t>
  </si>
  <si>
    <t>SUZLON</t>
  </si>
  <si>
    <t>SYNGENE</t>
  </si>
  <si>
    <t>TATACHEM</t>
  </si>
  <si>
    <t>TATACONSUM</t>
  </si>
  <si>
    <t>TATAELXSI</t>
  </si>
  <si>
    <t>TATAMOTORS</t>
  </si>
  <si>
    <t>TATAPOWER</t>
  </si>
  <si>
    <t>TATASTEEL</t>
  </si>
  <si>
    <t>TCS</t>
  </si>
  <si>
    <t>TECHM</t>
  </si>
  <si>
    <t>TIINDIA</t>
  </si>
  <si>
    <t>TITAN</t>
  </si>
  <si>
    <t>TORNTPHARM</t>
  </si>
  <si>
    <t>TORNTPOWER</t>
  </si>
  <si>
    <t>TRENT</t>
  </si>
  <si>
    <t>TVSMOTOR</t>
  </si>
  <si>
    <t>ULTRACEMCO</t>
  </si>
  <si>
    <t>UNIONBANK</t>
  </si>
  <si>
    <t>UNOMINDA</t>
  </si>
  <si>
    <t>UPL</t>
  </si>
  <si>
    <t>VBL</t>
  </si>
  <si>
    <t>VEDL</t>
  </si>
  <si>
    <t>VOLTAS</t>
  </si>
  <si>
    <t>WIPRO</t>
  </si>
  <si>
    <t>YESBANK</t>
  </si>
  <si>
    <t>ZYDUSLIFE</t>
  </si>
  <si>
    <t>SEP</t>
  </si>
  <si>
    <t>CE</t>
  </si>
  <si>
    <t xml:space="preserve">PE </t>
  </si>
  <si>
    <t>CLOSE PRICE</t>
  </si>
  <si>
    <t xml:space="preserve">option symbol ce </t>
  </si>
  <si>
    <t>option symbol pe</t>
  </si>
  <si>
    <t>Stock Name</t>
  </si>
  <si>
    <t>Close Price</t>
  </si>
  <si>
    <t>RSI 4 Value</t>
  </si>
  <si>
    <t>RSI Level</t>
  </si>
  <si>
    <t>Overbought</t>
  </si>
  <si>
    <t>3MINDIA</t>
  </si>
  <si>
    <t>AARTIIND</t>
  </si>
  <si>
    <t>Neutral</t>
  </si>
  <si>
    <t>AAVAS</t>
  </si>
  <si>
    <t>ABSLAMC</t>
  </si>
  <si>
    <t>ACC</t>
  </si>
  <si>
    <t>ACE</t>
  </si>
  <si>
    <t>ACI</t>
  </si>
  <si>
    <t>ADANIPOWER</t>
  </si>
  <si>
    <t>AETHER</t>
  </si>
  <si>
    <t>AFFLE</t>
  </si>
  <si>
    <t>AIAENG</t>
  </si>
  <si>
    <t>AJANTPHARM</t>
  </si>
  <si>
    <t>AKZOINDIA</t>
  </si>
  <si>
    <t>ALKYLAMINE</t>
  </si>
  <si>
    <t>Oversold</t>
  </si>
  <si>
    <t>ALLCARGO</t>
  </si>
  <si>
    <t>ALOKINDS</t>
  </si>
  <si>
    <t>ANURAS</t>
  </si>
  <si>
    <t>APARINDS</t>
  </si>
  <si>
    <t>APLLTD</t>
  </si>
  <si>
    <t>APOLLOTYRE</t>
  </si>
  <si>
    <t>APTUS</t>
  </si>
  <si>
    <t>ARE&amp;M</t>
  </si>
  <si>
    <t>ASAHIINDIA</t>
  </si>
  <si>
    <t>ASTERDM</t>
  </si>
  <si>
    <t>ASTRAZEN</t>
  </si>
  <si>
    <t>ATUL</t>
  </si>
  <si>
    <t>AVANTIFEED</t>
  </si>
  <si>
    <t>AWL</t>
  </si>
  <si>
    <t>BAJAJELEC</t>
  </si>
  <si>
    <t>BAJAJHLDNG</t>
  </si>
  <si>
    <t>BALAMINES</t>
  </si>
  <si>
    <t>BALKRISIND</t>
  </si>
  <si>
    <t>BALRAMCHIN</t>
  </si>
  <si>
    <t>BASF</t>
  </si>
  <si>
    <t>BATAINDIA</t>
  </si>
  <si>
    <t>BBTC</t>
  </si>
  <si>
    <t>BEML</t>
  </si>
  <si>
    <t>BERGEPAINT</t>
  </si>
  <si>
    <t>BIKAJI</t>
  </si>
  <si>
    <t>BIRLACORPN</t>
  </si>
  <si>
    <t>BLS</t>
  </si>
  <si>
    <t>BLUEDART</t>
  </si>
  <si>
    <t>BORORENEW</t>
  </si>
  <si>
    <t>BRIGADE</t>
  </si>
  <si>
    <t>BSOFT</t>
  </si>
  <si>
    <t>CAMPUS</t>
  </si>
  <si>
    <t>CANFINHOME</t>
  </si>
  <si>
    <t>CARBORUNIV</t>
  </si>
  <si>
    <t>CASTROLIND</t>
  </si>
  <si>
    <t>CCL</t>
  </si>
  <si>
    <t>CEATLTD</t>
  </si>
  <si>
    <t>CENTRALBK</t>
  </si>
  <si>
    <t>CENTURYPLY</t>
  </si>
  <si>
    <t>CERA</t>
  </si>
  <si>
    <t>CGCL</t>
  </si>
  <si>
    <t>CHALET</t>
  </si>
  <si>
    <t>CHAMBLFERT</t>
  </si>
  <si>
    <t>CHEMPLASTS</t>
  </si>
  <si>
    <t>CHOLAHLDNG</t>
  </si>
  <si>
    <t>CIEINDIA</t>
  </si>
  <si>
    <t>CLEAN</t>
  </si>
  <si>
    <t>COCHINSHIP</t>
  </si>
  <si>
    <t>COROMANDEL</t>
  </si>
  <si>
    <t>CRAFTSMAN</t>
  </si>
  <si>
    <t>CREDITACC</t>
  </si>
  <si>
    <t>CRISIL</t>
  </si>
  <si>
    <t>CUB</t>
  </si>
  <si>
    <t>DATAPATTNS</t>
  </si>
  <si>
    <t>DCMSHRIRAM</t>
  </si>
  <si>
    <t>DEEPAKFERT</t>
  </si>
  <si>
    <t>DEEPAKNTR</t>
  </si>
  <si>
    <t>DELTACORP</t>
  </si>
  <si>
    <t>DEVYANI</t>
  </si>
  <si>
    <t>EASEMYTRIP</t>
  </si>
  <si>
    <t>ECLERX</t>
  </si>
  <si>
    <t>EDELWEISS</t>
  </si>
  <si>
    <t>EIDPARRY</t>
  </si>
  <si>
    <t>EIHOTEL</t>
  </si>
  <si>
    <t>ELGIEQUIP</t>
  </si>
  <si>
    <t>EMAMILTD</t>
  </si>
  <si>
    <t>ENDURANCE</t>
  </si>
  <si>
    <t>EPL</t>
  </si>
  <si>
    <t>EQUITASBNK</t>
  </si>
  <si>
    <t>ERIS</t>
  </si>
  <si>
    <t>ESABINDIA</t>
  </si>
  <si>
    <t>ESCORTS</t>
  </si>
  <si>
    <t>FACT</t>
  </si>
  <si>
    <t>FINCABLES</t>
  </si>
  <si>
    <t>FINEORG</t>
  </si>
  <si>
    <t>FINPIPE</t>
  </si>
  <si>
    <t>FIVESTAR</t>
  </si>
  <si>
    <t>FLUOROCHEM</t>
  </si>
  <si>
    <t>FSL</t>
  </si>
  <si>
    <t>GAEL</t>
  </si>
  <si>
    <t>GALAXYSURF</t>
  </si>
  <si>
    <t>GARFIBRES</t>
  </si>
  <si>
    <t>GESHIP</t>
  </si>
  <si>
    <t>GHCL</t>
  </si>
  <si>
    <t>GICRE</t>
  </si>
  <si>
    <t>GILLETTE</t>
  </si>
  <si>
    <t>GLAND</t>
  </si>
  <si>
    <t>GLAXO</t>
  </si>
  <si>
    <t>GMMPFAUDLR</t>
  </si>
  <si>
    <t>GNFC</t>
  </si>
  <si>
    <t>GOCOLORS</t>
  </si>
  <si>
    <t>GODFRYPHLP</t>
  </si>
  <si>
    <t>GODREJAGRO</t>
  </si>
  <si>
    <t>GODREJIND</t>
  </si>
  <si>
    <t>GPIL</t>
  </si>
  <si>
    <t>GPPL</t>
  </si>
  <si>
    <t>GRAPHITE</t>
  </si>
  <si>
    <t>GRINDWELL</t>
  </si>
  <si>
    <t>GRINFRA</t>
  </si>
  <si>
    <t>GRSE</t>
  </si>
  <si>
    <t>GSFC</t>
  </si>
  <si>
    <t>GSPL</t>
  </si>
  <si>
    <t>GUJGASLTD</t>
  </si>
  <si>
    <t>HAPPSTMNDS</t>
  </si>
  <si>
    <t>HATSUN</t>
  </si>
  <si>
    <t>HGINFRA</t>
  </si>
  <si>
    <t>HGS</t>
  </si>
  <si>
    <t>HINDCOPPER</t>
  </si>
  <si>
    <t>HOMEFIRST</t>
  </si>
  <si>
    <t>HONAUT</t>
  </si>
  <si>
    <t>IDBI</t>
  </si>
  <si>
    <t>INDIACEM</t>
  </si>
  <si>
    <t>INDIAMART</t>
  </si>
  <si>
    <t>INDIGOPNTS</t>
  </si>
  <si>
    <t>INGERRAND</t>
  </si>
  <si>
    <t>INTELLECT</t>
  </si>
  <si>
    <t>IOB</t>
  </si>
  <si>
    <t>IONEXCHANG</t>
  </si>
  <si>
    <t>IPCALAB</t>
  </si>
  <si>
    <t>IRCON</t>
  </si>
  <si>
    <t>ITI</t>
  </si>
  <si>
    <t>J&amp;KBANK</t>
  </si>
  <si>
    <t>JBCHEPHARM</t>
  </si>
  <si>
    <t>JBMA</t>
  </si>
  <si>
    <t>JINDALSAW</t>
  </si>
  <si>
    <t>JINDWORLD</t>
  </si>
  <si>
    <t>JKCEMENT</t>
  </si>
  <si>
    <t>JKLAKSHMI</t>
  </si>
  <si>
    <t>JKPAPER</t>
  </si>
  <si>
    <t>JMFINANCIL</t>
  </si>
  <si>
    <t>JUBLINGREA</t>
  </si>
  <si>
    <t>JUSTDIAL</t>
  </si>
  <si>
    <t>JYOTHYLAB</t>
  </si>
  <si>
    <t>KAJARIACER</t>
  </si>
  <si>
    <t>KANSAINER</t>
  </si>
  <si>
    <t>KARURVYSYA</t>
  </si>
  <si>
    <t>KEC</t>
  </si>
  <si>
    <t>KIMS</t>
  </si>
  <si>
    <t>KIOCL</t>
  </si>
  <si>
    <t>KIRLOSENG</t>
  </si>
  <si>
    <t>KNRCON</t>
  </si>
  <si>
    <t>KPIL</t>
  </si>
  <si>
    <t>KPRMILL</t>
  </si>
  <si>
    <t>KRBL</t>
  </si>
  <si>
    <t>KSB</t>
  </si>
  <si>
    <t>LALPATHLAB</t>
  </si>
  <si>
    <t>LATENTVIEW</t>
  </si>
  <si>
    <t>LEMONTREE</t>
  </si>
  <si>
    <t>LINDEINDIA</t>
  </si>
  <si>
    <t>LTTS</t>
  </si>
  <si>
    <t>LXCHEM</t>
  </si>
  <si>
    <t>M&amp;MFIN</t>
  </si>
  <si>
    <t>MAHABANK</t>
  </si>
  <si>
    <t>MAHLIFE</t>
  </si>
  <si>
    <t>MAHSCOOTER</t>
  </si>
  <si>
    <t>MAHSEAMLES</t>
  </si>
  <si>
    <t>MANYAVAR</t>
  </si>
  <si>
    <t>MAPMYINDIA</t>
  </si>
  <si>
    <t>MASTEK</t>
  </si>
  <si>
    <t>MEDANTA</t>
  </si>
  <si>
    <t>MEDPLUS</t>
  </si>
  <si>
    <t>METROBRAND</t>
  </si>
  <si>
    <t>METROPOLIS</t>
  </si>
  <si>
    <t>MGL</t>
  </si>
  <si>
    <t>MHRIL</t>
  </si>
  <si>
    <t>MINDACORP</t>
  </si>
  <si>
    <t>MOTILALOFS</t>
  </si>
  <si>
    <t>MRF</t>
  </si>
  <si>
    <t>MRPL</t>
  </si>
  <si>
    <t>MSUMI</t>
  </si>
  <si>
    <t>MTARTECH</t>
  </si>
  <si>
    <t>NAM-INDIA</t>
  </si>
  <si>
    <t>NATCOPHARM</t>
  </si>
  <si>
    <t>NAVINFLUOR</t>
  </si>
  <si>
    <t>NETWORK18</t>
  </si>
  <si>
    <t>NH</t>
  </si>
  <si>
    <t>NIACL</t>
  </si>
  <si>
    <t>NLCINDIA</t>
  </si>
  <si>
    <t>NSLNISP</t>
  </si>
  <si>
    <t>NUVOCO</t>
  </si>
  <si>
    <t>OLECTRA</t>
  </si>
  <si>
    <t>ORIENTELEC</t>
  </si>
  <si>
    <t>PEL</t>
  </si>
  <si>
    <t>PFIZER</t>
  </si>
  <si>
    <t>PGHH</t>
  </si>
  <si>
    <t>PGHL</t>
  </si>
  <si>
    <t>PNCINFRA</t>
  </si>
  <si>
    <t>POLYMED</t>
  </si>
  <si>
    <t>POWERINDIA</t>
  </si>
  <si>
    <t>PRAJIND</t>
  </si>
  <si>
    <t>PRINCEPIPE</t>
  </si>
  <si>
    <t>PRSMJOHNSN</t>
  </si>
  <si>
    <t>PSB</t>
  </si>
  <si>
    <t>PVRINOX</t>
  </si>
  <si>
    <t>QUESS</t>
  </si>
  <si>
    <t>RADICO</t>
  </si>
  <si>
    <t>RAIN</t>
  </si>
  <si>
    <t>RAINBOW</t>
  </si>
  <si>
    <t>RAJESHEXPO</t>
  </si>
  <si>
    <t>RAMCOCEM</t>
  </si>
  <si>
    <t>RATNAMANI</t>
  </si>
  <si>
    <t>RAYMOND</t>
  </si>
  <si>
    <t>RCF</t>
  </si>
  <si>
    <t>REDINGTON</t>
  </si>
  <si>
    <t>RELAXO</t>
  </si>
  <si>
    <t>RELIGARE</t>
  </si>
  <si>
    <t>RELINFRA</t>
  </si>
  <si>
    <t>RENUKA</t>
  </si>
  <si>
    <t>RHIM</t>
  </si>
  <si>
    <t>RITES</t>
  </si>
  <si>
    <t>ROLEXRINGS</t>
  </si>
  <si>
    <t>ROUTE</t>
  </si>
  <si>
    <t>RTNINDIA</t>
  </si>
  <si>
    <t>RUSTOMJEE</t>
  </si>
  <si>
    <t>SAFARI</t>
  </si>
  <si>
    <t>SANOFI</t>
  </si>
  <si>
    <t>SAPPHIRE</t>
  </si>
  <si>
    <t>SAREGAMA</t>
  </si>
  <si>
    <t>SCHAEFFLER</t>
  </si>
  <si>
    <t>SFL</t>
  </si>
  <si>
    <t>SHOPERSTOP</t>
  </si>
  <si>
    <t>SHYAMMETL</t>
  </si>
  <si>
    <t>SIS</t>
  </si>
  <si>
    <t>SKFINDIA</t>
  </si>
  <si>
    <t>SONATSOFTW</t>
  </si>
  <si>
    <t>SPARC</t>
  </si>
  <si>
    <t>SPLPETRO</t>
  </si>
  <si>
    <t>STARHEALTH</t>
  </si>
  <si>
    <t>STLTECH</t>
  </si>
  <si>
    <t>SUMICHEM</t>
  </si>
  <si>
    <t>SUNCLAY</t>
  </si>
  <si>
    <t>SUNDARMFIN</t>
  </si>
  <si>
    <t>SUNDRMFAST</t>
  </si>
  <si>
    <t>SUNTV</t>
  </si>
  <si>
    <t>SUPRAJIT</t>
  </si>
  <si>
    <t>SWANENERGY</t>
  </si>
  <si>
    <t>SWSOLAR</t>
  </si>
  <si>
    <t>SYMPHONY</t>
  </si>
  <si>
    <t>SYRMA</t>
  </si>
  <si>
    <t>TANLA</t>
  </si>
  <si>
    <t>TATACOMM</t>
  </si>
  <si>
    <t>TATAINVEST</t>
  </si>
  <si>
    <t>TCI</t>
  </si>
  <si>
    <t>TCIEXP</t>
  </si>
  <si>
    <t>TEGA</t>
  </si>
  <si>
    <t>TEJASNET</t>
  </si>
  <si>
    <t>THERMAX</t>
  </si>
  <si>
    <t>TIMKEN</t>
  </si>
  <si>
    <t>TMB</t>
  </si>
  <si>
    <t>TRIDENT</t>
  </si>
  <si>
    <t>TRITURBINE</t>
  </si>
  <si>
    <t>TRIVENI</t>
  </si>
  <si>
    <t>TTKPRESTIG</t>
  </si>
  <si>
    <t>TTML</t>
  </si>
  <si>
    <t>UBL</t>
  </si>
  <si>
    <t>UCOBANK</t>
  </si>
  <si>
    <t>UJJIVANSFB</t>
  </si>
  <si>
    <t>USHAMART</t>
  </si>
  <si>
    <t>UTIAMC</t>
  </si>
  <si>
    <t>VGUARD</t>
  </si>
  <si>
    <t>VINATIORGA</t>
  </si>
  <si>
    <t>VIPIND</t>
  </si>
  <si>
    <t>VRLLOG</t>
  </si>
  <si>
    <t>VSTIND</t>
  </si>
  <si>
    <t>VTL</t>
  </si>
  <si>
    <t>WELCORP</t>
  </si>
  <si>
    <t>WELSPUNLIV</t>
  </si>
  <si>
    <t>WHIRLPOOL</t>
  </si>
  <si>
    <t>ZEEL</t>
  </si>
  <si>
    <t>ZENSARTECH</t>
  </si>
  <si>
    <t>ZFCVINDIA</t>
  </si>
  <si>
    <t>ZYDUSWELL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</si>
</sst>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43" fontId="16" fillId="0" borderId="0" xfId="1" applyNumberFormat="1" applyFont="1" applyAlignment="1">
      <alignment wrapText="1"/>
    </xf>
    <xf numFmtId="43" fontId="18" fillId="0" borderId="0" xfId="1" applyNumberFormat="1" applyFont="1"/>
    <xf numFmtId="43" fontId="0" fillId="0" borderId="0" xfId="1" applyNumberFormat="1" applyFont="1"/>
    <xf numFmtId="43" fontId="0" fillId="0" borderId="0" xfId="0" applyNumberFormat="1"/>
    <xf numFmtId="0" fontId="16" fillId="0" borderId="10" xfId="0" applyFont="1" applyBorder="1" applyAlignment="1">
      <alignment horizontal="center" vertical="top"/>
    </xf>
    <xf numFmtId="43" fontId="16" fillId="0" borderId="10" xfId="1" applyFont="1" applyBorder="1" applyAlignment="1">
      <alignment horizontal="center" vertical="top"/>
    </xf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9"/>
  <sheetViews>
    <sheetView tabSelected="1" workbookViewId="0">
      <pane ySplit="1" topLeftCell="A2" activePane="bottomLeft" state="frozen"/>
      <selection activeCell="E1" sqref="E1"/>
      <selection pane="bottomLeft" activeCell="O10" sqref="O10"/>
    </sheetView>
  </sheetViews>
  <sheetFormatPr defaultRowHeight="15" x14ac:dyDescent="0.25"/>
  <cols>
    <col min="1" max="1" width="14.42578125" customWidth="1"/>
    <col min="2" max="2" width="14.85546875" style="9" customWidth="1"/>
    <col min="3" max="3" width="13.85546875" style="9" customWidth="1"/>
    <col min="4" max="4" width="13" customWidth="1"/>
    <col min="6" max="6" width="11" style="5" bestFit="1" customWidth="1"/>
    <col min="7" max="7" width="4.7109375" customWidth="1"/>
    <col min="8" max="8" width="5.7109375" customWidth="1"/>
    <col min="9" max="9" width="10" customWidth="1"/>
    <col min="10" max="10" width="11" customWidth="1"/>
    <col min="11" max="11" width="3.7109375" customWidth="1"/>
    <col min="12" max="12" width="4.140625" customWidth="1"/>
    <col min="13" max="13" width="25.140625" customWidth="1"/>
    <col min="14" max="14" width="24.5703125" customWidth="1"/>
  </cols>
  <sheetData>
    <row r="1" spans="1:14" s="2" customFormat="1" ht="32.25" customHeight="1" x14ac:dyDescent="0.25">
      <c r="A1" s="7" t="s">
        <v>207</v>
      </c>
      <c r="B1" s="8" t="s">
        <v>208</v>
      </c>
      <c r="C1" s="8" t="s">
        <v>209</v>
      </c>
      <c r="D1" s="7" t="s">
        <v>210</v>
      </c>
      <c r="F1" s="3" t="s">
        <v>204</v>
      </c>
      <c r="I1" s="2" t="s">
        <v>202</v>
      </c>
      <c r="J1" s="2" t="s">
        <v>203</v>
      </c>
      <c r="M1" s="2" t="s">
        <v>205</v>
      </c>
      <c r="N1" s="2" t="s">
        <v>206</v>
      </c>
    </row>
    <row r="2" spans="1:14" x14ac:dyDescent="0.25">
      <c r="A2" t="s">
        <v>0</v>
      </c>
      <c r="B2" s="9">
        <v>1047.300048828125</v>
      </c>
      <c r="C2" s="9">
        <v>79.078788734036252</v>
      </c>
      <c r="D2" t="s">
        <v>211</v>
      </c>
      <c r="E2" s="1" t="str">
        <f>IFERROR(IF(A2="","",HYPERLINK("https://in.tradingview.com/chart/?symbol="&amp;A2,"CHART")),"")</f>
        <v>CHART</v>
      </c>
      <c r="F2" s="4">
        <f>B2</f>
        <v>1047.300048828125</v>
      </c>
      <c r="G2">
        <v>25</v>
      </c>
      <c r="H2" t="s">
        <v>201</v>
      </c>
      <c r="I2">
        <f>ROUND(F2,-1)</f>
        <v>1050</v>
      </c>
      <c r="J2">
        <f>ROUND(F2,-1)</f>
        <v>1050</v>
      </c>
      <c r="K2" t="s">
        <v>202</v>
      </c>
      <c r="L2" t="s">
        <v>203</v>
      </c>
      <c r="M2" t="str">
        <f>CONCATENATE(A2,G2,H2,I2,K2)</f>
        <v>360ONE25SEP1050CE</v>
      </c>
      <c r="N2" t="str">
        <f>CONCATENATE(A2,G2,H2,I2,L2)</f>
        <v xml:space="preserve">360ONE25SEP1050PE </v>
      </c>
    </row>
    <row r="3" spans="1:14" x14ac:dyDescent="0.25">
      <c r="A3" t="s">
        <v>212</v>
      </c>
      <c r="B3" s="9">
        <v>31235</v>
      </c>
      <c r="C3" s="9">
        <v>73.871194929180689</v>
      </c>
      <c r="D3" t="s">
        <v>211</v>
      </c>
      <c r="E3" s="1" t="str">
        <f>IFERROR(IF(A3="","",HYPERLINK("https://in.tradingview.com/chart/?symbol="&amp;A3,"CHART")),"")</f>
        <v>CHART</v>
      </c>
      <c r="F3" s="4">
        <f t="shared" ref="F3:F66" si="0">B3</f>
        <v>31235</v>
      </c>
      <c r="G3">
        <v>25</v>
      </c>
      <c r="H3" t="s">
        <v>201</v>
      </c>
      <c r="I3" s="6">
        <f>ROUND(F3,-2)</f>
        <v>31200</v>
      </c>
      <c r="J3" s="6">
        <f>ROUND(F3,-2)</f>
        <v>31200</v>
      </c>
      <c r="K3" t="s">
        <v>202</v>
      </c>
      <c r="L3" t="s">
        <v>203</v>
      </c>
      <c r="M3" t="str">
        <f t="shared" ref="M3:M66" si="1">CONCATENATE(A3,G3,H3,I3,K3)</f>
        <v>3MINDIA25SEP31200CE</v>
      </c>
      <c r="N3" t="str">
        <f t="shared" ref="N3:N66" si="2">CONCATENATE(A3,G3,H3,I3,L3)</f>
        <v xml:space="preserve">3MINDIA25SEP31200PE </v>
      </c>
    </row>
    <row r="4" spans="1:14" x14ac:dyDescent="0.25">
      <c r="A4" t="s">
        <v>213</v>
      </c>
      <c r="B4" s="9">
        <v>388.04998779296881</v>
      </c>
      <c r="C4" s="9">
        <v>62.713226684291911</v>
      </c>
      <c r="D4" t="s">
        <v>214</v>
      </c>
      <c r="E4" s="1" t="str">
        <f>IFERROR(IF(A4="","",HYPERLINK("https://in.tradingview.com/chart/?symbol="&amp;A4,"CHART")),"")</f>
        <v>CHART</v>
      </c>
      <c r="F4" s="4">
        <f t="shared" si="0"/>
        <v>388.04998779296881</v>
      </c>
      <c r="G4">
        <v>25</v>
      </c>
      <c r="H4" t="s">
        <v>201</v>
      </c>
      <c r="I4">
        <f>ROUND(F4,-1)</f>
        <v>390</v>
      </c>
      <c r="J4">
        <f>ROUND(F4,-1)</f>
        <v>390</v>
      </c>
      <c r="K4" t="s">
        <v>202</v>
      </c>
      <c r="L4" t="s">
        <v>203</v>
      </c>
      <c r="M4" t="str">
        <f t="shared" si="1"/>
        <v>AARTIIND25SEP390CE</v>
      </c>
      <c r="N4" t="str">
        <f t="shared" si="2"/>
        <v xml:space="preserve">AARTIIND25SEP390PE </v>
      </c>
    </row>
    <row r="5" spans="1:14" x14ac:dyDescent="0.25">
      <c r="A5" t="s">
        <v>215</v>
      </c>
      <c r="B5" s="9">
        <v>1580.099975585938</v>
      </c>
      <c r="C5" s="9">
        <v>31.246771268212129</v>
      </c>
      <c r="D5" t="s">
        <v>214</v>
      </c>
      <c r="E5" s="1" t="str">
        <f>IFERROR(IF(A5="","",HYPERLINK("https://in.tradingview.com/chart/?symbol="&amp;A5,"CHART")),"")</f>
        <v>CHART</v>
      </c>
      <c r="F5" s="4">
        <f t="shared" si="0"/>
        <v>1580.099975585938</v>
      </c>
      <c r="G5">
        <v>25</v>
      </c>
      <c r="H5" t="s">
        <v>201</v>
      </c>
      <c r="I5" s="6">
        <f>ROUND(F5,-0.5)</f>
        <v>1580</v>
      </c>
      <c r="J5" s="6">
        <f>ROUND(F5,-0.5)</f>
        <v>1580</v>
      </c>
      <c r="K5" t="s">
        <v>202</v>
      </c>
      <c r="L5" t="s">
        <v>203</v>
      </c>
      <c r="M5" t="str">
        <f t="shared" si="1"/>
        <v>AAVAS25SEP1580CE</v>
      </c>
      <c r="N5" t="str">
        <f t="shared" si="2"/>
        <v xml:space="preserve">AAVAS25SEP1580PE </v>
      </c>
    </row>
    <row r="6" spans="1:14" x14ac:dyDescent="0.25">
      <c r="A6" t="s">
        <v>1</v>
      </c>
      <c r="B6" s="9">
        <v>5137.7998046875</v>
      </c>
      <c r="C6" s="9">
        <v>40.598624930399708</v>
      </c>
      <c r="D6" t="s">
        <v>214</v>
      </c>
      <c r="E6" s="1" t="str">
        <f>IFERROR(IF(A6="","",HYPERLINK("https://in.tradingview.com/chart/?symbol="&amp;A6,"CHART")),"")</f>
        <v>CHART</v>
      </c>
      <c r="F6" s="4">
        <f t="shared" si="0"/>
        <v>5137.7998046875</v>
      </c>
      <c r="G6">
        <v>25</v>
      </c>
      <c r="H6" t="s">
        <v>201</v>
      </c>
      <c r="I6">
        <f t="shared" ref="I6:I37" si="3">ROUND(F6,-1)</f>
        <v>5140</v>
      </c>
      <c r="J6">
        <f t="shared" ref="J6:J37" si="4">ROUND(F6,-1)</f>
        <v>5140</v>
      </c>
      <c r="K6" t="s">
        <v>202</v>
      </c>
      <c r="L6" t="s">
        <v>203</v>
      </c>
      <c r="M6" t="str">
        <f t="shared" si="1"/>
        <v>ABB25SEP5140CE</v>
      </c>
      <c r="N6" t="str">
        <f t="shared" si="2"/>
        <v xml:space="preserve">ABB25SEP5140PE </v>
      </c>
    </row>
    <row r="7" spans="1:14" x14ac:dyDescent="0.25">
      <c r="A7" t="s">
        <v>2</v>
      </c>
      <c r="B7" s="9">
        <v>290.75</v>
      </c>
      <c r="C7" s="9">
        <v>93.113237067315978</v>
      </c>
      <c r="D7" t="s">
        <v>211</v>
      </c>
      <c r="E7" s="1" t="str">
        <f>IFERROR(IF(A7="","",HYPERLINK("https://in.tradingview.com/chart/?symbol="&amp;A7,"CHART")),"")</f>
        <v>CHART</v>
      </c>
      <c r="F7" s="4">
        <f t="shared" si="0"/>
        <v>290.75</v>
      </c>
      <c r="G7">
        <v>25</v>
      </c>
      <c r="H7" t="s">
        <v>201</v>
      </c>
      <c r="I7">
        <f t="shared" si="3"/>
        <v>290</v>
      </c>
      <c r="J7">
        <f t="shared" si="4"/>
        <v>290</v>
      </c>
      <c r="K7" t="s">
        <v>202</v>
      </c>
      <c r="L7" t="s">
        <v>203</v>
      </c>
      <c r="M7" t="str">
        <f t="shared" si="1"/>
        <v>ABCAPITAL25SEP290CE</v>
      </c>
      <c r="N7" t="str">
        <f t="shared" si="2"/>
        <v xml:space="preserve">ABCAPITAL25SEP290PE </v>
      </c>
    </row>
    <row r="8" spans="1:14" x14ac:dyDescent="0.25">
      <c r="A8" t="s">
        <v>3</v>
      </c>
      <c r="B8" s="9">
        <v>90.180000305175781</v>
      </c>
      <c r="C8" s="9">
        <v>100</v>
      </c>
      <c r="D8" t="s">
        <v>211</v>
      </c>
      <c r="E8" s="1" t="str">
        <f>IFERROR(IF(A8="","",HYPERLINK("https://in.tradingview.com/chart/?symbol="&amp;A8,"CHART")),"")</f>
        <v>CHART</v>
      </c>
      <c r="F8" s="4">
        <f t="shared" si="0"/>
        <v>90.180000305175781</v>
      </c>
      <c r="G8">
        <v>25</v>
      </c>
      <c r="H8" t="s">
        <v>201</v>
      </c>
      <c r="I8">
        <f t="shared" si="3"/>
        <v>90</v>
      </c>
      <c r="J8">
        <f t="shared" si="4"/>
        <v>90</v>
      </c>
      <c r="K8" t="s">
        <v>202</v>
      </c>
      <c r="L8" t="s">
        <v>203</v>
      </c>
      <c r="M8" t="str">
        <f t="shared" si="1"/>
        <v>ABFRL25SEP90CE</v>
      </c>
      <c r="N8" t="str">
        <f t="shared" si="2"/>
        <v xml:space="preserve">ABFRL25SEP90PE </v>
      </c>
    </row>
    <row r="9" spans="1:14" x14ac:dyDescent="0.25">
      <c r="A9" t="s">
        <v>216</v>
      </c>
      <c r="B9" s="9">
        <v>850.29998779296875</v>
      </c>
      <c r="C9" s="9">
        <v>74.033454576094471</v>
      </c>
      <c r="D9" t="s">
        <v>211</v>
      </c>
      <c r="E9" s="1" t="str">
        <f>IFERROR(IF(A9="","",HYPERLINK("https://in.tradingview.com/chart/?symbol="&amp;A9,"CHART")),"")</f>
        <v>CHART</v>
      </c>
      <c r="F9" s="4">
        <f t="shared" si="0"/>
        <v>850.29998779296875</v>
      </c>
      <c r="G9">
        <v>25</v>
      </c>
      <c r="H9" t="s">
        <v>201</v>
      </c>
      <c r="I9">
        <f t="shared" si="3"/>
        <v>850</v>
      </c>
      <c r="J9">
        <f t="shared" si="4"/>
        <v>850</v>
      </c>
      <c r="K9" t="s">
        <v>202</v>
      </c>
      <c r="L9" t="s">
        <v>203</v>
      </c>
      <c r="M9" t="str">
        <f t="shared" si="1"/>
        <v>ABSLAMC25SEP850CE</v>
      </c>
      <c r="N9" t="str">
        <f t="shared" si="2"/>
        <v xml:space="preserve">ABSLAMC25SEP850PE </v>
      </c>
    </row>
    <row r="10" spans="1:14" x14ac:dyDescent="0.25">
      <c r="A10" t="s">
        <v>217</v>
      </c>
      <c r="B10" s="9">
        <v>1850.099975585938</v>
      </c>
      <c r="C10" s="9">
        <v>71.315783792101797</v>
      </c>
      <c r="D10" t="s">
        <v>211</v>
      </c>
      <c r="E10" s="1" t="str">
        <f>IFERROR(IF(A10="","",HYPERLINK("https://in.tradingview.com/chart/?symbol="&amp;A10,"CHART")),"")</f>
        <v>CHART</v>
      </c>
      <c r="F10" s="4">
        <f t="shared" si="0"/>
        <v>1850.099975585938</v>
      </c>
      <c r="G10">
        <v>25</v>
      </c>
      <c r="H10" t="s">
        <v>201</v>
      </c>
      <c r="I10">
        <f t="shared" si="3"/>
        <v>1850</v>
      </c>
      <c r="J10">
        <f t="shared" si="4"/>
        <v>1850</v>
      </c>
      <c r="K10" t="s">
        <v>202</v>
      </c>
      <c r="L10" t="s">
        <v>203</v>
      </c>
      <c r="M10" t="str">
        <f t="shared" si="1"/>
        <v>ACC25SEP1850CE</v>
      </c>
      <c r="N10" t="str">
        <f t="shared" si="2"/>
        <v xml:space="preserve">ACC25SEP1850PE </v>
      </c>
    </row>
    <row r="11" spans="1:14" x14ac:dyDescent="0.25">
      <c r="A11" t="s">
        <v>218</v>
      </c>
      <c r="B11" s="9">
        <v>1117.900024414062</v>
      </c>
      <c r="C11" s="9">
        <v>75.848199468369117</v>
      </c>
      <c r="D11" t="s">
        <v>211</v>
      </c>
      <c r="E11" s="1" t="str">
        <f>IFERROR(IF(A11="","",HYPERLINK("https://in.tradingview.com/chart/?symbol="&amp;A11,"CHART")),"")</f>
        <v>CHART</v>
      </c>
      <c r="F11" s="4">
        <f t="shared" si="0"/>
        <v>1117.900024414062</v>
      </c>
      <c r="G11">
        <v>25</v>
      </c>
      <c r="H11" t="s">
        <v>201</v>
      </c>
      <c r="I11">
        <f t="shared" si="3"/>
        <v>1120</v>
      </c>
      <c r="J11">
        <f t="shared" si="4"/>
        <v>1120</v>
      </c>
      <c r="K11" t="s">
        <v>202</v>
      </c>
      <c r="L11" t="s">
        <v>203</v>
      </c>
      <c r="M11" t="str">
        <f t="shared" si="1"/>
        <v>ACE25SEP1120CE</v>
      </c>
      <c r="N11" t="str">
        <f t="shared" si="2"/>
        <v xml:space="preserve">ACE25SEP1120PE </v>
      </c>
    </row>
    <row r="12" spans="1:14" x14ac:dyDescent="0.25">
      <c r="A12" t="s">
        <v>219</v>
      </c>
      <c r="B12" s="9">
        <v>690.9000244140625</v>
      </c>
      <c r="C12" s="9">
        <v>100</v>
      </c>
      <c r="D12" t="s">
        <v>211</v>
      </c>
      <c r="E12" s="1" t="str">
        <f>IFERROR(IF(A12="","",HYPERLINK("https://in.tradingview.com/chart/?symbol="&amp;A12,"CHART")),"")</f>
        <v>CHART</v>
      </c>
      <c r="F12" s="4">
        <f t="shared" si="0"/>
        <v>690.9000244140625</v>
      </c>
      <c r="G12">
        <v>25</v>
      </c>
      <c r="H12" t="s">
        <v>201</v>
      </c>
      <c r="I12">
        <f t="shared" si="3"/>
        <v>690</v>
      </c>
      <c r="J12">
        <f t="shared" si="4"/>
        <v>690</v>
      </c>
      <c r="K12" t="s">
        <v>202</v>
      </c>
      <c r="L12" t="s">
        <v>203</v>
      </c>
      <c r="M12" t="str">
        <f t="shared" si="1"/>
        <v>ACI25SEP690CE</v>
      </c>
      <c r="N12" t="str">
        <f t="shared" si="2"/>
        <v xml:space="preserve">ACI25SEP690PE </v>
      </c>
    </row>
    <row r="13" spans="1:14" x14ac:dyDescent="0.25">
      <c r="A13" t="s">
        <v>4</v>
      </c>
      <c r="B13" s="9">
        <v>785</v>
      </c>
      <c r="C13" s="9">
        <v>86.922544107755797</v>
      </c>
      <c r="D13" t="s">
        <v>211</v>
      </c>
      <c r="E13" s="1" t="str">
        <f>IFERROR(IF(A13="","",HYPERLINK("https://in.tradingview.com/chart/?symbol="&amp;A13,"CHART")),"")</f>
        <v>CHART</v>
      </c>
      <c r="F13" s="4">
        <f t="shared" si="0"/>
        <v>785</v>
      </c>
      <c r="G13">
        <v>25</v>
      </c>
      <c r="H13" t="s">
        <v>201</v>
      </c>
      <c r="I13">
        <f t="shared" si="3"/>
        <v>790</v>
      </c>
      <c r="J13">
        <f t="shared" si="4"/>
        <v>790</v>
      </c>
      <c r="K13" t="s">
        <v>202</v>
      </c>
      <c r="L13" t="s">
        <v>203</v>
      </c>
      <c r="M13" t="str">
        <f t="shared" si="1"/>
        <v>ADANIENSOL25SEP790CE</v>
      </c>
      <c r="N13" t="str">
        <f t="shared" si="2"/>
        <v xml:space="preserve">ADANIENSOL25SEP790PE </v>
      </c>
    </row>
    <row r="14" spans="1:14" x14ac:dyDescent="0.25">
      <c r="A14" t="s">
        <v>5</v>
      </c>
      <c r="B14" s="9">
        <v>2311.89990234375</v>
      </c>
      <c r="C14" s="9">
        <v>85.480009134922327</v>
      </c>
      <c r="D14" t="s">
        <v>211</v>
      </c>
      <c r="E14" s="1" t="str">
        <f>IFERROR(IF(A14="","",HYPERLINK("https://in.tradingview.com/chart/?symbol="&amp;A14,"CHART")),"")</f>
        <v>CHART</v>
      </c>
      <c r="F14" s="4">
        <f t="shared" si="0"/>
        <v>2311.89990234375</v>
      </c>
      <c r="G14">
        <v>25</v>
      </c>
      <c r="H14" t="s">
        <v>201</v>
      </c>
      <c r="I14">
        <f t="shared" si="3"/>
        <v>2310</v>
      </c>
      <c r="J14">
        <f t="shared" si="4"/>
        <v>2310</v>
      </c>
      <c r="K14" t="s">
        <v>202</v>
      </c>
      <c r="L14" t="s">
        <v>203</v>
      </c>
      <c r="M14" t="str">
        <f t="shared" si="1"/>
        <v>ADANIENT25SEP2310CE</v>
      </c>
      <c r="N14" t="str">
        <f t="shared" si="2"/>
        <v xml:space="preserve">ADANIENT25SEP2310PE </v>
      </c>
    </row>
    <row r="15" spans="1:14" x14ac:dyDescent="0.25">
      <c r="A15" t="s">
        <v>6</v>
      </c>
      <c r="B15" s="9">
        <v>939.9000244140625</v>
      </c>
      <c r="C15" s="9">
        <v>75.894559867036378</v>
      </c>
      <c r="D15" t="s">
        <v>211</v>
      </c>
      <c r="E15" s="1" t="str">
        <f>IFERROR(IF(A15="","",HYPERLINK("https://in.tradingview.com/chart/?symbol="&amp;A15,"CHART")),"")</f>
        <v>CHART</v>
      </c>
      <c r="F15" s="4">
        <f t="shared" si="0"/>
        <v>939.9000244140625</v>
      </c>
      <c r="G15">
        <v>25</v>
      </c>
      <c r="H15" t="s">
        <v>201</v>
      </c>
      <c r="I15">
        <f t="shared" si="3"/>
        <v>940</v>
      </c>
      <c r="J15">
        <f t="shared" si="4"/>
        <v>940</v>
      </c>
      <c r="K15" t="s">
        <v>202</v>
      </c>
      <c r="L15" t="s">
        <v>203</v>
      </c>
      <c r="M15" t="str">
        <f t="shared" si="1"/>
        <v>ADANIGREEN25SEP940CE</v>
      </c>
      <c r="N15" t="str">
        <f t="shared" si="2"/>
        <v xml:space="preserve">ADANIGREEN25SEP940PE </v>
      </c>
    </row>
    <row r="16" spans="1:14" x14ac:dyDescent="0.25">
      <c r="A16" t="s">
        <v>7</v>
      </c>
      <c r="B16" s="9">
        <v>1373.5</v>
      </c>
      <c r="C16" s="9">
        <v>89.351453928485512</v>
      </c>
      <c r="D16" t="s">
        <v>211</v>
      </c>
      <c r="E16" s="1" t="str">
        <f>IFERROR(IF(A16="","",HYPERLINK("https://in.tradingview.com/chart/?symbol="&amp;A16,"CHART")),"")</f>
        <v>CHART</v>
      </c>
      <c r="F16" s="4">
        <f t="shared" si="0"/>
        <v>1373.5</v>
      </c>
      <c r="G16">
        <v>25</v>
      </c>
      <c r="H16" t="s">
        <v>201</v>
      </c>
      <c r="I16">
        <f t="shared" si="3"/>
        <v>1370</v>
      </c>
      <c r="J16">
        <f t="shared" si="4"/>
        <v>1370</v>
      </c>
      <c r="K16" t="s">
        <v>202</v>
      </c>
      <c r="L16" t="s">
        <v>203</v>
      </c>
      <c r="M16" t="str">
        <f t="shared" si="1"/>
        <v>ADANIPORTS25SEP1370CE</v>
      </c>
      <c r="N16" t="str">
        <f t="shared" si="2"/>
        <v xml:space="preserve">ADANIPORTS25SEP1370PE </v>
      </c>
    </row>
    <row r="17" spans="1:14" x14ac:dyDescent="0.25">
      <c r="A17" t="s">
        <v>220</v>
      </c>
      <c r="B17" s="9">
        <v>640.6500244140625</v>
      </c>
      <c r="C17" s="9">
        <v>99.016194955976204</v>
      </c>
      <c r="D17" t="s">
        <v>211</v>
      </c>
      <c r="E17" s="1" t="str">
        <f>IFERROR(IF(A17="","",HYPERLINK("https://in.tradingview.com/chart/?symbol="&amp;A17,"CHART")),"")</f>
        <v>CHART</v>
      </c>
      <c r="F17" s="4">
        <f t="shared" si="0"/>
        <v>640.6500244140625</v>
      </c>
      <c r="G17">
        <v>25</v>
      </c>
      <c r="H17" t="s">
        <v>201</v>
      </c>
      <c r="I17">
        <f t="shared" si="3"/>
        <v>640</v>
      </c>
      <c r="J17">
        <f t="shared" si="4"/>
        <v>640</v>
      </c>
      <c r="K17" t="s">
        <v>202</v>
      </c>
      <c r="L17" t="s">
        <v>203</v>
      </c>
      <c r="M17" t="str">
        <f t="shared" si="1"/>
        <v>ADANIPOWER25SEP640CE</v>
      </c>
      <c r="N17" t="str">
        <f t="shared" si="2"/>
        <v xml:space="preserve">ADANIPOWER25SEP640PE </v>
      </c>
    </row>
    <row r="18" spans="1:14" x14ac:dyDescent="0.25">
      <c r="A18" t="s">
        <v>221</v>
      </c>
      <c r="B18" s="9">
        <v>744.04998779296875</v>
      </c>
      <c r="C18" s="9">
        <v>33.010104357886831</v>
      </c>
      <c r="D18" t="s">
        <v>214</v>
      </c>
      <c r="E18" s="1" t="str">
        <f>IFERROR(IF(A18="","",HYPERLINK("https://in.tradingview.com/chart/?symbol="&amp;A18,"CHART")),"")</f>
        <v>CHART</v>
      </c>
      <c r="F18" s="4">
        <f t="shared" si="0"/>
        <v>744.04998779296875</v>
      </c>
      <c r="G18">
        <v>25</v>
      </c>
      <c r="H18" t="s">
        <v>201</v>
      </c>
      <c r="I18">
        <f t="shared" si="3"/>
        <v>740</v>
      </c>
      <c r="J18">
        <f t="shared" si="4"/>
        <v>740</v>
      </c>
      <c r="K18" t="s">
        <v>202</v>
      </c>
      <c r="L18" t="s">
        <v>203</v>
      </c>
      <c r="M18" t="str">
        <f t="shared" si="1"/>
        <v>AETHER25SEP740CE</v>
      </c>
      <c r="N18" t="str">
        <f t="shared" si="2"/>
        <v xml:space="preserve">AETHER25SEP740PE </v>
      </c>
    </row>
    <row r="19" spans="1:14" x14ac:dyDescent="0.25">
      <c r="A19" t="s">
        <v>222</v>
      </c>
      <c r="B19" s="9">
        <v>2030</v>
      </c>
      <c r="C19" s="9">
        <v>100</v>
      </c>
      <c r="D19" t="s">
        <v>211</v>
      </c>
      <c r="E19" s="1" t="str">
        <f>IFERROR(IF(A19="","",HYPERLINK("https://in.tradingview.com/chart/?symbol="&amp;A19,"CHART")),"")</f>
        <v>CHART</v>
      </c>
      <c r="F19" s="4">
        <f t="shared" si="0"/>
        <v>2030</v>
      </c>
      <c r="G19">
        <v>25</v>
      </c>
      <c r="H19" t="s">
        <v>201</v>
      </c>
      <c r="I19">
        <f t="shared" si="3"/>
        <v>2030</v>
      </c>
      <c r="J19">
        <f t="shared" si="4"/>
        <v>2030</v>
      </c>
      <c r="K19" t="s">
        <v>202</v>
      </c>
      <c r="L19" t="s">
        <v>203</v>
      </c>
      <c r="M19" t="str">
        <f t="shared" si="1"/>
        <v>AFFLE25SEP2030CE</v>
      </c>
      <c r="N19" t="str">
        <f t="shared" si="2"/>
        <v xml:space="preserve">AFFLE25SEP2030PE </v>
      </c>
    </row>
    <row r="20" spans="1:14" x14ac:dyDescent="0.25">
      <c r="A20" t="s">
        <v>223</v>
      </c>
      <c r="B20" s="9">
        <v>3041</v>
      </c>
      <c r="C20" s="9">
        <v>41.713408160276337</v>
      </c>
      <c r="D20" t="s">
        <v>214</v>
      </c>
      <c r="E20" s="1" t="str">
        <f>IFERROR(IF(A20="","",HYPERLINK("https://in.tradingview.com/chart/?symbol="&amp;A20,"CHART")),"")</f>
        <v>CHART</v>
      </c>
      <c r="F20" s="4">
        <f t="shared" si="0"/>
        <v>3041</v>
      </c>
      <c r="G20">
        <v>25</v>
      </c>
      <c r="H20" t="s">
        <v>201</v>
      </c>
      <c r="I20">
        <f t="shared" si="3"/>
        <v>3040</v>
      </c>
      <c r="J20">
        <f t="shared" si="4"/>
        <v>3040</v>
      </c>
      <c r="K20" t="s">
        <v>202</v>
      </c>
      <c r="L20" t="s">
        <v>203</v>
      </c>
      <c r="M20" t="str">
        <f t="shared" si="1"/>
        <v>AIAENG25SEP3040CE</v>
      </c>
      <c r="N20" t="str">
        <f t="shared" si="2"/>
        <v xml:space="preserve">AIAENG25SEP3040PE </v>
      </c>
    </row>
    <row r="21" spans="1:14" x14ac:dyDescent="0.25">
      <c r="A21" t="s">
        <v>224</v>
      </c>
      <c r="B21" s="9">
        <v>2562.39990234375</v>
      </c>
      <c r="C21" s="9">
        <v>35.974840254633762</v>
      </c>
      <c r="D21" t="s">
        <v>214</v>
      </c>
      <c r="E21" s="1" t="str">
        <f>IFERROR(IF(A21="","",HYPERLINK("https://in.tradingview.com/chart/?symbol="&amp;A21,"CHART")),"")</f>
        <v>CHART</v>
      </c>
      <c r="F21" s="4">
        <f t="shared" si="0"/>
        <v>2562.39990234375</v>
      </c>
      <c r="G21">
        <v>25</v>
      </c>
      <c r="H21" t="s">
        <v>201</v>
      </c>
      <c r="I21">
        <f t="shared" si="3"/>
        <v>2560</v>
      </c>
      <c r="J21">
        <f t="shared" si="4"/>
        <v>2560</v>
      </c>
      <c r="K21" t="s">
        <v>202</v>
      </c>
      <c r="L21" t="s">
        <v>203</v>
      </c>
      <c r="M21" t="str">
        <f t="shared" si="1"/>
        <v>AJANTPHARM25SEP2560CE</v>
      </c>
      <c r="N21" t="str">
        <f t="shared" si="2"/>
        <v xml:space="preserve">AJANTPHARM25SEP2560PE </v>
      </c>
    </row>
    <row r="22" spans="1:14" x14ac:dyDescent="0.25">
      <c r="A22" t="s">
        <v>225</v>
      </c>
      <c r="B22" s="9">
        <v>3392.699951171875</v>
      </c>
      <c r="C22" s="9">
        <v>50.209763420897453</v>
      </c>
      <c r="D22" t="s">
        <v>214</v>
      </c>
      <c r="E22" s="1" t="str">
        <f>IFERROR(IF(A22="","",HYPERLINK("https://in.tradingview.com/chart/?symbol="&amp;A22,"CHART")),"")</f>
        <v>CHART</v>
      </c>
      <c r="F22" s="4">
        <f t="shared" si="0"/>
        <v>3392.699951171875</v>
      </c>
      <c r="G22">
        <v>25</v>
      </c>
      <c r="H22" t="s">
        <v>201</v>
      </c>
      <c r="I22">
        <f t="shared" si="3"/>
        <v>3390</v>
      </c>
      <c r="J22">
        <f t="shared" si="4"/>
        <v>3390</v>
      </c>
      <c r="K22" t="s">
        <v>202</v>
      </c>
      <c r="L22" t="s">
        <v>203</v>
      </c>
      <c r="M22" t="str">
        <f t="shared" si="1"/>
        <v>AKZOINDIA25SEP3390CE</v>
      </c>
      <c r="N22" t="str">
        <f t="shared" si="2"/>
        <v xml:space="preserve">AKZOINDIA25SEP3390PE </v>
      </c>
    </row>
    <row r="23" spans="1:14" x14ac:dyDescent="0.25">
      <c r="A23" t="s">
        <v>8</v>
      </c>
      <c r="B23" s="9">
        <v>5355.5</v>
      </c>
      <c r="C23" s="9">
        <v>99.164490861618802</v>
      </c>
      <c r="D23" t="s">
        <v>211</v>
      </c>
      <c r="E23" s="1" t="str">
        <f>IFERROR(IF(A23="","",HYPERLINK("https://in.tradingview.com/chart/?symbol="&amp;A23,"CHART")),"")</f>
        <v>CHART</v>
      </c>
      <c r="F23" s="4">
        <f t="shared" si="0"/>
        <v>5355.5</v>
      </c>
      <c r="G23">
        <v>25</v>
      </c>
      <c r="H23" t="s">
        <v>201</v>
      </c>
      <c r="I23">
        <f t="shared" si="3"/>
        <v>5360</v>
      </c>
      <c r="J23">
        <f t="shared" si="4"/>
        <v>5360</v>
      </c>
      <c r="K23" t="s">
        <v>202</v>
      </c>
      <c r="L23" t="s">
        <v>203</v>
      </c>
      <c r="M23" t="str">
        <f t="shared" si="1"/>
        <v>ALKEM25SEP5360CE</v>
      </c>
      <c r="N23" t="str">
        <f t="shared" si="2"/>
        <v xml:space="preserve">ALKEM25SEP5360PE </v>
      </c>
    </row>
    <row r="24" spans="1:14" x14ac:dyDescent="0.25">
      <c r="A24" t="s">
        <v>226</v>
      </c>
      <c r="B24" s="9">
        <v>2024.900024414062</v>
      </c>
      <c r="C24" s="9">
        <v>0</v>
      </c>
      <c r="D24" t="s">
        <v>227</v>
      </c>
      <c r="E24" s="1" t="str">
        <f>IFERROR(IF(A24="","",HYPERLINK("https://in.tradingview.com/chart/?symbol="&amp;A24,"CHART")),"")</f>
        <v>CHART</v>
      </c>
      <c r="F24" s="4">
        <f t="shared" si="0"/>
        <v>2024.900024414062</v>
      </c>
      <c r="G24">
        <v>25</v>
      </c>
      <c r="H24" t="s">
        <v>201</v>
      </c>
      <c r="I24">
        <f t="shared" si="3"/>
        <v>2020</v>
      </c>
      <c r="J24">
        <f t="shared" si="4"/>
        <v>2020</v>
      </c>
      <c r="K24" t="s">
        <v>202</v>
      </c>
      <c r="L24" t="s">
        <v>203</v>
      </c>
      <c r="M24" t="str">
        <f t="shared" si="1"/>
        <v>ALKYLAMINE25SEP2020CE</v>
      </c>
      <c r="N24" t="str">
        <f t="shared" si="2"/>
        <v xml:space="preserve">ALKYLAMINE25SEP2020PE </v>
      </c>
    </row>
    <row r="25" spans="1:14" x14ac:dyDescent="0.25">
      <c r="A25" t="s">
        <v>228</v>
      </c>
      <c r="B25" s="9">
        <v>31.35000038146973</v>
      </c>
      <c r="C25" s="9">
        <v>5.0157909401498983</v>
      </c>
      <c r="D25" t="s">
        <v>227</v>
      </c>
      <c r="E25" s="1" t="str">
        <f>IFERROR(IF(A25="","",HYPERLINK("https://in.tradingview.com/chart/?symbol="&amp;A25,"CHART")),"")</f>
        <v>CHART</v>
      </c>
      <c r="F25" s="4">
        <f t="shared" si="0"/>
        <v>31.35000038146973</v>
      </c>
      <c r="G25">
        <v>25</v>
      </c>
      <c r="H25" t="s">
        <v>201</v>
      </c>
      <c r="I25">
        <f t="shared" si="3"/>
        <v>30</v>
      </c>
      <c r="J25">
        <f t="shared" si="4"/>
        <v>30</v>
      </c>
      <c r="K25" t="s">
        <v>202</v>
      </c>
      <c r="L25" t="s">
        <v>203</v>
      </c>
      <c r="M25" t="str">
        <f t="shared" si="1"/>
        <v>ALLCARGO25SEP30CE</v>
      </c>
      <c r="N25" t="str">
        <f t="shared" si="2"/>
        <v xml:space="preserve">ALLCARGO25SEP30PE </v>
      </c>
    </row>
    <row r="26" spans="1:14" x14ac:dyDescent="0.25">
      <c r="A26" t="s">
        <v>229</v>
      </c>
      <c r="B26" s="9">
        <v>18.10000038146973</v>
      </c>
      <c r="C26" s="9">
        <v>10.959091816969901</v>
      </c>
      <c r="D26" t="s">
        <v>227</v>
      </c>
      <c r="E26" s="1" t="str">
        <f>IFERROR(IF(A26="","",HYPERLINK("https://in.tradingview.com/chart/?symbol="&amp;A26,"CHART")),"")</f>
        <v>CHART</v>
      </c>
      <c r="F26" s="4">
        <f t="shared" si="0"/>
        <v>18.10000038146973</v>
      </c>
      <c r="G26">
        <v>25</v>
      </c>
      <c r="H26" t="s">
        <v>201</v>
      </c>
      <c r="I26">
        <f t="shared" si="3"/>
        <v>20</v>
      </c>
      <c r="J26">
        <f t="shared" si="4"/>
        <v>20</v>
      </c>
      <c r="K26" t="s">
        <v>202</v>
      </c>
      <c r="L26" t="s">
        <v>203</v>
      </c>
      <c r="M26" t="str">
        <f t="shared" si="1"/>
        <v>ALOKINDS25SEP20CE</v>
      </c>
      <c r="N26" t="str">
        <f t="shared" si="2"/>
        <v xml:space="preserve">ALOKINDS25SEP20PE </v>
      </c>
    </row>
    <row r="27" spans="1:14" x14ac:dyDescent="0.25">
      <c r="A27" t="s">
        <v>9</v>
      </c>
      <c r="B27" s="9">
        <v>7689</v>
      </c>
      <c r="C27" s="9">
        <v>54.980027215662169</v>
      </c>
      <c r="D27" t="s">
        <v>214</v>
      </c>
      <c r="E27" s="1" t="str">
        <f>IFERROR(IF(A27="","",HYPERLINK("https://in.tradingview.com/chart/?symbol="&amp;A27,"CHART")),"")</f>
        <v>CHART</v>
      </c>
      <c r="F27" s="4">
        <f t="shared" si="0"/>
        <v>7689</v>
      </c>
      <c r="G27">
        <v>25</v>
      </c>
      <c r="H27" t="s">
        <v>201</v>
      </c>
      <c r="I27">
        <f t="shared" si="3"/>
        <v>7690</v>
      </c>
      <c r="J27">
        <f t="shared" si="4"/>
        <v>7690</v>
      </c>
      <c r="K27" t="s">
        <v>202</v>
      </c>
      <c r="L27" t="s">
        <v>203</v>
      </c>
      <c r="M27" t="str">
        <f t="shared" si="1"/>
        <v>AMBER25SEP7690CE</v>
      </c>
      <c r="N27" t="str">
        <f t="shared" si="2"/>
        <v xml:space="preserve">AMBER25SEP7690PE </v>
      </c>
    </row>
    <row r="28" spans="1:14" x14ac:dyDescent="0.25">
      <c r="A28" t="s">
        <v>10</v>
      </c>
      <c r="B28" s="9">
        <v>568.29998779296875</v>
      </c>
      <c r="C28" s="9">
        <v>34.549504523375802</v>
      </c>
      <c r="D28" t="s">
        <v>214</v>
      </c>
      <c r="E28" s="1" t="str">
        <f>IFERROR(IF(A28="","",HYPERLINK("https://in.tradingview.com/chart/?symbol="&amp;A28,"CHART")),"")</f>
        <v>CHART</v>
      </c>
      <c r="F28" s="4">
        <f t="shared" si="0"/>
        <v>568.29998779296875</v>
      </c>
      <c r="G28">
        <v>25</v>
      </c>
      <c r="H28" t="s">
        <v>201</v>
      </c>
      <c r="I28">
        <f t="shared" si="3"/>
        <v>570</v>
      </c>
      <c r="J28">
        <f t="shared" si="4"/>
        <v>570</v>
      </c>
      <c r="K28" t="s">
        <v>202</v>
      </c>
      <c r="L28" t="s">
        <v>203</v>
      </c>
      <c r="M28" t="str">
        <f t="shared" si="1"/>
        <v>AMBUJACEM25SEP570CE</v>
      </c>
      <c r="N28" t="str">
        <f t="shared" si="2"/>
        <v xml:space="preserve">AMBUJACEM25SEP570PE </v>
      </c>
    </row>
    <row r="29" spans="1:14" x14ac:dyDescent="0.25">
      <c r="A29" t="s">
        <v>11</v>
      </c>
      <c r="B29" s="9">
        <v>2342</v>
      </c>
      <c r="C29" s="9">
        <v>89.864590143059715</v>
      </c>
      <c r="D29" t="s">
        <v>211</v>
      </c>
      <c r="E29" s="1" t="str">
        <f>IFERROR(IF(A29="","",HYPERLINK("https://in.tradingview.com/chart/?symbol="&amp;A29,"CHART")),"")</f>
        <v>CHART</v>
      </c>
      <c r="F29" s="4">
        <f t="shared" si="0"/>
        <v>2342</v>
      </c>
      <c r="G29">
        <v>25</v>
      </c>
      <c r="H29" t="s">
        <v>201</v>
      </c>
      <c r="I29">
        <f t="shared" si="3"/>
        <v>2340</v>
      </c>
      <c r="J29">
        <f t="shared" si="4"/>
        <v>2340</v>
      </c>
      <c r="K29" t="s">
        <v>202</v>
      </c>
      <c r="L29" t="s">
        <v>203</v>
      </c>
      <c r="M29" t="str">
        <f t="shared" si="1"/>
        <v>ANGELONE25SEP2340CE</v>
      </c>
      <c r="N29" t="str">
        <f t="shared" si="2"/>
        <v xml:space="preserve">ANGELONE25SEP2340PE </v>
      </c>
    </row>
    <row r="30" spans="1:14" x14ac:dyDescent="0.25">
      <c r="A30" t="s">
        <v>230</v>
      </c>
      <c r="B30" s="9">
        <v>1089</v>
      </c>
      <c r="C30" s="9">
        <v>29.154441708186159</v>
      </c>
      <c r="D30" t="s">
        <v>227</v>
      </c>
      <c r="E30" s="1" t="str">
        <f>IFERROR(IF(A30="","",HYPERLINK("https://in.tradingview.com/chart/?symbol="&amp;A30,"CHART")),"")</f>
        <v>CHART</v>
      </c>
      <c r="F30" s="4">
        <f t="shared" si="0"/>
        <v>1089</v>
      </c>
      <c r="G30">
        <v>25</v>
      </c>
      <c r="H30" t="s">
        <v>201</v>
      </c>
      <c r="I30">
        <f t="shared" si="3"/>
        <v>1090</v>
      </c>
      <c r="J30">
        <f t="shared" si="4"/>
        <v>1090</v>
      </c>
      <c r="K30" t="s">
        <v>202</v>
      </c>
      <c r="L30" t="s">
        <v>203</v>
      </c>
      <c r="M30" t="str">
        <f t="shared" si="1"/>
        <v>ANURAS25SEP1090CE</v>
      </c>
      <c r="N30" t="str">
        <f t="shared" si="2"/>
        <v xml:space="preserve">ANURAS25SEP1090PE </v>
      </c>
    </row>
    <row r="31" spans="1:14" x14ac:dyDescent="0.25">
      <c r="A31" t="s">
        <v>231</v>
      </c>
      <c r="B31" s="9">
        <v>7896</v>
      </c>
      <c r="C31" s="9">
        <v>64.337623320206234</v>
      </c>
      <c r="D31" t="s">
        <v>214</v>
      </c>
      <c r="E31" s="1" t="str">
        <f>IFERROR(IF(A31="","",HYPERLINK("https://in.tradingview.com/chart/?symbol="&amp;A31,"CHART")),"")</f>
        <v>CHART</v>
      </c>
      <c r="F31" s="4">
        <f t="shared" si="0"/>
        <v>7896</v>
      </c>
      <c r="G31">
        <v>25</v>
      </c>
      <c r="H31" t="s">
        <v>201</v>
      </c>
      <c r="I31">
        <f t="shared" si="3"/>
        <v>7900</v>
      </c>
      <c r="J31">
        <f t="shared" si="4"/>
        <v>7900</v>
      </c>
      <c r="K31" t="s">
        <v>202</v>
      </c>
      <c r="L31" t="s">
        <v>203</v>
      </c>
      <c r="M31" t="str">
        <f t="shared" si="1"/>
        <v>APARINDS25SEP7900CE</v>
      </c>
      <c r="N31" t="str">
        <f t="shared" si="2"/>
        <v xml:space="preserve">APARINDS25SEP7900PE </v>
      </c>
    </row>
    <row r="32" spans="1:14" x14ac:dyDescent="0.25">
      <c r="A32" t="s">
        <v>12</v>
      </c>
      <c r="B32" s="9">
        <v>1684.400024414062</v>
      </c>
      <c r="C32" s="9">
        <v>61.833443989647748</v>
      </c>
      <c r="D32" t="s">
        <v>214</v>
      </c>
      <c r="E32" s="1" t="str">
        <f>IFERROR(IF(A32="","",HYPERLINK("https://in.tradingview.com/chart/?symbol="&amp;A32,"CHART")),"")</f>
        <v>CHART</v>
      </c>
      <c r="F32" s="4">
        <f t="shared" si="0"/>
        <v>1684.400024414062</v>
      </c>
      <c r="G32">
        <v>25</v>
      </c>
      <c r="H32" t="s">
        <v>201</v>
      </c>
      <c r="I32">
        <f t="shared" si="3"/>
        <v>1680</v>
      </c>
      <c r="J32">
        <f t="shared" si="4"/>
        <v>1680</v>
      </c>
      <c r="K32" t="s">
        <v>202</v>
      </c>
      <c r="L32" t="s">
        <v>203</v>
      </c>
      <c r="M32" t="str">
        <f t="shared" si="1"/>
        <v>APLAPOLLO25SEP1680CE</v>
      </c>
      <c r="N32" t="str">
        <f t="shared" si="2"/>
        <v xml:space="preserve">APLAPOLLO25SEP1680PE </v>
      </c>
    </row>
    <row r="33" spans="1:14" x14ac:dyDescent="0.25">
      <c r="A33" t="s">
        <v>232</v>
      </c>
      <c r="B33" s="9">
        <v>941.1500244140625</v>
      </c>
      <c r="C33" s="9">
        <v>14.999222849151311</v>
      </c>
      <c r="D33" t="s">
        <v>227</v>
      </c>
      <c r="E33" s="1" t="str">
        <f>IFERROR(IF(A33="","",HYPERLINK("https://in.tradingview.com/chart/?symbol="&amp;A33,"CHART")),"")</f>
        <v>CHART</v>
      </c>
      <c r="F33" s="4">
        <f t="shared" si="0"/>
        <v>941.1500244140625</v>
      </c>
      <c r="G33">
        <v>25</v>
      </c>
      <c r="H33" t="s">
        <v>201</v>
      </c>
      <c r="I33">
        <f t="shared" si="3"/>
        <v>940</v>
      </c>
      <c r="J33">
        <f t="shared" si="4"/>
        <v>940</v>
      </c>
      <c r="K33" t="s">
        <v>202</v>
      </c>
      <c r="L33" t="s">
        <v>203</v>
      </c>
      <c r="M33" t="str">
        <f t="shared" si="1"/>
        <v>APLLTD25SEP940CE</v>
      </c>
      <c r="N33" t="str">
        <f t="shared" si="2"/>
        <v xml:space="preserve">APLLTD25SEP940PE </v>
      </c>
    </row>
    <row r="34" spans="1:14" x14ac:dyDescent="0.25">
      <c r="A34" t="s">
        <v>13</v>
      </c>
      <c r="B34" s="9">
        <v>7818.5</v>
      </c>
      <c r="C34" s="9">
        <v>60.085359064761548</v>
      </c>
      <c r="D34" t="s">
        <v>214</v>
      </c>
      <c r="E34" s="1" t="str">
        <f>IFERROR(IF(A34="","",HYPERLINK("https://in.tradingview.com/chart/?symbol="&amp;A34,"CHART")),"")</f>
        <v>CHART</v>
      </c>
      <c r="F34" s="4">
        <f t="shared" si="0"/>
        <v>7818.5</v>
      </c>
      <c r="G34">
        <v>25</v>
      </c>
      <c r="H34" t="s">
        <v>201</v>
      </c>
      <c r="I34">
        <f t="shared" si="3"/>
        <v>7820</v>
      </c>
      <c r="J34">
        <f t="shared" si="4"/>
        <v>7820</v>
      </c>
      <c r="K34" t="s">
        <v>202</v>
      </c>
      <c r="L34" t="s">
        <v>203</v>
      </c>
      <c r="M34" t="str">
        <f t="shared" si="1"/>
        <v>APOLLOHOSP25SEP7820CE</v>
      </c>
      <c r="N34" t="str">
        <f t="shared" si="2"/>
        <v xml:space="preserve">APOLLOHOSP25SEP7820PE </v>
      </c>
    </row>
    <row r="35" spans="1:14" x14ac:dyDescent="0.25">
      <c r="A35" t="s">
        <v>233</v>
      </c>
      <c r="B35" s="9">
        <v>479</v>
      </c>
      <c r="C35" s="9">
        <v>0</v>
      </c>
      <c r="D35" t="s">
        <v>227</v>
      </c>
      <c r="E35" s="1" t="str">
        <f>IFERROR(IF(A35="","",HYPERLINK("https://in.tradingview.com/chart/?symbol="&amp;A35,"CHART")),"")</f>
        <v>CHART</v>
      </c>
      <c r="F35" s="4">
        <f t="shared" si="0"/>
        <v>479</v>
      </c>
      <c r="G35">
        <v>25</v>
      </c>
      <c r="H35" t="s">
        <v>201</v>
      </c>
      <c r="I35">
        <f t="shared" si="3"/>
        <v>480</v>
      </c>
      <c r="J35">
        <f t="shared" si="4"/>
        <v>480</v>
      </c>
      <c r="K35" t="s">
        <v>202</v>
      </c>
      <c r="L35" t="s">
        <v>203</v>
      </c>
      <c r="M35" t="str">
        <f t="shared" si="1"/>
        <v>APOLLOTYRE25SEP480CE</v>
      </c>
      <c r="N35" t="str">
        <f t="shared" si="2"/>
        <v xml:space="preserve">APOLLOTYRE25SEP480PE </v>
      </c>
    </row>
    <row r="36" spans="1:14" x14ac:dyDescent="0.25">
      <c r="A36" t="s">
        <v>234</v>
      </c>
      <c r="B36" s="9">
        <v>341.14999389648438</v>
      </c>
      <c r="C36" s="9">
        <v>66.243195899748045</v>
      </c>
      <c r="D36" t="s">
        <v>214</v>
      </c>
      <c r="E36" s="1" t="str">
        <f>IFERROR(IF(A36="","",HYPERLINK("https://in.tradingview.com/chart/?symbol="&amp;A36,"CHART")),"")</f>
        <v>CHART</v>
      </c>
      <c r="F36" s="4">
        <f t="shared" si="0"/>
        <v>341.14999389648438</v>
      </c>
      <c r="G36">
        <v>25</v>
      </c>
      <c r="H36" t="s">
        <v>201</v>
      </c>
      <c r="I36">
        <f t="shared" si="3"/>
        <v>340</v>
      </c>
      <c r="J36">
        <f t="shared" si="4"/>
        <v>340</v>
      </c>
      <c r="K36" t="s">
        <v>202</v>
      </c>
      <c r="L36" t="s">
        <v>203</v>
      </c>
      <c r="M36" t="str">
        <f t="shared" si="1"/>
        <v>APTUS25SEP340CE</v>
      </c>
      <c r="N36" t="str">
        <f t="shared" si="2"/>
        <v xml:space="preserve">APTUS25SEP340PE </v>
      </c>
    </row>
    <row r="37" spans="1:14" x14ac:dyDescent="0.25">
      <c r="A37" t="s">
        <v>235</v>
      </c>
      <c r="B37" s="9">
        <v>1027.949951171875</v>
      </c>
      <c r="C37" s="9">
        <v>57.566168767104877</v>
      </c>
      <c r="D37" t="s">
        <v>214</v>
      </c>
      <c r="E37" s="1" t="str">
        <f>IFERROR(IF(A37="","",HYPERLINK("https://in.tradingview.com/chart/?symbol="&amp;A37,"CHART")),"")</f>
        <v>CHART</v>
      </c>
      <c r="F37" s="4">
        <f t="shared" si="0"/>
        <v>1027.949951171875</v>
      </c>
      <c r="G37">
        <v>25</v>
      </c>
      <c r="H37" t="s">
        <v>201</v>
      </c>
      <c r="I37">
        <f t="shared" si="3"/>
        <v>1030</v>
      </c>
      <c r="J37">
        <f t="shared" si="4"/>
        <v>1030</v>
      </c>
      <c r="K37" t="s">
        <v>202</v>
      </c>
      <c r="L37" t="s">
        <v>203</v>
      </c>
      <c r="M37" t="str">
        <f t="shared" si="1"/>
        <v>ARE&amp;M25SEP1030CE</v>
      </c>
      <c r="N37" t="str">
        <f t="shared" si="2"/>
        <v xml:space="preserve">ARE&amp;M25SEP1030PE </v>
      </c>
    </row>
    <row r="38" spans="1:14" x14ac:dyDescent="0.25">
      <c r="A38" t="s">
        <v>236</v>
      </c>
      <c r="B38" s="9">
        <v>876</v>
      </c>
      <c r="C38" s="9">
        <v>83.60845905623448</v>
      </c>
      <c r="D38" t="s">
        <v>211</v>
      </c>
      <c r="E38" s="1" t="str">
        <f>IFERROR(IF(A38="","",HYPERLINK("https://in.tradingview.com/chart/?symbol="&amp;A38,"CHART")),"")</f>
        <v>CHART</v>
      </c>
      <c r="F38" s="4">
        <f t="shared" si="0"/>
        <v>876</v>
      </c>
      <c r="G38">
        <v>25</v>
      </c>
      <c r="H38" t="s">
        <v>201</v>
      </c>
      <c r="I38">
        <f t="shared" ref="I38:I69" si="5">ROUND(F38,-1)</f>
        <v>880</v>
      </c>
      <c r="J38">
        <f t="shared" ref="J38:J69" si="6">ROUND(F38,-1)</f>
        <v>880</v>
      </c>
      <c r="K38" t="s">
        <v>202</v>
      </c>
      <c r="L38" t="s">
        <v>203</v>
      </c>
      <c r="M38" t="str">
        <f t="shared" si="1"/>
        <v>ASAHIINDIA25SEP880CE</v>
      </c>
      <c r="N38" t="str">
        <f t="shared" si="2"/>
        <v xml:space="preserve">ASAHIINDIA25SEP880PE </v>
      </c>
    </row>
    <row r="39" spans="1:14" x14ac:dyDescent="0.25">
      <c r="A39" t="s">
        <v>14</v>
      </c>
      <c r="B39" s="9">
        <v>135.66999816894531</v>
      </c>
      <c r="C39" s="9">
        <v>71.590816784331523</v>
      </c>
      <c r="D39" t="s">
        <v>211</v>
      </c>
      <c r="E39" s="1" t="str">
        <f>IFERROR(IF(A39="","",HYPERLINK("https://in.tradingview.com/chart/?symbol="&amp;A39,"CHART")),"")</f>
        <v>CHART</v>
      </c>
      <c r="F39" s="4">
        <f t="shared" si="0"/>
        <v>135.66999816894531</v>
      </c>
      <c r="G39">
        <v>25</v>
      </c>
      <c r="H39" t="s">
        <v>201</v>
      </c>
      <c r="I39">
        <f t="shared" si="5"/>
        <v>140</v>
      </c>
      <c r="J39">
        <f t="shared" si="6"/>
        <v>140</v>
      </c>
      <c r="K39" t="s">
        <v>202</v>
      </c>
      <c r="L39" t="s">
        <v>203</v>
      </c>
      <c r="M39" t="str">
        <f t="shared" si="1"/>
        <v>ASHOKLEY25SEP140CE</v>
      </c>
      <c r="N39" t="str">
        <f t="shared" si="2"/>
        <v xml:space="preserve">ASHOKLEY25SEP140PE </v>
      </c>
    </row>
    <row r="40" spans="1:14" x14ac:dyDescent="0.25">
      <c r="A40" t="s">
        <v>15</v>
      </c>
      <c r="B40" s="9">
        <v>2531.39990234375</v>
      </c>
      <c r="C40" s="9">
        <v>26.324475562902681</v>
      </c>
      <c r="D40" t="s">
        <v>227</v>
      </c>
      <c r="E40" s="1" t="str">
        <f>IFERROR(IF(A40="","",HYPERLINK("https://in.tradingview.com/chart/?symbol="&amp;A40,"CHART")),"")</f>
        <v>CHART</v>
      </c>
      <c r="F40" s="4">
        <f t="shared" si="0"/>
        <v>2531.39990234375</v>
      </c>
      <c r="G40">
        <v>25</v>
      </c>
      <c r="H40" t="s">
        <v>201</v>
      </c>
      <c r="I40">
        <f t="shared" si="5"/>
        <v>2530</v>
      </c>
      <c r="J40">
        <f t="shared" si="6"/>
        <v>2530</v>
      </c>
      <c r="K40" t="s">
        <v>202</v>
      </c>
      <c r="L40" t="s">
        <v>203</v>
      </c>
      <c r="M40" t="str">
        <f t="shared" si="1"/>
        <v>ASIANPAINT25SEP2530CE</v>
      </c>
      <c r="N40" t="str">
        <f t="shared" si="2"/>
        <v xml:space="preserve">ASIANPAINT25SEP2530PE </v>
      </c>
    </row>
    <row r="41" spans="1:14" x14ac:dyDescent="0.25">
      <c r="A41" t="s">
        <v>237</v>
      </c>
      <c r="B41" s="9">
        <v>636</v>
      </c>
      <c r="C41" s="9">
        <v>70.042415376263946</v>
      </c>
      <c r="D41" t="s">
        <v>211</v>
      </c>
      <c r="E41" s="1" t="str">
        <f>IFERROR(IF(A41="","",HYPERLINK("https://in.tradingview.com/chart/?symbol="&amp;A41,"CHART")),"")</f>
        <v>CHART</v>
      </c>
      <c r="F41" s="4">
        <f t="shared" si="0"/>
        <v>636</v>
      </c>
      <c r="G41">
        <v>25</v>
      </c>
      <c r="H41" t="s">
        <v>201</v>
      </c>
      <c r="I41">
        <f t="shared" si="5"/>
        <v>640</v>
      </c>
      <c r="J41">
        <f t="shared" si="6"/>
        <v>640</v>
      </c>
      <c r="K41" t="s">
        <v>202</v>
      </c>
      <c r="L41" t="s">
        <v>203</v>
      </c>
      <c r="M41" t="str">
        <f t="shared" si="1"/>
        <v>ASTERDM25SEP640CE</v>
      </c>
      <c r="N41" t="str">
        <f t="shared" si="2"/>
        <v xml:space="preserve">ASTERDM25SEP640PE </v>
      </c>
    </row>
    <row r="42" spans="1:14" x14ac:dyDescent="0.25">
      <c r="A42" t="s">
        <v>16</v>
      </c>
      <c r="B42" s="9">
        <v>1442.5</v>
      </c>
      <c r="C42" s="9">
        <v>53.146868246201812</v>
      </c>
      <c r="D42" t="s">
        <v>214</v>
      </c>
      <c r="E42" s="1" t="str">
        <f>IFERROR(IF(A42="","",HYPERLINK("https://in.tradingview.com/chart/?symbol="&amp;A42,"CHART")),"")</f>
        <v>CHART</v>
      </c>
      <c r="F42" s="4">
        <f t="shared" si="0"/>
        <v>1442.5</v>
      </c>
      <c r="G42">
        <v>25</v>
      </c>
      <c r="H42" t="s">
        <v>201</v>
      </c>
      <c r="I42">
        <f t="shared" si="5"/>
        <v>1440</v>
      </c>
      <c r="J42">
        <f t="shared" si="6"/>
        <v>1440</v>
      </c>
      <c r="K42" t="s">
        <v>202</v>
      </c>
      <c r="L42" t="s">
        <v>203</v>
      </c>
      <c r="M42" t="str">
        <f t="shared" si="1"/>
        <v>ASTRAL25SEP1440CE</v>
      </c>
      <c r="N42" t="str">
        <f t="shared" si="2"/>
        <v xml:space="preserve">ASTRAL25SEP1440PE </v>
      </c>
    </row>
    <row r="43" spans="1:14" x14ac:dyDescent="0.25">
      <c r="A43" t="s">
        <v>238</v>
      </c>
      <c r="B43" s="9">
        <v>9060</v>
      </c>
      <c r="C43" s="9">
        <v>32.297852900867973</v>
      </c>
      <c r="D43" t="s">
        <v>214</v>
      </c>
      <c r="E43" s="1" t="str">
        <f>IFERROR(IF(A43="","",HYPERLINK("https://in.tradingview.com/chart/?symbol="&amp;A43,"CHART")),"")</f>
        <v>CHART</v>
      </c>
      <c r="F43" s="4">
        <f t="shared" si="0"/>
        <v>9060</v>
      </c>
      <c r="G43">
        <v>25</v>
      </c>
      <c r="H43" t="s">
        <v>201</v>
      </c>
      <c r="I43">
        <f t="shared" si="5"/>
        <v>9060</v>
      </c>
      <c r="J43">
        <f t="shared" si="6"/>
        <v>9060</v>
      </c>
      <c r="K43" t="s">
        <v>202</v>
      </c>
      <c r="L43" t="s">
        <v>203</v>
      </c>
      <c r="M43" t="str">
        <f t="shared" si="1"/>
        <v>ASTRAZEN25SEP9060CE</v>
      </c>
      <c r="N43" t="str">
        <f t="shared" si="2"/>
        <v xml:space="preserve">ASTRAZEN25SEP9060PE </v>
      </c>
    </row>
    <row r="44" spans="1:14" x14ac:dyDescent="0.25">
      <c r="A44" t="s">
        <v>17</v>
      </c>
      <c r="B44" s="9">
        <v>593.9000244140625</v>
      </c>
      <c r="C44" s="9">
        <v>45.371565415644589</v>
      </c>
      <c r="D44" t="s">
        <v>214</v>
      </c>
      <c r="E44" s="1" t="str">
        <f>IFERROR(IF(A44="","",HYPERLINK("https://in.tradingview.com/chart/?symbol="&amp;A44,"CHART")),"")</f>
        <v>CHART</v>
      </c>
      <c r="F44" s="4">
        <f t="shared" si="0"/>
        <v>593.9000244140625</v>
      </c>
      <c r="G44">
        <v>25</v>
      </c>
      <c r="H44" t="s">
        <v>201</v>
      </c>
      <c r="I44">
        <f t="shared" si="5"/>
        <v>590</v>
      </c>
      <c r="J44">
        <f t="shared" si="6"/>
        <v>590</v>
      </c>
      <c r="K44" t="s">
        <v>202</v>
      </c>
      <c r="L44" t="s">
        <v>203</v>
      </c>
      <c r="M44" t="str">
        <f t="shared" si="1"/>
        <v>ATGL25SEP590CE</v>
      </c>
      <c r="N44" t="str">
        <f t="shared" si="2"/>
        <v xml:space="preserve">ATGL25SEP590PE </v>
      </c>
    </row>
    <row r="45" spans="1:14" x14ac:dyDescent="0.25">
      <c r="A45" t="s">
        <v>239</v>
      </c>
      <c r="B45" s="9">
        <v>6324.5</v>
      </c>
      <c r="C45" s="9">
        <v>26.44031063752935</v>
      </c>
      <c r="D45" t="s">
        <v>227</v>
      </c>
      <c r="E45" s="1" t="str">
        <f>IFERROR(IF(A45="","",HYPERLINK("https://in.tradingview.com/chart/?symbol="&amp;A45,"CHART")),"")</f>
        <v>CHART</v>
      </c>
      <c r="F45" s="4">
        <f t="shared" si="0"/>
        <v>6324.5</v>
      </c>
      <c r="G45">
        <v>25</v>
      </c>
      <c r="H45" t="s">
        <v>201</v>
      </c>
      <c r="I45">
        <f t="shared" si="5"/>
        <v>6320</v>
      </c>
      <c r="J45">
        <f t="shared" si="6"/>
        <v>6320</v>
      </c>
      <c r="K45" t="s">
        <v>202</v>
      </c>
      <c r="L45" t="s">
        <v>203</v>
      </c>
      <c r="M45" t="str">
        <f t="shared" si="1"/>
        <v>ATUL25SEP6320CE</v>
      </c>
      <c r="N45" t="str">
        <f t="shared" si="2"/>
        <v xml:space="preserve">ATUL25SEP6320PE </v>
      </c>
    </row>
    <row r="46" spans="1:14" x14ac:dyDescent="0.25">
      <c r="A46" t="s">
        <v>18</v>
      </c>
      <c r="B46" s="9">
        <v>695.6500244140625</v>
      </c>
      <c r="C46" s="9">
        <v>24.40076826544724</v>
      </c>
      <c r="D46" t="s">
        <v>227</v>
      </c>
      <c r="E46" s="1" t="str">
        <f>IFERROR(IF(A46="","",HYPERLINK("https://in.tradingview.com/chart/?symbol="&amp;A46,"CHART")),"")</f>
        <v>CHART</v>
      </c>
      <c r="F46" s="4">
        <f t="shared" si="0"/>
        <v>695.6500244140625</v>
      </c>
      <c r="G46">
        <v>25</v>
      </c>
      <c r="H46" t="s">
        <v>201</v>
      </c>
      <c r="I46">
        <f t="shared" si="5"/>
        <v>700</v>
      </c>
      <c r="J46">
        <f t="shared" si="6"/>
        <v>700</v>
      </c>
      <c r="K46" t="s">
        <v>202</v>
      </c>
      <c r="L46" t="s">
        <v>203</v>
      </c>
      <c r="M46" t="str">
        <f t="shared" si="1"/>
        <v>AUBANK25SEP700CE</v>
      </c>
      <c r="N46" t="str">
        <f t="shared" si="2"/>
        <v xml:space="preserve">AUBANK25SEP700PE </v>
      </c>
    </row>
    <row r="47" spans="1:14" x14ac:dyDescent="0.25">
      <c r="A47" t="s">
        <v>19</v>
      </c>
      <c r="B47" s="9">
        <v>1043.099975585938</v>
      </c>
      <c r="C47" s="9">
        <v>73.029700441974313</v>
      </c>
      <c r="D47" t="s">
        <v>211</v>
      </c>
      <c r="E47" s="1" t="str">
        <f>IFERROR(IF(A47="","",HYPERLINK("https://in.tradingview.com/chart/?symbol="&amp;A47,"CHART")),"")</f>
        <v>CHART</v>
      </c>
      <c r="F47" s="4">
        <f t="shared" si="0"/>
        <v>1043.099975585938</v>
      </c>
      <c r="G47">
        <v>25</v>
      </c>
      <c r="H47" t="s">
        <v>201</v>
      </c>
      <c r="I47">
        <f t="shared" si="5"/>
        <v>1040</v>
      </c>
      <c r="J47">
        <f t="shared" si="6"/>
        <v>1040</v>
      </c>
      <c r="K47" t="s">
        <v>202</v>
      </c>
      <c r="L47" t="s">
        <v>203</v>
      </c>
      <c r="M47" t="str">
        <f t="shared" si="1"/>
        <v>AUROPHARMA25SEP1040CE</v>
      </c>
      <c r="N47" t="str">
        <f t="shared" si="2"/>
        <v xml:space="preserve">AUROPHARMA25SEP1040PE </v>
      </c>
    </row>
    <row r="48" spans="1:14" x14ac:dyDescent="0.25">
      <c r="A48" t="s">
        <v>240</v>
      </c>
      <c r="B48" s="9">
        <v>657.04998779296875</v>
      </c>
      <c r="C48" s="9">
        <v>40.479784470051371</v>
      </c>
      <c r="D48" t="s">
        <v>214</v>
      </c>
      <c r="E48" s="1" t="str">
        <f>IFERROR(IF(A48="","",HYPERLINK("https://in.tradingview.com/chart/?symbol="&amp;A48,"CHART")),"")</f>
        <v>CHART</v>
      </c>
      <c r="F48" s="4">
        <f t="shared" si="0"/>
        <v>657.04998779296875</v>
      </c>
      <c r="G48">
        <v>25</v>
      </c>
      <c r="H48" t="s">
        <v>201</v>
      </c>
      <c r="I48">
        <f t="shared" si="5"/>
        <v>660</v>
      </c>
      <c r="J48">
        <f t="shared" si="6"/>
        <v>660</v>
      </c>
      <c r="K48" t="s">
        <v>202</v>
      </c>
      <c r="L48" t="s">
        <v>203</v>
      </c>
      <c r="M48" t="str">
        <f t="shared" si="1"/>
        <v>AVANTIFEED25SEP660CE</v>
      </c>
      <c r="N48" t="str">
        <f t="shared" si="2"/>
        <v xml:space="preserve">AVANTIFEED25SEP660PE </v>
      </c>
    </row>
    <row r="49" spans="1:14" x14ac:dyDescent="0.25">
      <c r="A49" t="s">
        <v>241</v>
      </c>
      <c r="B49" s="9">
        <v>259</v>
      </c>
      <c r="C49" s="9">
        <v>0</v>
      </c>
      <c r="D49" t="s">
        <v>227</v>
      </c>
      <c r="E49" s="1" t="str">
        <f>IFERROR(IF(A49="","",HYPERLINK("https://in.tradingview.com/chart/?symbol="&amp;A49,"CHART")),"")</f>
        <v>CHART</v>
      </c>
      <c r="F49" s="4">
        <f t="shared" si="0"/>
        <v>259</v>
      </c>
      <c r="G49">
        <v>25</v>
      </c>
      <c r="H49" t="s">
        <v>201</v>
      </c>
      <c r="I49">
        <f t="shared" si="5"/>
        <v>260</v>
      </c>
      <c r="J49">
        <f t="shared" si="6"/>
        <v>260</v>
      </c>
      <c r="K49" t="s">
        <v>202</v>
      </c>
      <c r="L49" t="s">
        <v>203</v>
      </c>
      <c r="M49" t="str">
        <f t="shared" si="1"/>
        <v>AWL25SEP260CE</v>
      </c>
      <c r="N49" t="str">
        <f t="shared" si="2"/>
        <v xml:space="preserve">AWL25SEP260PE </v>
      </c>
    </row>
    <row r="50" spans="1:14" x14ac:dyDescent="0.25">
      <c r="A50" t="s">
        <v>20</v>
      </c>
      <c r="B50" s="9">
        <v>1049.699951171875</v>
      </c>
      <c r="C50" s="9">
        <v>28.104946508428029</v>
      </c>
      <c r="D50" t="s">
        <v>227</v>
      </c>
      <c r="E50" s="1" t="str">
        <f>IFERROR(IF(A50="","",HYPERLINK("https://in.tradingview.com/chart/?symbol="&amp;A50,"CHART")),"")</f>
        <v>CHART</v>
      </c>
      <c r="F50" s="4">
        <f t="shared" si="0"/>
        <v>1049.699951171875</v>
      </c>
      <c r="G50">
        <v>25</v>
      </c>
      <c r="H50" t="s">
        <v>201</v>
      </c>
      <c r="I50">
        <f t="shared" si="5"/>
        <v>1050</v>
      </c>
      <c r="J50">
        <f t="shared" si="6"/>
        <v>1050</v>
      </c>
      <c r="K50" t="s">
        <v>202</v>
      </c>
      <c r="L50" t="s">
        <v>203</v>
      </c>
      <c r="M50" t="str">
        <f t="shared" si="1"/>
        <v>AXISBANK25SEP1050CE</v>
      </c>
      <c r="N50" t="str">
        <f t="shared" si="2"/>
        <v xml:space="preserve">AXISBANK25SEP1050PE </v>
      </c>
    </row>
    <row r="51" spans="1:14" x14ac:dyDescent="0.25">
      <c r="A51" t="s">
        <v>21</v>
      </c>
      <c r="B51" s="9">
        <v>9377</v>
      </c>
      <c r="C51" s="9">
        <v>78.109565453803981</v>
      </c>
      <c r="D51" t="s">
        <v>211</v>
      </c>
      <c r="E51" s="1" t="str">
        <f>IFERROR(IF(A51="","",HYPERLINK("https://in.tradingview.com/chart/?symbol="&amp;A51,"CHART")),"")</f>
        <v>CHART</v>
      </c>
      <c r="F51" s="4">
        <f t="shared" si="0"/>
        <v>9377</v>
      </c>
      <c r="G51">
        <v>25</v>
      </c>
      <c r="H51" t="s">
        <v>201</v>
      </c>
      <c r="I51">
        <f t="shared" si="5"/>
        <v>9380</v>
      </c>
      <c r="J51">
        <f t="shared" si="6"/>
        <v>9380</v>
      </c>
      <c r="K51" t="s">
        <v>202</v>
      </c>
      <c r="L51" t="s">
        <v>203</v>
      </c>
      <c r="M51" t="str">
        <f t="shared" si="1"/>
        <v>BAJAJ-AUTO25SEP9380CE</v>
      </c>
      <c r="N51" t="str">
        <f t="shared" si="2"/>
        <v xml:space="preserve">BAJAJ-AUTO25SEP9380PE </v>
      </c>
    </row>
    <row r="52" spans="1:14" x14ac:dyDescent="0.25">
      <c r="A52" t="s">
        <v>242</v>
      </c>
      <c r="B52" s="9">
        <v>566</v>
      </c>
      <c r="C52" s="9">
        <v>14.893493836131951</v>
      </c>
      <c r="D52" t="s">
        <v>227</v>
      </c>
      <c r="E52" s="1" t="str">
        <f>IFERROR(IF(A52="","",HYPERLINK("https://in.tradingview.com/chart/?symbol="&amp;A52,"CHART")),"")</f>
        <v>CHART</v>
      </c>
      <c r="F52" s="4">
        <f t="shared" si="0"/>
        <v>566</v>
      </c>
      <c r="G52">
        <v>25</v>
      </c>
      <c r="H52" t="s">
        <v>201</v>
      </c>
      <c r="I52">
        <f t="shared" si="5"/>
        <v>570</v>
      </c>
      <c r="J52">
        <f t="shared" si="6"/>
        <v>570</v>
      </c>
      <c r="K52" t="s">
        <v>202</v>
      </c>
      <c r="L52" t="s">
        <v>203</v>
      </c>
      <c r="M52" t="str">
        <f t="shared" si="1"/>
        <v>BAJAJELEC25SEP570CE</v>
      </c>
      <c r="N52" t="str">
        <f t="shared" si="2"/>
        <v xml:space="preserve">BAJAJELEC25SEP570PE </v>
      </c>
    </row>
    <row r="53" spans="1:14" x14ac:dyDescent="0.25">
      <c r="A53" t="s">
        <v>22</v>
      </c>
      <c r="B53" s="9">
        <v>2028</v>
      </c>
      <c r="C53" s="9">
        <v>90.258094254057923</v>
      </c>
      <c r="D53" t="s">
        <v>211</v>
      </c>
      <c r="E53" s="1" t="str">
        <f>IFERROR(IF(A53="","",HYPERLINK("https://in.tradingview.com/chart/?symbol="&amp;A53,"CHART")),"")</f>
        <v>CHART</v>
      </c>
      <c r="F53" s="4">
        <f t="shared" si="0"/>
        <v>2028</v>
      </c>
      <c r="G53">
        <v>25</v>
      </c>
      <c r="H53" t="s">
        <v>201</v>
      </c>
      <c r="I53">
        <f t="shared" si="5"/>
        <v>2030</v>
      </c>
      <c r="J53">
        <f t="shared" si="6"/>
        <v>2030</v>
      </c>
      <c r="K53" t="s">
        <v>202</v>
      </c>
      <c r="L53" t="s">
        <v>203</v>
      </c>
      <c r="M53" t="str">
        <f t="shared" si="1"/>
        <v>BAJAJFINSV25SEP2030CE</v>
      </c>
      <c r="N53" t="str">
        <f t="shared" si="2"/>
        <v xml:space="preserve">BAJAJFINSV25SEP2030PE </v>
      </c>
    </row>
    <row r="54" spans="1:14" x14ac:dyDescent="0.25">
      <c r="A54" t="s">
        <v>243</v>
      </c>
      <c r="B54" s="9">
        <v>13020</v>
      </c>
      <c r="C54" s="9">
        <v>60.158550396375993</v>
      </c>
      <c r="D54" t="s">
        <v>214</v>
      </c>
      <c r="E54" s="1" t="str">
        <f>IFERROR(IF(A54="","",HYPERLINK("https://in.tradingview.com/chart/?symbol="&amp;A54,"CHART")),"")</f>
        <v>CHART</v>
      </c>
      <c r="F54" s="4">
        <f t="shared" si="0"/>
        <v>13020</v>
      </c>
      <c r="G54">
        <v>25</v>
      </c>
      <c r="H54" t="s">
        <v>201</v>
      </c>
      <c r="I54">
        <f t="shared" si="5"/>
        <v>13020</v>
      </c>
      <c r="J54">
        <f t="shared" si="6"/>
        <v>13020</v>
      </c>
      <c r="K54" t="s">
        <v>202</v>
      </c>
      <c r="L54" t="s">
        <v>203</v>
      </c>
      <c r="M54" t="str">
        <f t="shared" si="1"/>
        <v>BAJAJHLDNG25SEP13020CE</v>
      </c>
      <c r="N54" t="str">
        <f t="shared" si="2"/>
        <v xml:space="preserve">BAJAJHLDNG25SEP13020PE </v>
      </c>
    </row>
    <row r="55" spans="1:14" x14ac:dyDescent="0.25">
      <c r="A55" t="s">
        <v>23</v>
      </c>
      <c r="B55" s="9">
        <v>945.95001220703125</v>
      </c>
      <c r="C55" s="9">
        <v>100</v>
      </c>
      <c r="D55" t="s">
        <v>211</v>
      </c>
      <c r="E55" s="1" t="str">
        <f>IFERROR(IF(A55="","",HYPERLINK("https://in.tradingview.com/chart/?symbol="&amp;A55,"CHART")),"")</f>
        <v>CHART</v>
      </c>
      <c r="F55" s="4">
        <f t="shared" si="0"/>
        <v>945.95001220703125</v>
      </c>
      <c r="G55">
        <v>25</v>
      </c>
      <c r="H55" t="s">
        <v>201</v>
      </c>
      <c r="I55">
        <f t="shared" si="5"/>
        <v>950</v>
      </c>
      <c r="J55">
        <f t="shared" si="6"/>
        <v>950</v>
      </c>
      <c r="K55" t="s">
        <v>202</v>
      </c>
      <c r="L55" t="s">
        <v>203</v>
      </c>
      <c r="M55" t="str">
        <f t="shared" si="1"/>
        <v>BAJFINANCE25SEP950CE</v>
      </c>
      <c r="N55" t="str">
        <f t="shared" si="2"/>
        <v xml:space="preserve">BAJFINANCE25SEP950PE </v>
      </c>
    </row>
    <row r="56" spans="1:14" x14ac:dyDescent="0.25">
      <c r="A56" t="s">
        <v>244</v>
      </c>
      <c r="B56" s="9">
        <v>1488.900024414062</v>
      </c>
      <c r="C56" s="9">
        <v>17.92860129315946</v>
      </c>
      <c r="D56" t="s">
        <v>227</v>
      </c>
      <c r="E56" s="1" t="str">
        <f>IFERROR(IF(A56="","",HYPERLINK("https://in.tradingview.com/chart/?symbol="&amp;A56,"CHART")),"")</f>
        <v>CHART</v>
      </c>
      <c r="F56" s="4">
        <f t="shared" si="0"/>
        <v>1488.900024414062</v>
      </c>
      <c r="G56">
        <v>25</v>
      </c>
      <c r="H56" t="s">
        <v>201</v>
      </c>
      <c r="I56">
        <f t="shared" si="5"/>
        <v>1490</v>
      </c>
      <c r="J56">
        <f t="shared" si="6"/>
        <v>1490</v>
      </c>
      <c r="K56" t="s">
        <v>202</v>
      </c>
      <c r="L56" t="s">
        <v>203</v>
      </c>
      <c r="M56" t="str">
        <f t="shared" si="1"/>
        <v>BALAMINES25SEP1490CE</v>
      </c>
      <c r="N56" t="str">
        <f t="shared" si="2"/>
        <v xml:space="preserve">BALAMINES25SEP1490PE </v>
      </c>
    </row>
    <row r="57" spans="1:14" x14ac:dyDescent="0.25">
      <c r="A57" t="s">
        <v>245</v>
      </c>
      <c r="B57" s="9">
        <v>2304.800048828125</v>
      </c>
      <c r="C57" s="9">
        <v>17.035447779551699</v>
      </c>
      <c r="D57" t="s">
        <v>227</v>
      </c>
      <c r="E57" s="1" t="str">
        <f>IFERROR(IF(A57="","",HYPERLINK("https://in.tradingview.com/chart/?symbol="&amp;A57,"CHART")),"")</f>
        <v>CHART</v>
      </c>
      <c r="F57" s="4">
        <f t="shared" si="0"/>
        <v>2304.800048828125</v>
      </c>
      <c r="G57">
        <v>25</v>
      </c>
      <c r="H57" t="s">
        <v>201</v>
      </c>
      <c r="I57">
        <f t="shared" si="5"/>
        <v>2300</v>
      </c>
      <c r="J57">
        <f t="shared" si="6"/>
        <v>2300</v>
      </c>
      <c r="K57" t="s">
        <v>202</v>
      </c>
      <c r="L57" t="s">
        <v>203</v>
      </c>
      <c r="M57" t="str">
        <f t="shared" si="1"/>
        <v>BALKRISIND25SEP2300CE</v>
      </c>
      <c r="N57" t="str">
        <f t="shared" si="2"/>
        <v xml:space="preserve">BALKRISIND25SEP2300PE </v>
      </c>
    </row>
    <row r="58" spans="1:14" x14ac:dyDescent="0.25">
      <c r="A58" t="s">
        <v>246</v>
      </c>
      <c r="B58" s="9">
        <v>530</v>
      </c>
      <c r="C58" s="9">
        <v>0</v>
      </c>
      <c r="D58" t="s">
        <v>227</v>
      </c>
      <c r="E58" s="1" t="str">
        <f>IFERROR(IF(A58="","",HYPERLINK("https://in.tradingview.com/chart/?symbol="&amp;A58,"CHART")),"")</f>
        <v>CHART</v>
      </c>
      <c r="F58" s="4">
        <f t="shared" si="0"/>
        <v>530</v>
      </c>
      <c r="G58">
        <v>25</v>
      </c>
      <c r="H58" t="s">
        <v>201</v>
      </c>
      <c r="I58">
        <f t="shared" si="5"/>
        <v>530</v>
      </c>
      <c r="J58">
        <f t="shared" si="6"/>
        <v>530</v>
      </c>
      <c r="K58" t="s">
        <v>202</v>
      </c>
      <c r="L58" t="s">
        <v>203</v>
      </c>
      <c r="M58" t="str">
        <f t="shared" si="1"/>
        <v>BALRAMCHIN25SEP530CE</v>
      </c>
      <c r="N58" t="str">
        <f t="shared" si="2"/>
        <v xml:space="preserve">BALRAMCHIN25SEP530PE </v>
      </c>
    </row>
    <row r="59" spans="1:14" x14ac:dyDescent="0.25">
      <c r="A59" t="s">
        <v>24</v>
      </c>
      <c r="B59" s="9">
        <v>163.53999328613281</v>
      </c>
      <c r="C59" s="9">
        <v>41.517006789095667</v>
      </c>
      <c r="D59" t="s">
        <v>214</v>
      </c>
      <c r="E59" s="1" t="str">
        <f>IFERROR(IF(A59="","",HYPERLINK("https://in.tradingview.com/chart/?symbol="&amp;A59,"CHART")),"")</f>
        <v>CHART</v>
      </c>
      <c r="F59" s="4">
        <f t="shared" si="0"/>
        <v>163.53999328613281</v>
      </c>
      <c r="G59">
        <v>25</v>
      </c>
      <c r="H59" t="s">
        <v>201</v>
      </c>
      <c r="I59">
        <f t="shared" si="5"/>
        <v>160</v>
      </c>
      <c r="J59">
        <f t="shared" si="6"/>
        <v>160</v>
      </c>
      <c r="K59" t="s">
        <v>202</v>
      </c>
      <c r="L59" t="s">
        <v>203</v>
      </c>
      <c r="M59" t="str">
        <f t="shared" si="1"/>
        <v>BANDHANBNK25SEP160CE</v>
      </c>
      <c r="N59" t="str">
        <f t="shared" si="2"/>
        <v xml:space="preserve">BANDHANBNK25SEP160PE </v>
      </c>
    </row>
    <row r="60" spans="1:14" x14ac:dyDescent="0.25">
      <c r="A60" t="s">
        <v>25</v>
      </c>
      <c r="B60" s="9">
        <v>234.1000061035156</v>
      </c>
      <c r="C60" s="9">
        <v>16.062200189730749</v>
      </c>
      <c r="D60" t="s">
        <v>227</v>
      </c>
      <c r="E60" s="1" t="str">
        <f>IFERROR(IF(A60="","",HYPERLINK("https://in.tradingview.com/chart/?symbol="&amp;A60,"CHART")),"")</f>
        <v>CHART</v>
      </c>
      <c r="F60" s="4">
        <f t="shared" si="0"/>
        <v>234.1000061035156</v>
      </c>
      <c r="G60">
        <v>25</v>
      </c>
      <c r="H60" t="s">
        <v>201</v>
      </c>
      <c r="I60">
        <f t="shared" si="5"/>
        <v>230</v>
      </c>
      <c r="J60">
        <f t="shared" si="6"/>
        <v>230</v>
      </c>
      <c r="K60" t="s">
        <v>202</v>
      </c>
      <c r="L60" t="s">
        <v>203</v>
      </c>
      <c r="M60" t="str">
        <f t="shared" si="1"/>
        <v>BANKBARODA25SEP230CE</v>
      </c>
      <c r="N60" t="str">
        <f t="shared" si="2"/>
        <v xml:space="preserve">BANKBARODA25SEP230PE </v>
      </c>
    </row>
    <row r="61" spans="1:14" x14ac:dyDescent="0.25">
      <c r="A61" t="s">
        <v>26</v>
      </c>
      <c r="B61" s="9">
        <v>112.86000061035161</v>
      </c>
      <c r="C61" s="9">
        <v>43.095512004236063</v>
      </c>
      <c r="D61" t="s">
        <v>214</v>
      </c>
      <c r="E61" s="1" t="str">
        <f>IFERROR(IF(A61="","",HYPERLINK("https://in.tradingview.com/chart/?symbol="&amp;A61,"CHART")),"")</f>
        <v>CHART</v>
      </c>
      <c r="F61" s="4">
        <f t="shared" si="0"/>
        <v>112.86000061035161</v>
      </c>
      <c r="G61">
        <v>25</v>
      </c>
      <c r="H61" t="s">
        <v>201</v>
      </c>
      <c r="I61">
        <f t="shared" si="5"/>
        <v>110</v>
      </c>
      <c r="J61">
        <f t="shared" si="6"/>
        <v>110</v>
      </c>
      <c r="K61" t="s">
        <v>202</v>
      </c>
      <c r="L61" t="s">
        <v>203</v>
      </c>
      <c r="M61" t="str">
        <f t="shared" si="1"/>
        <v>BANKINDIA25SEP110CE</v>
      </c>
      <c r="N61" t="str">
        <f t="shared" si="2"/>
        <v xml:space="preserve">BANKINDIA25SEP110PE </v>
      </c>
    </row>
    <row r="62" spans="1:14" x14ac:dyDescent="0.25">
      <c r="A62" t="s">
        <v>247</v>
      </c>
      <c r="B62" s="9">
        <v>4616.5</v>
      </c>
      <c r="C62" s="9">
        <v>39.923694672569539</v>
      </c>
      <c r="D62" t="s">
        <v>214</v>
      </c>
      <c r="E62" s="1" t="str">
        <f>IFERROR(IF(A62="","",HYPERLINK("https://in.tradingview.com/chart/?symbol="&amp;A62,"CHART")),"")</f>
        <v>CHART</v>
      </c>
      <c r="F62" s="4">
        <f t="shared" si="0"/>
        <v>4616.5</v>
      </c>
      <c r="G62">
        <v>25</v>
      </c>
      <c r="H62" t="s">
        <v>201</v>
      </c>
      <c r="I62">
        <f t="shared" si="5"/>
        <v>4620</v>
      </c>
      <c r="J62">
        <f t="shared" si="6"/>
        <v>4620</v>
      </c>
      <c r="K62" t="s">
        <v>202</v>
      </c>
      <c r="L62" t="s">
        <v>203</v>
      </c>
      <c r="M62" t="str">
        <f t="shared" si="1"/>
        <v>BASF25SEP4620CE</v>
      </c>
      <c r="N62" t="str">
        <f t="shared" si="2"/>
        <v xml:space="preserve">BASF25SEP4620PE </v>
      </c>
    </row>
    <row r="63" spans="1:14" x14ac:dyDescent="0.25">
      <c r="A63" t="s">
        <v>248</v>
      </c>
      <c r="B63" s="9">
        <v>1226.300048828125</v>
      </c>
      <c r="C63" s="9">
        <v>71.298827570035186</v>
      </c>
      <c r="D63" t="s">
        <v>211</v>
      </c>
      <c r="E63" s="1" t="str">
        <f>IFERROR(IF(A63="","",HYPERLINK("https://in.tradingview.com/chart/?symbol="&amp;A63,"CHART")),"")</f>
        <v>CHART</v>
      </c>
      <c r="F63" s="4">
        <f t="shared" si="0"/>
        <v>1226.300048828125</v>
      </c>
      <c r="G63">
        <v>25</v>
      </c>
      <c r="H63" t="s">
        <v>201</v>
      </c>
      <c r="I63">
        <f t="shared" si="5"/>
        <v>1230</v>
      </c>
      <c r="J63">
        <f t="shared" si="6"/>
        <v>1230</v>
      </c>
      <c r="K63" t="s">
        <v>202</v>
      </c>
      <c r="L63" t="s">
        <v>203</v>
      </c>
      <c r="M63" t="str">
        <f t="shared" si="1"/>
        <v>BATAINDIA25SEP1230CE</v>
      </c>
      <c r="N63" t="str">
        <f t="shared" si="2"/>
        <v xml:space="preserve">BATAINDIA25SEP1230PE </v>
      </c>
    </row>
    <row r="64" spans="1:14" x14ac:dyDescent="0.25">
      <c r="A64" t="s">
        <v>249</v>
      </c>
      <c r="B64" s="9">
        <v>1872</v>
      </c>
      <c r="C64" s="9">
        <v>71.666068675849559</v>
      </c>
      <c r="D64" t="s">
        <v>211</v>
      </c>
      <c r="E64" s="1" t="str">
        <f>IFERROR(IF(A64="","",HYPERLINK("https://in.tradingview.com/chart/?symbol="&amp;A64,"CHART")),"")</f>
        <v>CHART</v>
      </c>
      <c r="F64" s="4">
        <f t="shared" si="0"/>
        <v>1872</v>
      </c>
      <c r="G64">
        <v>25</v>
      </c>
      <c r="H64" t="s">
        <v>201</v>
      </c>
      <c r="I64">
        <f t="shared" si="5"/>
        <v>1870</v>
      </c>
      <c r="J64">
        <f t="shared" si="6"/>
        <v>1870</v>
      </c>
      <c r="K64" t="s">
        <v>202</v>
      </c>
      <c r="L64" t="s">
        <v>203</v>
      </c>
      <c r="M64" t="str">
        <f t="shared" si="1"/>
        <v>BBTC25SEP1870CE</v>
      </c>
      <c r="N64" t="str">
        <f t="shared" si="2"/>
        <v xml:space="preserve">BBTC25SEP1870PE </v>
      </c>
    </row>
    <row r="65" spans="1:14" x14ac:dyDescent="0.25">
      <c r="A65" t="s">
        <v>27</v>
      </c>
      <c r="B65" s="9">
        <v>1424.699951171875</v>
      </c>
      <c r="C65" s="9">
        <v>16.902048934426031</v>
      </c>
      <c r="D65" t="s">
        <v>227</v>
      </c>
      <c r="E65" s="1" t="str">
        <f>IFERROR(IF(A65="","",HYPERLINK("https://in.tradingview.com/chart/?symbol="&amp;A65,"CHART")),"")</f>
        <v>CHART</v>
      </c>
      <c r="F65" s="4">
        <f t="shared" si="0"/>
        <v>1424.699951171875</v>
      </c>
      <c r="G65">
        <v>25</v>
      </c>
      <c r="H65" t="s">
        <v>201</v>
      </c>
      <c r="I65">
        <f t="shared" si="5"/>
        <v>1420</v>
      </c>
      <c r="J65">
        <f t="shared" si="6"/>
        <v>1420</v>
      </c>
      <c r="K65" t="s">
        <v>202</v>
      </c>
      <c r="L65" t="s">
        <v>203</v>
      </c>
      <c r="M65" t="str">
        <f t="shared" si="1"/>
        <v>BDL25SEP1420CE</v>
      </c>
      <c r="N65" t="str">
        <f t="shared" si="2"/>
        <v xml:space="preserve">BDL25SEP1420PE </v>
      </c>
    </row>
    <row r="66" spans="1:14" x14ac:dyDescent="0.25">
      <c r="A66" t="s">
        <v>28</v>
      </c>
      <c r="B66" s="9">
        <v>371.25</v>
      </c>
      <c r="C66" s="9">
        <v>16.346805949989449</v>
      </c>
      <c r="D66" t="s">
        <v>227</v>
      </c>
      <c r="E66" s="1" t="str">
        <f>IFERROR(IF(A66="","",HYPERLINK("https://in.tradingview.com/chart/?symbol="&amp;A66,"CHART")),"")</f>
        <v>CHART</v>
      </c>
      <c r="F66" s="4">
        <f t="shared" si="0"/>
        <v>371.25</v>
      </c>
      <c r="G66">
        <v>25</v>
      </c>
      <c r="H66" t="s">
        <v>201</v>
      </c>
      <c r="I66">
        <f t="shared" si="5"/>
        <v>370</v>
      </c>
      <c r="J66">
        <f t="shared" si="6"/>
        <v>370</v>
      </c>
      <c r="K66" t="s">
        <v>202</v>
      </c>
      <c r="L66" t="s">
        <v>203</v>
      </c>
      <c r="M66" t="str">
        <f t="shared" si="1"/>
        <v>BEL25SEP370CE</v>
      </c>
      <c r="N66" t="str">
        <f t="shared" si="2"/>
        <v xml:space="preserve">BEL25SEP370PE </v>
      </c>
    </row>
    <row r="67" spans="1:14" x14ac:dyDescent="0.25">
      <c r="A67" t="s">
        <v>250</v>
      </c>
      <c r="B67" s="9">
        <v>4061.199951171875</v>
      </c>
      <c r="C67" s="9">
        <v>45.910194125324622</v>
      </c>
      <c r="D67" t="s">
        <v>214</v>
      </c>
      <c r="E67" s="1" t="str">
        <f>IFERROR(IF(A67="","",HYPERLINK("https://in.tradingview.com/chart/?symbol="&amp;A67,"CHART")),"")</f>
        <v>CHART</v>
      </c>
      <c r="F67" s="4">
        <f t="shared" ref="F67:F130" si="7">B67</f>
        <v>4061.199951171875</v>
      </c>
      <c r="G67">
        <v>25</v>
      </c>
      <c r="H67" t="s">
        <v>201</v>
      </c>
      <c r="I67">
        <f t="shared" si="5"/>
        <v>4060</v>
      </c>
      <c r="J67">
        <f t="shared" si="6"/>
        <v>4060</v>
      </c>
      <c r="K67" t="s">
        <v>202</v>
      </c>
      <c r="L67" t="s">
        <v>203</v>
      </c>
      <c r="M67" t="str">
        <f t="shared" ref="M67:M130" si="8">CONCATENATE(A67,G67,H67,I67,K67)</f>
        <v>BEML25SEP4060CE</v>
      </c>
      <c r="N67" t="str">
        <f t="shared" ref="N67:N130" si="9">CONCATENATE(A67,G67,H67,I67,L67)</f>
        <v xml:space="preserve">BEML25SEP4060PE </v>
      </c>
    </row>
    <row r="68" spans="1:14" x14ac:dyDescent="0.25">
      <c r="A68" t="s">
        <v>251</v>
      </c>
      <c r="B68" s="9">
        <v>531.5</v>
      </c>
      <c r="C68" s="9">
        <v>6.7945412264304537</v>
      </c>
      <c r="D68" t="s">
        <v>227</v>
      </c>
      <c r="E68" s="1" t="str">
        <f>IFERROR(IF(A68="","",HYPERLINK("https://in.tradingview.com/chart/?symbol="&amp;A68,"CHART")),"")</f>
        <v>CHART</v>
      </c>
      <c r="F68" s="4">
        <f t="shared" si="7"/>
        <v>531.5</v>
      </c>
      <c r="G68">
        <v>25</v>
      </c>
      <c r="H68" t="s">
        <v>201</v>
      </c>
      <c r="I68">
        <f t="shared" si="5"/>
        <v>530</v>
      </c>
      <c r="J68">
        <f t="shared" si="6"/>
        <v>530</v>
      </c>
      <c r="K68" t="s">
        <v>202</v>
      </c>
      <c r="L68" t="s">
        <v>203</v>
      </c>
      <c r="M68" t="str">
        <f t="shared" si="8"/>
        <v>BERGEPAINT25SEP530CE</v>
      </c>
      <c r="N68" t="str">
        <f t="shared" si="9"/>
        <v xml:space="preserve">BERGEPAINT25SEP530PE </v>
      </c>
    </row>
    <row r="69" spans="1:14" x14ac:dyDescent="0.25">
      <c r="A69" t="s">
        <v>29</v>
      </c>
      <c r="B69" s="9">
        <v>1179.099975585938</v>
      </c>
      <c r="C69" s="9">
        <v>67.355488809451288</v>
      </c>
      <c r="D69" t="s">
        <v>214</v>
      </c>
      <c r="E69" s="1" t="str">
        <f>IFERROR(IF(A69="","",HYPERLINK("https://in.tradingview.com/chart/?symbol="&amp;A69,"CHART")),"")</f>
        <v>CHART</v>
      </c>
      <c r="F69" s="4">
        <f t="shared" si="7"/>
        <v>1179.099975585938</v>
      </c>
      <c r="G69">
        <v>25</v>
      </c>
      <c r="H69" t="s">
        <v>201</v>
      </c>
      <c r="I69">
        <f t="shared" si="5"/>
        <v>1180</v>
      </c>
      <c r="J69">
        <f t="shared" si="6"/>
        <v>1180</v>
      </c>
      <c r="K69" t="s">
        <v>202</v>
      </c>
      <c r="L69" t="s">
        <v>203</v>
      </c>
      <c r="M69" t="str">
        <f t="shared" si="8"/>
        <v>BHARATFORG25SEP1180CE</v>
      </c>
      <c r="N69" t="str">
        <f t="shared" si="9"/>
        <v xml:space="preserve">BHARATFORG25SEP1180PE </v>
      </c>
    </row>
    <row r="70" spans="1:14" x14ac:dyDescent="0.25">
      <c r="A70" t="s">
        <v>30</v>
      </c>
      <c r="B70" s="9">
        <v>1899.900024414062</v>
      </c>
      <c r="C70" s="9">
        <v>74.145677657077101</v>
      </c>
      <c r="D70" t="s">
        <v>211</v>
      </c>
      <c r="E70" s="1" t="str">
        <f>IFERROR(IF(A70="","",HYPERLINK("https://in.tradingview.com/chart/?symbol="&amp;A70,"CHART")),"")</f>
        <v>CHART</v>
      </c>
      <c r="F70" s="4">
        <f t="shared" si="7"/>
        <v>1899.900024414062</v>
      </c>
      <c r="G70">
        <v>25</v>
      </c>
      <c r="H70" t="s">
        <v>201</v>
      </c>
      <c r="I70">
        <f t="shared" ref="I70:I102" si="10">ROUND(F70,-1)</f>
        <v>1900</v>
      </c>
      <c r="J70">
        <f t="shared" ref="J70:J102" si="11">ROUND(F70,-1)</f>
        <v>1900</v>
      </c>
      <c r="K70" t="s">
        <v>202</v>
      </c>
      <c r="L70" t="s">
        <v>203</v>
      </c>
      <c r="M70" t="str">
        <f t="shared" si="8"/>
        <v>BHARTIARTL25SEP1900CE</v>
      </c>
      <c r="N70" t="str">
        <f t="shared" si="9"/>
        <v xml:space="preserve">BHARTIARTL25SEP1900PE </v>
      </c>
    </row>
    <row r="71" spans="1:14" x14ac:dyDescent="0.25">
      <c r="A71" t="s">
        <v>31</v>
      </c>
      <c r="B71" s="9">
        <v>215.42999267578119</v>
      </c>
      <c r="C71" s="9">
        <v>51.455721767791118</v>
      </c>
      <c r="D71" t="s">
        <v>214</v>
      </c>
      <c r="E71" s="1" t="str">
        <f>IFERROR(IF(A71="","",HYPERLINK("https://in.tradingview.com/chart/?symbol="&amp;A71,"CHART")),"")</f>
        <v>CHART</v>
      </c>
      <c r="F71" s="4">
        <f t="shared" si="7"/>
        <v>215.42999267578119</v>
      </c>
      <c r="G71">
        <v>25</v>
      </c>
      <c r="H71" t="s">
        <v>201</v>
      </c>
      <c r="I71">
        <f t="shared" si="10"/>
        <v>220</v>
      </c>
      <c r="J71">
        <f t="shared" si="11"/>
        <v>220</v>
      </c>
      <c r="K71" t="s">
        <v>202</v>
      </c>
      <c r="L71" t="s">
        <v>203</v>
      </c>
      <c r="M71" t="str">
        <f t="shared" si="8"/>
        <v>BHEL25SEP220CE</v>
      </c>
      <c r="N71" t="str">
        <f t="shared" si="9"/>
        <v xml:space="preserve">BHEL25SEP220PE </v>
      </c>
    </row>
    <row r="72" spans="1:14" x14ac:dyDescent="0.25">
      <c r="A72" t="s">
        <v>252</v>
      </c>
      <c r="B72" s="9">
        <v>787.54998779296875</v>
      </c>
      <c r="C72" s="9">
        <v>42.904756807323821</v>
      </c>
      <c r="D72" t="s">
        <v>214</v>
      </c>
      <c r="E72" s="1" t="str">
        <f>IFERROR(IF(A72="","",HYPERLINK("https://in.tradingview.com/chart/?symbol="&amp;A72,"CHART")),"")</f>
        <v>CHART</v>
      </c>
      <c r="F72" s="4">
        <f t="shared" si="7"/>
        <v>787.54998779296875</v>
      </c>
      <c r="G72">
        <v>25</v>
      </c>
      <c r="H72" t="s">
        <v>201</v>
      </c>
      <c r="I72">
        <f t="shared" si="10"/>
        <v>790</v>
      </c>
      <c r="J72">
        <f t="shared" si="11"/>
        <v>790</v>
      </c>
      <c r="K72" t="s">
        <v>202</v>
      </c>
      <c r="L72" t="s">
        <v>203</v>
      </c>
      <c r="M72" t="str">
        <f t="shared" si="8"/>
        <v>BIKAJI25SEP790CE</v>
      </c>
      <c r="N72" t="str">
        <f t="shared" si="9"/>
        <v xml:space="preserve">BIKAJI25SEP790PE </v>
      </c>
    </row>
    <row r="73" spans="1:14" x14ac:dyDescent="0.25">
      <c r="A73" t="s">
        <v>32</v>
      </c>
      <c r="B73" s="9">
        <v>365.75</v>
      </c>
      <c r="C73" s="9">
        <v>74.492522568473731</v>
      </c>
      <c r="D73" t="s">
        <v>211</v>
      </c>
      <c r="E73" s="1" t="str">
        <f>IFERROR(IF(A73="","",HYPERLINK("https://in.tradingview.com/chart/?symbol="&amp;A73,"CHART")),"")</f>
        <v>CHART</v>
      </c>
      <c r="F73" s="4">
        <f t="shared" si="7"/>
        <v>365.75</v>
      </c>
      <c r="G73">
        <v>25</v>
      </c>
      <c r="H73" t="s">
        <v>201</v>
      </c>
      <c r="I73">
        <f t="shared" si="10"/>
        <v>370</v>
      </c>
      <c r="J73">
        <f t="shared" si="11"/>
        <v>370</v>
      </c>
      <c r="K73" t="s">
        <v>202</v>
      </c>
      <c r="L73" t="s">
        <v>203</v>
      </c>
      <c r="M73" t="str">
        <f t="shared" si="8"/>
        <v>BIOCON25SEP370CE</v>
      </c>
      <c r="N73" t="str">
        <f t="shared" si="9"/>
        <v xml:space="preserve">BIOCON25SEP370PE </v>
      </c>
    </row>
    <row r="74" spans="1:14" x14ac:dyDescent="0.25">
      <c r="A74" t="s">
        <v>253</v>
      </c>
      <c r="B74" s="9">
        <v>1285.199951171875</v>
      </c>
      <c r="C74" s="9">
        <v>46.98077015513519</v>
      </c>
      <c r="D74" t="s">
        <v>214</v>
      </c>
      <c r="E74" s="1" t="str">
        <f>IFERROR(IF(A74="","",HYPERLINK("https://in.tradingview.com/chart/?symbol="&amp;A74,"CHART")),"")</f>
        <v>CHART</v>
      </c>
      <c r="F74" s="4">
        <f t="shared" si="7"/>
        <v>1285.199951171875</v>
      </c>
      <c r="G74">
        <v>25</v>
      </c>
      <c r="H74" t="s">
        <v>201</v>
      </c>
      <c r="I74">
        <f t="shared" si="10"/>
        <v>1290</v>
      </c>
      <c r="J74">
        <f t="shared" si="11"/>
        <v>1290</v>
      </c>
      <c r="K74" t="s">
        <v>202</v>
      </c>
      <c r="L74" t="s">
        <v>203</v>
      </c>
      <c r="M74" t="str">
        <f t="shared" si="8"/>
        <v>BIRLACORPN25SEP1290CE</v>
      </c>
      <c r="N74" t="str">
        <f t="shared" si="9"/>
        <v xml:space="preserve">BIRLACORPN25SEP1290PE </v>
      </c>
    </row>
    <row r="75" spans="1:14" x14ac:dyDescent="0.25">
      <c r="A75" t="s">
        <v>254</v>
      </c>
      <c r="B75" s="9">
        <v>361</v>
      </c>
      <c r="C75" s="9">
        <v>0</v>
      </c>
      <c r="D75" t="s">
        <v>227</v>
      </c>
      <c r="E75" s="1" t="str">
        <f>IFERROR(IF(A75="","",HYPERLINK("https://in.tradingview.com/chart/?symbol="&amp;A75,"CHART")),"")</f>
        <v>CHART</v>
      </c>
      <c r="F75" s="4">
        <f t="shared" si="7"/>
        <v>361</v>
      </c>
      <c r="G75">
        <v>25</v>
      </c>
      <c r="H75" t="s">
        <v>201</v>
      </c>
      <c r="I75">
        <f t="shared" si="10"/>
        <v>360</v>
      </c>
      <c r="J75">
        <f t="shared" si="11"/>
        <v>360</v>
      </c>
      <c r="K75" t="s">
        <v>202</v>
      </c>
      <c r="L75" t="s">
        <v>203</v>
      </c>
      <c r="M75" t="str">
        <f t="shared" si="8"/>
        <v>BLS25SEP360CE</v>
      </c>
      <c r="N75" t="str">
        <f t="shared" si="9"/>
        <v xml:space="preserve">BLS25SEP360PE </v>
      </c>
    </row>
    <row r="76" spans="1:14" x14ac:dyDescent="0.25">
      <c r="A76" t="s">
        <v>255</v>
      </c>
      <c r="B76" s="9">
        <v>5742</v>
      </c>
      <c r="C76" s="9">
        <v>59.382892280663228</v>
      </c>
      <c r="D76" t="s">
        <v>214</v>
      </c>
      <c r="E76" s="1" t="str">
        <f>IFERROR(IF(A76="","",HYPERLINK("https://in.tradingview.com/chart/?symbol="&amp;A76,"CHART")),"")</f>
        <v>CHART</v>
      </c>
      <c r="F76" s="4">
        <f t="shared" si="7"/>
        <v>5742</v>
      </c>
      <c r="G76">
        <v>25</v>
      </c>
      <c r="H76" t="s">
        <v>201</v>
      </c>
      <c r="I76">
        <f t="shared" si="10"/>
        <v>5740</v>
      </c>
      <c r="J76">
        <f t="shared" si="11"/>
        <v>5740</v>
      </c>
      <c r="K76" t="s">
        <v>202</v>
      </c>
      <c r="L76" t="s">
        <v>203</v>
      </c>
      <c r="M76" t="str">
        <f t="shared" si="8"/>
        <v>BLUEDART25SEP5740CE</v>
      </c>
      <c r="N76" t="str">
        <f t="shared" si="9"/>
        <v xml:space="preserve">BLUEDART25SEP5740PE </v>
      </c>
    </row>
    <row r="77" spans="1:14" x14ac:dyDescent="0.25">
      <c r="A77" t="s">
        <v>33</v>
      </c>
      <c r="B77" s="9">
        <v>1885.900024414062</v>
      </c>
      <c r="C77" s="9">
        <v>3.1801158841637971</v>
      </c>
      <c r="D77" t="s">
        <v>227</v>
      </c>
      <c r="E77" s="1" t="str">
        <f>IFERROR(IF(A77="","",HYPERLINK("https://in.tradingview.com/chart/?symbol="&amp;A77,"CHART")),"")</f>
        <v>CHART</v>
      </c>
      <c r="F77" s="4">
        <f t="shared" si="7"/>
        <v>1885.900024414062</v>
      </c>
      <c r="G77">
        <v>25</v>
      </c>
      <c r="H77" t="s">
        <v>201</v>
      </c>
      <c r="I77">
        <f t="shared" si="10"/>
        <v>1890</v>
      </c>
      <c r="J77">
        <f t="shared" si="11"/>
        <v>1890</v>
      </c>
      <c r="K77" t="s">
        <v>202</v>
      </c>
      <c r="L77" t="s">
        <v>203</v>
      </c>
      <c r="M77" t="str">
        <f t="shared" si="8"/>
        <v>BLUESTARCO25SEP1890CE</v>
      </c>
      <c r="N77" t="str">
        <f t="shared" si="9"/>
        <v xml:space="preserve">BLUESTARCO25SEP1890PE </v>
      </c>
    </row>
    <row r="78" spans="1:14" x14ac:dyDescent="0.25">
      <c r="A78" t="s">
        <v>256</v>
      </c>
      <c r="B78" s="9">
        <v>569</v>
      </c>
      <c r="C78" s="9">
        <v>42.378959835166938</v>
      </c>
      <c r="D78" t="s">
        <v>214</v>
      </c>
      <c r="E78" s="1" t="str">
        <f>IFERROR(IF(A78="","",HYPERLINK("https://in.tradingview.com/chart/?symbol="&amp;A78,"CHART")),"")</f>
        <v>CHART</v>
      </c>
      <c r="F78" s="4">
        <f t="shared" si="7"/>
        <v>569</v>
      </c>
      <c r="G78">
        <v>25</v>
      </c>
      <c r="H78" t="s">
        <v>201</v>
      </c>
      <c r="I78">
        <f t="shared" si="10"/>
        <v>570</v>
      </c>
      <c r="J78">
        <f t="shared" si="11"/>
        <v>570</v>
      </c>
      <c r="K78" t="s">
        <v>202</v>
      </c>
      <c r="L78" t="s">
        <v>203</v>
      </c>
      <c r="M78" t="str">
        <f t="shared" si="8"/>
        <v>BORORENEW25SEP570CE</v>
      </c>
      <c r="N78" t="str">
        <f t="shared" si="9"/>
        <v xml:space="preserve">BORORENEW25SEP570PE </v>
      </c>
    </row>
    <row r="79" spans="1:14" x14ac:dyDescent="0.25">
      <c r="A79" t="s">
        <v>34</v>
      </c>
      <c r="B79" s="9">
        <v>41340</v>
      </c>
      <c r="C79" s="9">
        <v>72.012578616352201</v>
      </c>
      <c r="D79" t="s">
        <v>211</v>
      </c>
      <c r="E79" s="1" t="str">
        <f>IFERROR(IF(A79="","",HYPERLINK("https://in.tradingview.com/chart/?symbol="&amp;A79,"CHART")),"")</f>
        <v>CHART</v>
      </c>
      <c r="F79" s="4">
        <f t="shared" si="7"/>
        <v>41340</v>
      </c>
      <c r="G79">
        <v>25</v>
      </c>
      <c r="H79" t="s">
        <v>201</v>
      </c>
      <c r="I79">
        <f t="shared" si="10"/>
        <v>41340</v>
      </c>
      <c r="J79">
        <f t="shared" si="11"/>
        <v>41340</v>
      </c>
      <c r="K79" t="s">
        <v>202</v>
      </c>
      <c r="L79" t="s">
        <v>203</v>
      </c>
      <c r="M79" t="str">
        <f t="shared" si="8"/>
        <v>BOSCHLTD25SEP41340CE</v>
      </c>
      <c r="N79" t="str">
        <f t="shared" si="9"/>
        <v xml:space="preserve">BOSCHLTD25SEP41340PE </v>
      </c>
    </row>
    <row r="80" spans="1:14" x14ac:dyDescent="0.25">
      <c r="A80" t="s">
        <v>35</v>
      </c>
      <c r="B80" s="9">
        <v>314.70001220703119</v>
      </c>
      <c r="C80" s="9">
        <v>51.430958383423238</v>
      </c>
      <c r="D80" t="s">
        <v>214</v>
      </c>
      <c r="E80" s="1" t="str">
        <f>IFERROR(IF(A80="","",HYPERLINK("https://in.tradingview.com/chart/?symbol="&amp;A80,"CHART")),"")</f>
        <v>CHART</v>
      </c>
      <c r="F80" s="4">
        <f t="shared" si="7"/>
        <v>314.70001220703119</v>
      </c>
      <c r="G80">
        <v>25</v>
      </c>
      <c r="H80" t="s">
        <v>201</v>
      </c>
      <c r="I80">
        <f t="shared" si="10"/>
        <v>310</v>
      </c>
      <c r="J80">
        <f t="shared" si="11"/>
        <v>310</v>
      </c>
      <c r="K80" t="s">
        <v>202</v>
      </c>
      <c r="L80" t="s">
        <v>203</v>
      </c>
      <c r="M80" t="str">
        <f t="shared" si="8"/>
        <v>BPCL25SEP310CE</v>
      </c>
      <c r="N80" t="str">
        <f t="shared" si="9"/>
        <v xml:space="preserve">BPCL25SEP310PE </v>
      </c>
    </row>
    <row r="81" spans="1:14" x14ac:dyDescent="0.25">
      <c r="A81" t="s">
        <v>257</v>
      </c>
      <c r="B81" s="9">
        <v>905.79998779296875</v>
      </c>
      <c r="C81" s="9">
        <v>0</v>
      </c>
      <c r="D81" t="s">
        <v>227</v>
      </c>
      <c r="E81" s="1" t="str">
        <f>IFERROR(IF(A81="","",HYPERLINK("https://in.tradingview.com/chart/?symbol="&amp;A81,"CHART")),"")</f>
        <v>CHART</v>
      </c>
      <c r="F81" s="4">
        <f t="shared" si="7"/>
        <v>905.79998779296875</v>
      </c>
      <c r="G81">
        <v>25</v>
      </c>
      <c r="H81" t="s">
        <v>201</v>
      </c>
      <c r="I81">
        <f t="shared" si="10"/>
        <v>910</v>
      </c>
      <c r="J81">
        <f t="shared" si="11"/>
        <v>910</v>
      </c>
      <c r="K81" t="s">
        <v>202</v>
      </c>
      <c r="L81" t="s">
        <v>203</v>
      </c>
      <c r="M81" t="str">
        <f t="shared" si="8"/>
        <v>BRIGADE25SEP910CE</v>
      </c>
      <c r="N81" t="str">
        <f t="shared" si="9"/>
        <v xml:space="preserve">BRIGADE25SEP910PE </v>
      </c>
    </row>
    <row r="82" spans="1:14" x14ac:dyDescent="0.25">
      <c r="A82" t="s">
        <v>36</v>
      </c>
      <c r="B82" s="9">
        <v>6141.5</v>
      </c>
      <c r="C82" s="9">
        <v>97.048143375893176</v>
      </c>
      <c r="D82" t="s">
        <v>211</v>
      </c>
      <c r="E82" s="1" t="str">
        <f>IFERROR(IF(A82="","",HYPERLINK("https://in.tradingview.com/chart/?symbol="&amp;A82,"CHART")),"")</f>
        <v>CHART</v>
      </c>
      <c r="F82" s="4">
        <f t="shared" si="7"/>
        <v>6141.5</v>
      </c>
      <c r="G82">
        <v>25</v>
      </c>
      <c r="H82" t="s">
        <v>201</v>
      </c>
      <c r="I82">
        <f t="shared" si="10"/>
        <v>6140</v>
      </c>
      <c r="J82">
        <f t="shared" si="11"/>
        <v>6140</v>
      </c>
      <c r="K82" t="s">
        <v>202</v>
      </c>
      <c r="L82" t="s">
        <v>203</v>
      </c>
      <c r="M82" t="str">
        <f t="shared" si="8"/>
        <v>BRITANNIA25SEP6140CE</v>
      </c>
      <c r="N82" t="str">
        <f t="shared" si="9"/>
        <v xml:space="preserve">BRITANNIA25SEP6140PE </v>
      </c>
    </row>
    <row r="83" spans="1:14" x14ac:dyDescent="0.25">
      <c r="A83" t="s">
        <v>37</v>
      </c>
      <c r="B83" s="9">
        <v>2348</v>
      </c>
      <c r="C83" s="9">
        <v>100</v>
      </c>
      <c r="D83" t="s">
        <v>211</v>
      </c>
      <c r="E83" s="1" t="str">
        <f>IFERROR(IF(A83="","",HYPERLINK("https://in.tradingview.com/chart/?symbol="&amp;A83,"CHART")),"")</f>
        <v>CHART</v>
      </c>
      <c r="F83" s="4">
        <f t="shared" si="7"/>
        <v>2348</v>
      </c>
      <c r="G83">
        <v>25</v>
      </c>
      <c r="H83" t="s">
        <v>201</v>
      </c>
      <c r="I83">
        <f t="shared" si="10"/>
        <v>2350</v>
      </c>
      <c r="J83">
        <f t="shared" si="11"/>
        <v>2350</v>
      </c>
      <c r="K83" t="s">
        <v>202</v>
      </c>
      <c r="L83" t="s">
        <v>203</v>
      </c>
      <c r="M83" t="str">
        <f t="shared" si="8"/>
        <v>BSE25SEP2350CE</v>
      </c>
      <c r="N83" t="str">
        <f t="shared" si="9"/>
        <v xml:space="preserve">BSE25SEP2350PE </v>
      </c>
    </row>
    <row r="84" spans="1:14" x14ac:dyDescent="0.25">
      <c r="A84" t="s">
        <v>258</v>
      </c>
      <c r="B84" s="9">
        <v>375.25</v>
      </c>
      <c r="C84" s="9">
        <v>49.938091762834652</v>
      </c>
      <c r="D84" t="s">
        <v>214</v>
      </c>
      <c r="E84" s="1" t="str">
        <f>IFERROR(IF(A84="","",HYPERLINK("https://in.tradingview.com/chart/?symbol="&amp;A84,"CHART")),"")</f>
        <v>CHART</v>
      </c>
      <c r="F84" s="4">
        <f t="shared" si="7"/>
        <v>375.25</v>
      </c>
      <c r="G84">
        <v>25</v>
      </c>
      <c r="H84" t="s">
        <v>201</v>
      </c>
      <c r="I84">
        <f t="shared" si="10"/>
        <v>380</v>
      </c>
      <c r="J84">
        <f t="shared" si="11"/>
        <v>380</v>
      </c>
      <c r="K84" t="s">
        <v>202</v>
      </c>
      <c r="L84" t="s">
        <v>203</v>
      </c>
      <c r="M84" t="str">
        <f t="shared" si="8"/>
        <v>BSOFT25SEP380CE</v>
      </c>
      <c r="N84" t="str">
        <f t="shared" si="9"/>
        <v xml:space="preserve">BSOFT25SEP380PE </v>
      </c>
    </row>
    <row r="85" spans="1:14" x14ac:dyDescent="0.25">
      <c r="A85" t="s">
        <v>259</v>
      </c>
      <c r="B85" s="9">
        <v>273</v>
      </c>
      <c r="C85" s="9">
        <v>58.226773096100999</v>
      </c>
      <c r="D85" t="s">
        <v>214</v>
      </c>
      <c r="E85" s="1" t="str">
        <f>IFERROR(IF(A85="","",HYPERLINK("https://in.tradingview.com/chart/?symbol="&amp;A85,"CHART")),"")</f>
        <v>CHART</v>
      </c>
      <c r="F85" s="4">
        <f t="shared" si="7"/>
        <v>273</v>
      </c>
      <c r="G85">
        <v>25</v>
      </c>
      <c r="H85" t="s">
        <v>201</v>
      </c>
      <c r="I85">
        <f t="shared" si="10"/>
        <v>270</v>
      </c>
      <c r="J85">
        <f t="shared" si="11"/>
        <v>270</v>
      </c>
      <c r="K85" t="s">
        <v>202</v>
      </c>
      <c r="L85" t="s">
        <v>203</v>
      </c>
      <c r="M85" t="str">
        <f t="shared" si="8"/>
        <v>CAMPUS25SEP270CE</v>
      </c>
      <c r="N85" t="str">
        <f t="shared" si="9"/>
        <v xml:space="preserve">CAMPUS25SEP270PE </v>
      </c>
    </row>
    <row r="86" spans="1:14" x14ac:dyDescent="0.25">
      <c r="A86" t="s">
        <v>38</v>
      </c>
      <c r="B86" s="9">
        <v>3859.60009765625</v>
      </c>
      <c r="C86" s="9">
        <v>79.085577741259215</v>
      </c>
      <c r="D86" t="s">
        <v>211</v>
      </c>
      <c r="E86" s="1" t="str">
        <f>IFERROR(IF(A86="","",HYPERLINK("https://in.tradingview.com/chart/?symbol="&amp;A86,"CHART")),"")</f>
        <v>CHART</v>
      </c>
      <c r="F86" s="4">
        <f t="shared" si="7"/>
        <v>3859.60009765625</v>
      </c>
      <c r="G86">
        <v>25</v>
      </c>
      <c r="H86" t="s">
        <v>201</v>
      </c>
      <c r="I86">
        <f t="shared" si="10"/>
        <v>3860</v>
      </c>
      <c r="J86">
        <f t="shared" si="11"/>
        <v>3860</v>
      </c>
      <c r="K86" t="s">
        <v>202</v>
      </c>
      <c r="L86" t="s">
        <v>203</v>
      </c>
      <c r="M86" t="str">
        <f t="shared" si="8"/>
        <v>CAMS25SEP3860CE</v>
      </c>
      <c r="N86" t="str">
        <f t="shared" si="9"/>
        <v xml:space="preserve">CAMS25SEP3860PE </v>
      </c>
    </row>
    <row r="87" spans="1:14" x14ac:dyDescent="0.25">
      <c r="A87" t="s">
        <v>39</v>
      </c>
      <c r="B87" s="9">
        <v>108.0500030517578</v>
      </c>
      <c r="C87" s="9">
        <v>56.741059530096983</v>
      </c>
      <c r="D87" t="s">
        <v>214</v>
      </c>
      <c r="E87" s="1" t="str">
        <f>IFERROR(IF(A87="","",HYPERLINK("https://in.tradingview.com/chart/?symbol="&amp;A87,"CHART")),"")</f>
        <v>CHART</v>
      </c>
      <c r="F87" s="4">
        <f t="shared" si="7"/>
        <v>108.0500030517578</v>
      </c>
      <c r="G87">
        <v>25</v>
      </c>
      <c r="H87" t="s">
        <v>201</v>
      </c>
      <c r="I87">
        <f t="shared" si="10"/>
        <v>110</v>
      </c>
      <c r="J87">
        <f t="shared" si="11"/>
        <v>110</v>
      </c>
      <c r="K87" t="s">
        <v>202</v>
      </c>
      <c r="L87" t="s">
        <v>203</v>
      </c>
      <c r="M87" t="str">
        <f t="shared" si="8"/>
        <v>CANBK25SEP110CE</v>
      </c>
      <c r="N87" t="str">
        <f t="shared" si="9"/>
        <v xml:space="preserve">CANBK25SEP110PE </v>
      </c>
    </row>
    <row r="88" spans="1:14" x14ac:dyDescent="0.25">
      <c r="A88" t="s">
        <v>260</v>
      </c>
      <c r="B88" s="9">
        <v>741.04998779296875</v>
      </c>
      <c r="C88" s="9">
        <v>0</v>
      </c>
      <c r="D88" t="s">
        <v>227</v>
      </c>
      <c r="E88" s="1" t="str">
        <f>IFERROR(IF(A88="","",HYPERLINK("https://in.tradingview.com/chart/?symbol="&amp;A88,"CHART")),"")</f>
        <v>CHART</v>
      </c>
      <c r="F88" s="4">
        <f t="shared" si="7"/>
        <v>741.04998779296875</v>
      </c>
      <c r="G88">
        <v>25</v>
      </c>
      <c r="H88" t="s">
        <v>201</v>
      </c>
      <c r="I88">
        <f t="shared" si="10"/>
        <v>740</v>
      </c>
      <c r="J88">
        <f t="shared" si="11"/>
        <v>740</v>
      </c>
      <c r="K88" t="s">
        <v>202</v>
      </c>
      <c r="L88" t="s">
        <v>203</v>
      </c>
      <c r="M88" t="str">
        <f t="shared" si="8"/>
        <v>CANFINHOME25SEP740CE</v>
      </c>
      <c r="N88" t="str">
        <f t="shared" si="9"/>
        <v xml:space="preserve">CANFINHOME25SEP740PE </v>
      </c>
    </row>
    <row r="89" spans="1:14" x14ac:dyDescent="0.25">
      <c r="A89" t="s">
        <v>261</v>
      </c>
      <c r="B89" s="9">
        <v>972.29998779296875</v>
      </c>
      <c r="C89" s="9">
        <v>96.923613581924116</v>
      </c>
      <c r="D89" t="s">
        <v>211</v>
      </c>
      <c r="E89" s="1" t="str">
        <f>IFERROR(IF(A89="","",HYPERLINK("https://in.tradingview.com/chart/?symbol="&amp;A89,"CHART")),"")</f>
        <v>CHART</v>
      </c>
      <c r="F89" s="4">
        <f t="shared" si="7"/>
        <v>972.29998779296875</v>
      </c>
      <c r="G89">
        <v>25</v>
      </c>
      <c r="H89" t="s">
        <v>201</v>
      </c>
      <c r="I89">
        <f t="shared" si="10"/>
        <v>970</v>
      </c>
      <c r="J89">
        <f t="shared" si="11"/>
        <v>970</v>
      </c>
      <c r="K89" t="s">
        <v>202</v>
      </c>
      <c r="L89" t="s">
        <v>203</v>
      </c>
      <c r="M89" t="str">
        <f t="shared" si="8"/>
        <v>CARBORUNIV25SEP970CE</v>
      </c>
      <c r="N89" t="str">
        <f t="shared" si="9"/>
        <v xml:space="preserve">CARBORUNIV25SEP970PE </v>
      </c>
    </row>
    <row r="90" spans="1:14" x14ac:dyDescent="0.25">
      <c r="A90" t="s">
        <v>262</v>
      </c>
      <c r="B90" s="9">
        <v>197.24000549316409</v>
      </c>
      <c r="C90" s="9">
        <v>20.853296668607459</v>
      </c>
      <c r="D90" t="s">
        <v>227</v>
      </c>
      <c r="E90" s="1" t="str">
        <f>IFERROR(IF(A90="","",HYPERLINK("https://in.tradingview.com/chart/?symbol="&amp;A90,"CHART")),"")</f>
        <v>CHART</v>
      </c>
      <c r="F90" s="4">
        <f t="shared" si="7"/>
        <v>197.24000549316409</v>
      </c>
      <c r="G90">
        <v>25</v>
      </c>
      <c r="H90" t="s">
        <v>201</v>
      </c>
      <c r="I90">
        <f t="shared" si="10"/>
        <v>200</v>
      </c>
      <c r="J90">
        <f t="shared" si="11"/>
        <v>200</v>
      </c>
      <c r="K90" t="s">
        <v>202</v>
      </c>
      <c r="L90" t="s">
        <v>203</v>
      </c>
      <c r="M90" t="str">
        <f t="shared" si="8"/>
        <v>CASTROLIND25SEP200CE</v>
      </c>
      <c r="N90" t="str">
        <f t="shared" si="9"/>
        <v xml:space="preserve">CASTROLIND25SEP200PE </v>
      </c>
    </row>
    <row r="91" spans="1:14" x14ac:dyDescent="0.25">
      <c r="A91" t="s">
        <v>263</v>
      </c>
      <c r="B91" s="9">
        <v>900</v>
      </c>
      <c r="C91" s="9">
        <v>0</v>
      </c>
      <c r="D91" t="s">
        <v>227</v>
      </c>
      <c r="E91" s="1" t="str">
        <f>IFERROR(IF(A91="","",HYPERLINK("https://in.tradingview.com/chart/?symbol="&amp;A91,"CHART")),"")</f>
        <v>CHART</v>
      </c>
      <c r="F91" s="4">
        <f t="shared" si="7"/>
        <v>900</v>
      </c>
      <c r="G91">
        <v>25</v>
      </c>
      <c r="H91" t="s">
        <v>201</v>
      </c>
      <c r="I91">
        <f t="shared" si="10"/>
        <v>900</v>
      </c>
      <c r="J91">
        <f t="shared" si="11"/>
        <v>900</v>
      </c>
      <c r="K91" t="s">
        <v>202</v>
      </c>
      <c r="L91" t="s">
        <v>203</v>
      </c>
      <c r="M91" t="str">
        <f t="shared" si="8"/>
        <v>CCL25SEP900CE</v>
      </c>
      <c r="N91" t="str">
        <f t="shared" si="9"/>
        <v xml:space="preserve">CCL25SEP900PE </v>
      </c>
    </row>
    <row r="92" spans="1:14" x14ac:dyDescent="0.25">
      <c r="A92" t="s">
        <v>40</v>
      </c>
      <c r="B92" s="9">
        <v>1552</v>
      </c>
      <c r="C92" s="9">
        <v>83.397628330686985</v>
      </c>
      <c r="D92" t="s">
        <v>211</v>
      </c>
      <c r="E92" s="1" t="str">
        <f>IFERROR(IF(A92="","",HYPERLINK("https://in.tradingview.com/chart/?symbol="&amp;A92,"CHART")),"")</f>
        <v>CHART</v>
      </c>
      <c r="F92" s="4">
        <f t="shared" si="7"/>
        <v>1552</v>
      </c>
      <c r="G92">
        <v>25</v>
      </c>
      <c r="H92" t="s">
        <v>201</v>
      </c>
      <c r="I92">
        <f t="shared" si="10"/>
        <v>1550</v>
      </c>
      <c r="J92">
        <f t="shared" si="11"/>
        <v>1550</v>
      </c>
      <c r="K92" t="s">
        <v>202</v>
      </c>
      <c r="L92" t="s">
        <v>203</v>
      </c>
      <c r="M92" t="str">
        <f t="shared" si="8"/>
        <v>CDSL25SEP1550CE</v>
      </c>
      <c r="N92" t="str">
        <f t="shared" si="9"/>
        <v xml:space="preserve">CDSL25SEP1550PE </v>
      </c>
    </row>
    <row r="93" spans="1:14" x14ac:dyDescent="0.25">
      <c r="A93" t="s">
        <v>264</v>
      </c>
      <c r="B93" s="9">
        <v>3357.89990234375</v>
      </c>
      <c r="C93" s="9">
        <v>59.832865046941251</v>
      </c>
      <c r="D93" t="s">
        <v>214</v>
      </c>
      <c r="E93" s="1" t="str">
        <f>IFERROR(IF(A93="","",HYPERLINK("https://in.tradingview.com/chart/?symbol="&amp;A93,"CHART")),"")</f>
        <v>CHART</v>
      </c>
      <c r="F93" s="4">
        <f t="shared" si="7"/>
        <v>3357.89990234375</v>
      </c>
      <c r="G93">
        <v>25</v>
      </c>
      <c r="H93" t="s">
        <v>201</v>
      </c>
      <c r="I93">
        <f t="shared" si="10"/>
        <v>3360</v>
      </c>
      <c r="J93">
        <f t="shared" si="11"/>
        <v>3360</v>
      </c>
      <c r="K93" t="s">
        <v>202</v>
      </c>
      <c r="L93" t="s">
        <v>203</v>
      </c>
      <c r="M93" t="str">
        <f t="shared" si="8"/>
        <v>CEATLTD25SEP3360CE</v>
      </c>
      <c r="N93" t="str">
        <f t="shared" si="9"/>
        <v xml:space="preserve">CEATLTD25SEP3360PE </v>
      </c>
    </row>
    <row r="94" spans="1:14" x14ac:dyDescent="0.25">
      <c r="A94" t="s">
        <v>265</v>
      </c>
      <c r="B94" s="9">
        <v>35.630001068115227</v>
      </c>
      <c r="C94" s="9">
        <v>55.813990165911228</v>
      </c>
      <c r="D94" t="s">
        <v>214</v>
      </c>
      <c r="E94" s="1" t="str">
        <f>IFERROR(IF(A94="","",HYPERLINK("https://in.tradingview.com/chart/?symbol="&amp;A94,"CHART")),"")</f>
        <v>CHART</v>
      </c>
      <c r="F94" s="4">
        <f t="shared" si="7"/>
        <v>35.630001068115227</v>
      </c>
      <c r="G94">
        <v>25</v>
      </c>
      <c r="H94" t="s">
        <v>201</v>
      </c>
      <c r="I94">
        <f t="shared" si="10"/>
        <v>40</v>
      </c>
      <c r="J94">
        <f t="shared" si="11"/>
        <v>40</v>
      </c>
      <c r="K94" t="s">
        <v>202</v>
      </c>
      <c r="L94" t="s">
        <v>203</v>
      </c>
      <c r="M94" t="str">
        <f t="shared" si="8"/>
        <v>CENTRALBK25SEP40CE</v>
      </c>
      <c r="N94" t="str">
        <f t="shared" si="9"/>
        <v xml:space="preserve">CENTRALBK25SEP40PE </v>
      </c>
    </row>
    <row r="95" spans="1:14" x14ac:dyDescent="0.25">
      <c r="A95" t="s">
        <v>266</v>
      </c>
      <c r="B95" s="9">
        <v>785.3499755859375</v>
      </c>
      <c r="C95" s="9">
        <v>42.754469753816423</v>
      </c>
      <c r="D95" t="s">
        <v>214</v>
      </c>
      <c r="E95" s="1" t="str">
        <f>IFERROR(IF(A95="","",HYPERLINK("https://in.tradingview.com/chart/?symbol="&amp;A95,"CHART")),"")</f>
        <v>CHART</v>
      </c>
      <c r="F95" s="4">
        <f t="shared" si="7"/>
        <v>785.3499755859375</v>
      </c>
      <c r="G95">
        <v>25</v>
      </c>
      <c r="H95" t="s">
        <v>201</v>
      </c>
      <c r="I95">
        <f t="shared" si="10"/>
        <v>790</v>
      </c>
      <c r="J95">
        <f t="shared" si="11"/>
        <v>790</v>
      </c>
      <c r="K95" t="s">
        <v>202</v>
      </c>
      <c r="L95" t="s">
        <v>203</v>
      </c>
      <c r="M95" t="str">
        <f t="shared" si="8"/>
        <v>CENTURYPLY25SEP790CE</v>
      </c>
      <c r="N95" t="str">
        <f t="shared" si="9"/>
        <v xml:space="preserve">CENTURYPLY25SEP790PE </v>
      </c>
    </row>
    <row r="96" spans="1:14" x14ac:dyDescent="0.25">
      <c r="A96" t="s">
        <v>267</v>
      </c>
      <c r="B96" s="9">
        <v>6342.5</v>
      </c>
      <c r="C96" s="9">
        <v>50.522356874216463</v>
      </c>
      <c r="D96" t="s">
        <v>214</v>
      </c>
      <c r="E96" s="1" t="str">
        <f>IFERROR(IF(A96="","",HYPERLINK("https://in.tradingview.com/chart/?symbol="&amp;A96,"CHART")),"")</f>
        <v>CHART</v>
      </c>
      <c r="F96" s="4">
        <f t="shared" si="7"/>
        <v>6342.5</v>
      </c>
      <c r="G96">
        <v>25</v>
      </c>
      <c r="H96" t="s">
        <v>201</v>
      </c>
      <c r="I96">
        <f t="shared" si="10"/>
        <v>6340</v>
      </c>
      <c r="J96">
        <f t="shared" si="11"/>
        <v>6340</v>
      </c>
      <c r="K96" t="s">
        <v>202</v>
      </c>
      <c r="L96" t="s">
        <v>203</v>
      </c>
      <c r="M96" t="str">
        <f t="shared" si="8"/>
        <v>CERA25SEP6340CE</v>
      </c>
      <c r="N96" t="str">
        <f t="shared" si="9"/>
        <v xml:space="preserve">CERA25SEP6340PE </v>
      </c>
    </row>
    <row r="97" spans="1:14" x14ac:dyDescent="0.25">
      <c r="A97" t="s">
        <v>41</v>
      </c>
      <c r="B97" s="9">
        <v>157.0899963378906</v>
      </c>
      <c r="C97" s="9">
        <v>81.250005644395159</v>
      </c>
      <c r="D97" t="s">
        <v>211</v>
      </c>
      <c r="E97" s="1" t="str">
        <f>IFERROR(IF(A97="","",HYPERLINK("https://in.tradingview.com/chart/?symbol="&amp;A97,"CHART")),"")</f>
        <v>CHART</v>
      </c>
      <c r="F97" s="4">
        <f t="shared" si="7"/>
        <v>157.0899963378906</v>
      </c>
      <c r="G97">
        <v>25</v>
      </c>
      <c r="H97" t="s">
        <v>201</v>
      </c>
      <c r="I97">
        <f t="shared" si="10"/>
        <v>160</v>
      </c>
      <c r="J97">
        <f t="shared" si="11"/>
        <v>160</v>
      </c>
      <c r="K97" t="s">
        <v>202</v>
      </c>
      <c r="L97" t="s">
        <v>203</v>
      </c>
      <c r="M97" t="str">
        <f t="shared" si="8"/>
        <v>CESC25SEP160CE</v>
      </c>
      <c r="N97" t="str">
        <f t="shared" si="9"/>
        <v xml:space="preserve">CESC25SEP160PE </v>
      </c>
    </row>
    <row r="98" spans="1:14" x14ac:dyDescent="0.25">
      <c r="A98" t="s">
        <v>268</v>
      </c>
      <c r="B98" s="9">
        <v>186.7200012207031</v>
      </c>
      <c r="C98" s="9">
        <v>51.386885959911588</v>
      </c>
      <c r="D98" t="s">
        <v>214</v>
      </c>
      <c r="E98" s="1" t="str">
        <f>IFERROR(IF(A98="","",HYPERLINK("https://in.tradingview.com/chart/?symbol="&amp;A98,"CHART")),"")</f>
        <v>CHART</v>
      </c>
      <c r="F98" s="4">
        <f t="shared" si="7"/>
        <v>186.7200012207031</v>
      </c>
      <c r="G98">
        <v>25</v>
      </c>
      <c r="H98" t="s">
        <v>201</v>
      </c>
      <c r="I98">
        <f t="shared" si="10"/>
        <v>190</v>
      </c>
      <c r="J98">
        <f t="shared" si="11"/>
        <v>190</v>
      </c>
      <c r="K98" t="s">
        <v>202</v>
      </c>
      <c r="L98" t="s">
        <v>203</v>
      </c>
      <c r="M98" t="str">
        <f t="shared" si="8"/>
        <v>CGCL25SEP190CE</v>
      </c>
      <c r="N98" t="str">
        <f t="shared" si="9"/>
        <v xml:space="preserve">CGCL25SEP190PE </v>
      </c>
    </row>
    <row r="99" spans="1:14" x14ac:dyDescent="0.25">
      <c r="A99" t="s">
        <v>42</v>
      </c>
      <c r="B99" s="9">
        <v>740.9000244140625</v>
      </c>
      <c r="C99" s="9">
        <v>57.751215829552038</v>
      </c>
      <c r="D99" t="s">
        <v>214</v>
      </c>
      <c r="E99" s="1" t="str">
        <f>IFERROR(IF(A99="","",HYPERLINK("https://in.tradingview.com/chart/?symbol="&amp;A99,"CHART")),"")</f>
        <v>CHART</v>
      </c>
      <c r="F99" s="4">
        <f t="shared" si="7"/>
        <v>740.9000244140625</v>
      </c>
      <c r="G99">
        <v>25</v>
      </c>
      <c r="H99" t="s">
        <v>201</v>
      </c>
      <c r="I99">
        <f t="shared" si="10"/>
        <v>740</v>
      </c>
      <c r="J99">
        <f t="shared" si="11"/>
        <v>740</v>
      </c>
      <c r="K99" t="s">
        <v>202</v>
      </c>
      <c r="L99" t="s">
        <v>203</v>
      </c>
      <c r="M99" t="str">
        <f t="shared" si="8"/>
        <v>CGPOWER25SEP740CE</v>
      </c>
      <c r="N99" t="str">
        <f t="shared" si="9"/>
        <v xml:space="preserve">CGPOWER25SEP740PE </v>
      </c>
    </row>
    <row r="100" spans="1:14" x14ac:dyDescent="0.25">
      <c r="A100" t="s">
        <v>269</v>
      </c>
      <c r="B100" s="9">
        <v>1035.599975585938</v>
      </c>
      <c r="C100" s="9">
        <v>81.106770532529652</v>
      </c>
      <c r="D100" t="s">
        <v>211</v>
      </c>
      <c r="E100" s="1" t="str">
        <f>IFERROR(IF(A100="","",HYPERLINK("https://in.tradingview.com/chart/?symbol="&amp;A100,"CHART")),"")</f>
        <v>CHART</v>
      </c>
      <c r="F100" s="4">
        <f t="shared" si="7"/>
        <v>1035.599975585938</v>
      </c>
      <c r="G100">
        <v>25</v>
      </c>
      <c r="H100" t="s">
        <v>201</v>
      </c>
      <c r="I100">
        <f t="shared" si="10"/>
        <v>1040</v>
      </c>
      <c r="J100">
        <f t="shared" si="11"/>
        <v>1040</v>
      </c>
      <c r="K100" t="s">
        <v>202</v>
      </c>
      <c r="L100" t="s">
        <v>203</v>
      </c>
      <c r="M100" t="str">
        <f t="shared" si="8"/>
        <v>CHALET25SEP1040CE</v>
      </c>
      <c r="N100" t="str">
        <f t="shared" si="9"/>
        <v xml:space="preserve">CHALET25SEP1040PE </v>
      </c>
    </row>
    <row r="101" spans="1:14" x14ac:dyDescent="0.25">
      <c r="A101" t="s">
        <v>270</v>
      </c>
      <c r="B101" s="9">
        <v>535.6500244140625</v>
      </c>
      <c r="C101" s="9">
        <v>0</v>
      </c>
      <c r="D101" t="s">
        <v>227</v>
      </c>
      <c r="E101" s="1" t="str">
        <f>IFERROR(IF(A101="","",HYPERLINK("https://in.tradingview.com/chart/?symbol="&amp;A101,"CHART")),"")</f>
        <v>CHART</v>
      </c>
      <c r="F101" s="4">
        <f t="shared" si="7"/>
        <v>535.6500244140625</v>
      </c>
      <c r="G101">
        <v>25</v>
      </c>
      <c r="H101" t="s">
        <v>201</v>
      </c>
      <c r="I101">
        <f t="shared" si="10"/>
        <v>540</v>
      </c>
      <c r="J101">
        <f t="shared" si="11"/>
        <v>540</v>
      </c>
      <c r="K101" t="s">
        <v>202</v>
      </c>
      <c r="L101" t="s">
        <v>203</v>
      </c>
      <c r="M101" t="str">
        <f t="shared" si="8"/>
        <v>CHAMBLFERT25SEP540CE</v>
      </c>
      <c r="N101" t="str">
        <f t="shared" si="9"/>
        <v xml:space="preserve">CHAMBLFERT25SEP540PE </v>
      </c>
    </row>
    <row r="102" spans="1:14" x14ac:dyDescent="0.25">
      <c r="A102" t="s">
        <v>271</v>
      </c>
      <c r="B102" s="9">
        <v>421.25</v>
      </c>
      <c r="C102" s="9">
        <v>47.41280210285943</v>
      </c>
      <c r="D102" t="s">
        <v>214</v>
      </c>
      <c r="E102" s="1" t="str">
        <f>IFERROR(IF(A102="","",HYPERLINK("https://in.tradingview.com/chart/?symbol="&amp;A102,"CHART")),"")</f>
        <v>CHART</v>
      </c>
      <c r="F102" s="4">
        <f t="shared" si="7"/>
        <v>421.25</v>
      </c>
      <c r="G102">
        <v>25</v>
      </c>
      <c r="H102" t="s">
        <v>201</v>
      </c>
      <c r="I102">
        <f t="shared" si="10"/>
        <v>420</v>
      </c>
      <c r="J102">
        <f t="shared" si="11"/>
        <v>420</v>
      </c>
      <c r="K102" t="s">
        <v>202</v>
      </c>
      <c r="L102" t="s">
        <v>203</v>
      </c>
      <c r="M102" t="str">
        <f t="shared" si="8"/>
        <v>CHEMPLASTS25SEP420CE</v>
      </c>
      <c r="N102" t="str">
        <f t="shared" si="9"/>
        <v xml:space="preserve">CHEMPLASTS25SEP420PE </v>
      </c>
    </row>
    <row r="103" spans="1:14" x14ac:dyDescent="0.25">
      <c r="A103" t="s">
        <v>43</v>
      </c>
      <c r="B103" s="9">
        <v>1506.800048828125</v>
      </c>
      <c r="C103" s="9">
        <v>100</v>
      </c>
      <c r="D103" t="s">
        <v>211</v>
      </c>
      <c r="E103" s="1" t="str">
        <f>IFERROR(IF(A103="","",HYPERLINK("https://in.tradingview.com/chart/?symbol="&amp;A103,"CHART")),"")</f>
        <v>CHART</v>
      </c>
      <c r="F103" s="4">
        <f t="shared" si="7"/>
        <v>1506.800048828125</v>
      </c>
      <c r="G103">
        <v>25</v>
      </c>
      <c r="H103" t="s">
        <v>201</v>
      </c>
      <c r="I103" s="6">
        <f>ROUND(F103,-0.5)</f>
        <v>1507</v>
      </c>
      <c r="J103" s="6">
        <f>ROUND(F103,-0.5)</f>
        <v>1507</v>
      </c>
      <c r="K103" t="s">
        <v>202</v>
      </c>
      <c r="L103" t="s">
        <v>203</v>
      </c>
      <c r="M103" t="str">
        <f t="shared" si="8"/>
        <v>CHOLAFIN25SEP1507CE</v>
      </c>
      <c r="N103" t="str">
        <f t="shared" si="9"/>
        <v xml:space="preserve">CHOLAFIN25SEP1507PE </v>
      </c>
    </row>
    <row r="104" spans="1:14" x14ac:dyDescent="0.25">
      <c r="A104" t="s">
        <v>272</v>
      </c>
      <c r="B104" s="9">
        <v>1763.800048828125</v>
      </c>
      <c r="C104" s="9">
        <v>63.21599498667689</v>
      </c>
      <c r="D104" t="s">
        <v>214</v>
      </c>
      <c r="E104" s="1" t="str">
        <f>IFERROR(IF(A104="","",HYPERLINK("https://in.tradingview.com/chart/?symbol="&amp;A104,"CHART")),"")</f>
        <v>CHART</v>
      </c>
      <c r="F104" s="4">
        <f t="shared" si="7"/>
        <v>1763.800048828125</v>
      </c>
      <c r="G104">
        <v>25</v>
      </c>
      <c r="H104" t="s">
        <v>201</v>
      </c>
      <c r="I104">
        <f t="shared" ref="I104:I135" si="12">ROUND(F104,-1)</f>
        <v>1760</v>
      </c>
      <c r="J104">
        <f t="shared" ref="J104:J135" si="13">ROUND(F104,-1)</f>
        <v>1760</v>
      </c>
      <c r="K104" t="s">
        <v>202</v>
      </c>
      <c r="L104" t="s">
        <v>203</v>
      </c>
      <c r="M104" t="str">
        <f t="shared" si="8"/>
        <v>CHOLAHLDNG25SEP1760CE</v>
      </c>
      <c r="N104" t="str">
        <f t="shared" si="9"/>
        <v xml:space="preserve">CHOLAHLDNG25SEP1760PE </v>
      </c>
    </row>
    <row r="105" spans="1:14" x14ac:dyDescent="0.25">
      <c r="A105" t="s">
        <v>273</v>
      </c>
      <c r="B105" s="9">
        <v>404.5</v>
      </c>
      <c r="C105" s="9">
        <v>73.400105026927903</v>
      </c>
      <c r="D105" t="s">
        <v>211</v>
      </c>
      <c r="E105" s="1" t="str">
        <f>IFERROR(IF(A105="","",HYPERLINK("https://in.tradingview.com/chart/?symbol="&amp;A105,"CHART")),"")</f>
        <v>CHART</v>
      </c>
      <c r="F105" s="4">
        <f t="shared" si="7"/>
        <v>404.5</v>
      </c>
      <c r="G105">
        <v>25</v>
      </c>
      <c r="H105" t="s">
        <v>201</v>
      </c>
      <c r="I105">
        <f t="shared" si="12"/>
        <v>400</v>
      </c>
      <c r="J105">
        <f t="shared" si="13"/>
        <v>400</v>
      </c>
      <c r="K105" t="s">
        <v>202</v>
      </c>
      <c r="L105" t="s">
        <v>203</v>
      </c>
      <c r="M105" t="str">
        <f t="shared" si="8"/>
        <v>CIEINDIA25SEP400CE</v>
      </c>
      <c r="N105" t="str">
        <f t="shared" si="9"/>
        <v xml:space="preserve">CIEINDIA25SEP400PE </v>
      </c>
    </row>
    <row r="106" spans="1:14" x14ac:dyDescent="0.25">
      <c r="A106" t="s">
        <v>44</v>
      </c>
      <c r="B106" s="9">
        <v>1551.5</v>
      </c>
      <c r="C106" s="9">
        <v>30.812424565735711</v>
      </c>
      <c r="D106" t="s">
        <v>214</v>
      </c>
      <c r="E106" s="1" t="str">
        <f>IFERROR(IF(A106="","",HYPERLINK("https://in.tradingview.com/chart/?symbol="&amp;A106,"CHART")),"")</f>
        <v>CHART</v>
      </c>
      <c r="F106" s="4">
        <f t="shared" si="7"/>
        <v>1551.5</v>
      </c>
      <c r="G106">
        <v>25</v>
      </c>
      <c r="H106" t="s">
        <v>201</v>
      </c>
      <c r="I106">
        <f t="shared" si="12"/>
        <v>1550</v>
      </c>
      <c r="J106">
        <f t="shared" si="13"/>
        <v>1550</v>
      </c>
      <c r="K106" t="s">
        <v>202</v>
      </c>
      <c r="L106" t="s">
        <v>203</v>
      </c>
      <c r="M106" t="str">
        <f t="shared" si="8"/>
        <v>CIPLA25SEP1550CE</v>
      </c>
      <c r="N106" t="str">
        <f t="shared" si="9"/>
        <v xml:space="preserve">CIPLA25SEP1550PE </v>
      </c>
    </row>
    <row r="107" spans="1:14" x14ac:dyDescent="0.25">
      <c r="A107" t="s">
        <v>274</v>
      </c>
      <c r="B107" s="9">
        <v>1173</v>
      </c>
      <c r="C107" s="9">
        <v>46.095988179859383</v>
      </c>
      <c r="D107" t="s">
        <v>214</v>
      </c>
      <c r="E107" s="1" t="str">
        <f>IFERROR(IF(A107="","",HYPERLINK("https://in.tradingview.com/chart/?symbol="&amp;A107,"CHART")),"")</f>
        <v>CHART</v>
      </c>
      <c r="F107" s="4">
        <f t="shared" si="7"/>
        <v>1173</v>
      </c>
      <c r="G107">
        <v>25</v>
      </c>
      <c r="H107" t="s">
        <v>201</v>
      </c>
      <c r="I107">
        <f t="shared" si="12"/>
        <v>1170</v>
      </c>
      <c r="J107">
        <f t="shared" si="13"/>
        <v>1170</v>
      </c>
      <c r="K107" t="s">
        <v>202</v>
      </c>
      <c r="L107" t="s">
        <v>203</v>
      </c>
      <c r="M107" t="str">
        <f t="shared" si="8"/>
        <v>CLEAN25SEP1170CE</v>
      </c>
      <c r="N107" t="str">
        <f t="shared" si="9"/>
        <v xml:space="preserve">CLEAN25SEP1170PE </v>
      </c>
    </row>
    <row r="108" spans="1:14" x14ac:dyDescent="0.25">
      <c r="A108" t="s">
        <v>45</v>
      </c>
      <c r="B108" s="9">
        <v>388.20001220703119</v>
      </c>
      <c r="C108" s="9">
        <v>37.510372313556601</v>
      </c>
      <c r="D108" t="s">
        <v>214</v>
      </c>
      <c r="E108" s="1" t="str">
        <f>IFERROR(IF(A108="","",HYPERLINK("https://in.tradingview.com/chart/?symbol="&amp;A108,"CHART")),"")</f>
        <v>CHART</v>
      </c>
      <c r="F108" s="4">
        <f t="shared" si="7"/>
        <v>388.20001220703119</v>
      </c>
      <c r="G108">
        <v>25</v>
      </c>
      <c r="H108" t="s">
        <v>201</v>
      </c>
      <c r="I108">
        <f t="shared" si="12"/>
        <v>390</v>
      </c>
      <c r="J108">
        <f t="shared" si="13"/>
        <v>390</v>
      </c>
      <c r="K108" t="s">
        <v>202</v>
      </c>
      <c r="L108" t="s">
        <v>203</v>
      </c>
      <c r="M108" t="str">
        <f t="shared" si="8"/>
        <v>COALINDIA25SEP390CE</v>
      </c>
      <c r="N108" t="str">
        <f t="shared" si="9"/>
        <v xml:space="preserve">COALINDIA25SEP390PE </v>
      </c>
    </row>
    <row r="109" spans="1:14" x14ac:dyDescent="0.25">
      <c r="A109" t="s">
        <v>275</v>
      </c>
      <c r="B109" s="9">
        <v>1634</v>
      </c>
      <c r="C109" s="9">
        <v>0.88869857441487454</v>
      </c>
      <c r="D109" t="s">
        <v>227</v>
      </c>
      <c r="E109" s="1" t="str">
        <f>IFERROR(IF(A109="","",HYPERLINK("https://in.tradingview.com/chart/?symbol="&amp;A109,"CHART")),"")</f>
        <v>CHART</v>
      </c>
      <c r="F109" s="4">
        <f t="shared" si="7"/>
        <v>1634</v>
      </c>
      <c r="G109">
        <v>25</v>
      </c>
      <c r="H109" t="s">
        <v>201</v>
      </c>
      <c r="I109">
        <f t="shared" si="12"/>
        <v>1630</v>
      </c>
      <c r="J109">
        <f t="shared" si="13"/>
        <v>1630</v>
      </c>
      <c r="K109" t="s">
        <v>202</v>
      </c>
      <c r="L109" t="s">
        <v>203</v>
      </c>
      <c r="M109" t="str">
        <f t="shared" si="8"/>
        <v>COCHINSHIP25SEP1630CE</v>
      </c>
      <c r="N109" t="str">
        <f t="shared" si="9"/>
        <v xml:space="preserve">COCHINSHIP25SEP1630PE </v>
      </c>
    </row>
    <row r="110" spans="1:14" x14ac:dyDescent="0.25">
      <c r="A110" t="s">
        <v>46</v>
      </c>
      <c r="B110" s="9">
        <v>1699.699951171875</v>
      </c>
      <c r="C110" s="9">
        <v>52.990945561872387</v>
      </c>
      <c r="D110" t="s">
        <v>214</v>
      </c>
      <c r="E110" s="1" t="str">
        <f>IFERROR(IF(A110="","",HYPERLINK("https://in.tradingview.com/chart/?symbol="&amp;A110,"CHART")),"")</f>
        <v>CHART</v>
      </c>
      <c r="F110" s="4">
        <f t="shared" si="7"/>
        <v>1699.699951171875</v>
      </c>
      <c r="G110">
        <v>25</v>
      </c>
      <c r="H110" t="s">
        <v>201</v>
      </c>
      <c r="I110">
        <f t="shared" si="12"/>
        <v>1700</v>
      </c>
      <c r="J110">
        <f t="shared" si="13"/>
        <v>1700</v>
      </c>
      <c r="K110" t="s">
        <v>202</v>
      </c>
      <c r="L110" t="s">
        <v>203</v>
      </c>
      <c r="M110" t="str">
        <f t="shared" si="8"/>
        <v>COFORGE25SEP1700CE</v>
      </c>
      <c r="N110" t="str">
        <f t="shared" si="9"/>
        <v xml:space="preserve">COFORGE25SEP1700PE </v>
      </c>
    </row>
    <row r="111" spans="1:14" x14ac:dyDescent="0.25">
      <c r="A111" t="s">
        <v>47</v>
      </c>
      <c r="B111" s="9">
        <v>2400.60009765625</v>
      </c>
      <c r="C111" s="9">
        <v>48.738414399880718</v>
      </c>
      <c r="D111" t="s">
        <v>214</v>
      </c>
      <c r="E111" s="1" t="str">
        <f>IFERROR(IF(A111="","",HYPERLINK("https://in.tradingview.com/chart/?symbol="&amp;A111,"CHART")),"")</f>
        <v>CHART</v>
      </c>
      <c r="F111" s="4">
        <f t="shared" si="7"/>
        <v>2400.60009765625</v>
      </c>
      <c r="G111">
        <v>25</v>
      </c>
      <c r="H111" t="s">
        <v>201</v>
      </c>
      <c r="I111">
        <f t="shared" si="12"/>
        <v>2400</v>
      </c>
      <c r="J111">
        <f t="shared" si="13"/>
        <v>2400</v>
      </c>
      <c r="K111" t="s">
        <v>202</v>
      </c>
      <c r="L111" t="s">
        <v>203</v>
      </c>
      <c r="M111" t="str">
        <f t="shared" si="8"/>
        <v>COLPAL25SEP2400CE</v>
      </c>
      <c r="N111" t="str">
        <f t="shared" si="9"/>
        <v xml:space="preserve">COLPAL25SEP2400PE </v>
      </c>
    </row>
    <row r="112" spans="1:14" x14ac:dyDescent="0.25">
      <c r="A112" t="s">
        <v>48</v>
      </c>
      <c r="B112" s="9">
        <v>540.70001220703125</v>
      </c>
      <c r="C112" s="9">
        <v>28.575178064662861</v>
      </c>
      <c r="D112" t="s">
        <v>227</v>
      </c>
      <c r="E112" s="1" t="str">
        <f>IFERROR(IF(A112="","",HYPERLINK("https://in.tradingview.com/chart/?symbol="&amp;A112,"CHART")),"")</f>
        <v>CHART</v>
      </c>
      <c r="F112" s="4">
        <f t="shared" si="7"/>
        <v>540.70001220703125</v>
      </c>
      <c r="G112">
        <v>25</v>
      </c>
      <c r="H112" t="s">
        <v>201</v>
      </c>
      <c r="I112">
        <f t="shared" si="12"/>
        <v>540</v>
      </c>
      <c r="J112">
        <f t="shared" si="13"/>
        <v>540</v>
      </c>
      <c r="K112" t="s">
        <v>202</v>
      </c>
      <c r="L112" t="s">
        <v>203</v>
      </c>
      <c r="M112" t="str">
        <f t="shared" si="8"/>
        <v>CONCOR25SEP540CE</v>
      </c>
      <c r="N112" t="str">
        <f t="shared" si="9"/>
        <v xml:space="preserve">CONCOR25SEP540PE </v>
      </c>
    </row>
    <row r="113" spans="1:14" x14ac:dyDescent="0.25">
      <c r="A113" t="s">
        <v>276</v>
      </c>
      <c r="B113" s="9">
        <v>2221.60009765625</v>
      </c>
      <c r="C113" s="9">
        <v>26.546109429312111</v>
      </c>
      <c r="D113" t="s">
        <v>227</v>
      </c>
      <c r="E113" s="1" t="str">
        <f>IFERROR(IF(A113="","",HYPERLINK("https://in.tradingview.com/chart/?symbol="&amp;A113,"CHART")),"")</f>
        <v>CHART</v>
      </c>
      <c r="F113" s="4">
        <f t="shared" si="7"/>
        <v>2221.60009765625</v>
      </c>
      <c r="G113">
        <v>25</v>
      </c>
      <c r="H113" t="s">
        <v>201</v>
      </c>
      <c r="I113">
        <f t="shared" si="12"/>
        <v>2220</v>
      </c>
      <c r="J113">
        <f t="shared" si="13"/>
        <v>2220</v>
      </c>
      <c r="K113" t="s">
        <v>202</v>
      </c>
      <c r="L113" t="s">
        <v>203</v>
      </c>
      <c r="M113" t="str">
        <f t="shared" si="8"/>
        <v>COROMANDEL25SEP2220CE</v>
      </c>
      <c r="N113" t="str">
        <f t="shared" si="9"/>
        <v xml:space="preserve">COROMANDEL25SEP2220PE </v>
      </c>
    </row>
    <row r="114" spans="1:14" x14ac:dyDescent="0.25">
      <c r="A114" t="s">
        <v>277</v>
      </c>
      <c r="B114" s="9">
        <v>6777</v>
      </c>
      <c r="C114" s="9">
        <v>20.336037079953659</v>
      </c>
      <c r="D114" t="s">
        <v>227</v>
      </c>
      <c r="E114" s="1" t="str">
        <f>IFERROR(IF(A114="","",HYPERLINK("https://in.tradingview.com/chart/?symbol="&amp;A114,"CHART")),"")</f>
        <v>CHART</v>
      </c>
      <c r="F114" s="4">
        <f t="shared" si="7"/>
        <v>6777</v>
      </c>
      <c r="G114">
        <v>25</v>
      </c>
      <c r="H114" t="s">
        <v>201</v>
      </c>
      <c r="I114">
        <f t="shared" si="12"/>
        <v>6780</v>
      </c>
      <c r="J114">
        <f t="shared" si="13"/>
        <v>6780</v>
      </c>
      <c r="K114" t="s">
        <v>202</v>
      </c>
      <c r="L114" t="s">
        <v>203</v>
      </c>
      <c r="M114" t="str">
        <f t="shared" si="8"/>
        <v>CRAFTSMAN25SEP6780CE</v>
      </c>
      <c r="N114" t="str">
        <f t="shared" si="9"/>
        <v xml:space="preserve">CRAFTSMAN25SEP6780PE </v>
      </c>
    </row>
    <row r="115" spans="1:14" x14ac:dyDescent="0.25">
      <c r="A115" t="s">
        <v>278</v>
      </c>
      <c r="B115" s="9">
        <v>1332.199951171875</v>
      </c>
      <c r="C115" s="9">
        <v>0</v>
      </c>
      <c r="D115" t="s">
        <v>227</v>
      </c>
      <c r="E115" s="1" t="str">
        <f>IFERROR(IF(A115="","",HYPERLINK("https://in.tradingview.com/chart/?symbol="&amp;A115,"CHART")),"")</f>
        <v>CHART</v>
      </c>
      <c r="F115" s="4">
        <f t="shared" si="7"/>
        <v>1332.199951171875</v>
      </c>
      <c r="G115">
        <v>25</v>
      </c>
      <c r="H115" t="s">
        <v>201</v>
      </c>
      <c r="I115">
        <f t="shared" si="12"/>
        <v>1330</v>
      </c>
      <c r="J115">
        <f t="shared" si="13"/>
        <v>1330</v>
      </c>
      <c r="K115" t="s">
        <v>202</v>
      </c>
      <c r="L115" t="s">
        <v>203</v>
      </c>
      <c r="M115" t="str">
        <f t="shared" si="8"/>
        <v>CREDITACC25SEP1330CE</v>
      </c>
      <c r="N115" t="str">
        <f t="shared" si="9"/>
        <v xml:space="preserve">CREDITACC25SEP1330PE </v>
      </c>
    </row>
    <row r="116" spans="1:14" x14ac:dyDescent="0.25">
      <c r="A116" t="s">
        <v>279</v>
      </c>
      <c r="B116" s="9">
        <v>4975.2001953125</v>
      </c>
      <c r="C116" s="9">
        <v>16.143037068602041</v>
      </c>
      <c r="D116" t="s">
        <v>227</v>
      </c>
      <c r="E116" s="1" t="str">
        <f>IFERROR(IF(A116="","",HYPERLINK("https://in.tradingview.com/chart/?symbol="&amp;A116,"CHART")),"")</f>
        <v>CHART</v>
      </c>
      <c r="F116" s="4">
        <f t="shared" si="7"/>
        <v>4975.2001953125</v>
      </c>
      <c r="G116">
        <v>25</v>
      </c>
      <c r="H116" t="s">
        <v>201</v>
      </c>
      <c r="I116">
        <f t="shared" si="12"/>
        <v>4980</v>
      </c>
      <c r="J116">
        <f t="shared" si="13"/>
        <v>4980</v>
      </c>
      <c r="K116" t="s">
        <v>202</v>
      </c>
      <c r="L116" t="s">
        <v>203</v>
      </c>
      <c r="M116" t="str">
        <f t="shared" si="8"/>
        <v>CRISIL25SEP4980CE</v>
      </c>
      <c r="N116" t="str">
        <f t="shared" si="9"/>
        <v xml:space="preserve">CRISIL25SEP4980PE </v>
      </c>
    </row>
    <row r="117" spans="1:14" x14ac:dyDescent="0.25">
      <c r="A117" t="s">
        <v>49</v>
      </c>
      <c r="B117" s="9">
        <v>323.64999389648438</v>
      </c>
      <c r="C117" s="9">
        <v>0</v>
      </c>
      <c r="D117" t="s">
        <v>227</v>
      </c>
      <c r="E117" s="1" t="str">
        <f>IFERROR(IF(A117="","",HYPERLINK("https://in.tradingview.com/chart/?symbol="&amp;A117,"CHART")),"")</f>
        <v>CHART</v>
      </c>
      <c r="F117" s="4">
        <f t="shared" si="7"/>
        <v>323.64999389648438</v>
      </c>
      <c r="G117">
        <v>25</v>
      </c>
      <c r="H117" t="s">
        <v>201</v>
      </c>
      <c r="I117">
        <f t="shared" si="12"/>
        <v>320</v>
      </c>
      <c r="J117">
        <f t="shared" si="13"/>
        <v>320</v>
      </c>
      <c r="K117" t="s">
        <v>202</v>
      </c>
      <c r="L117" t="s">
        <v>203</v>
      </c>
      <c r="M117" t="str">
        <f t="shared" si="8"/>
        <v>CROMPTON25SEP320CE</v>
      </c>
      <c r="N117" t="str">
        <f t="shared" si="9"/>
        <v xml:space="preserve">CROMPTON25SEP320PE </v>
      </c>
    </row>
    <row r="118" spans="1:14" x14ac:dyDescent="0.25">
      <c r="A118" t="s">
        <v>280</v>
      </c>
      <c r="B118" s="9">
        <v>201</v>
      </c>
      <c r="C118" s="9">
        <v>65.401610649452891</v>
      </c>
      <c r="D118" t="s">
        <v>214</v>
      </c>
      <c r="E118" s="1" t="str">
        <f>IFERROR(IF(A118="","",HYPERLINK("https://in.tradingview.com/chart/?symbol="&amp;A118,"CHART")),"")</f>
        <v>CHART</v>
      </c>
      <c r="F118" s="4">
        <f t="shared" si="7"/>
        <v>201</v>
      </c>
      <c r="G118">
        <v>25</v>
      </c>
      <c r="H118" t="s">
        <v>201</v>
      </c>
      <c r="I118">
        <f t="shared" si="12"/>
        <v>200</v>
      </c>
      <c r="J118">
        <f t="shared" si="13"/>
        <v>200</v>
      </c>
      <c r="K118" t="s">
        <v>202</v>
      </c>
      <c r="L118" t="s">
        <v>203</v>
      </c>
      <c r="M118" t="str">
        <f t="shared" si="8"/>
        <v>CUB25SEP200CE</v>
      </c>
      <c r="N118" t="str">
        <f t="shared" si="9"/>
        <v xml:space="preserve">CUB25SEP200PE </v>
      </c>
    </row>
    <row r="119" spans="1:14" x14ac:dyDescent="0.25">
      <c r="A119" t="s">
        <v>50</v>
      </c>
      <c r="B119" s="9">
        <v>4018</v>
      </c>
      <c r="C119" s="9">
        <v>100</v>
      </c>
      <c r="D119" t="s">
        <v>211</v>
      </c>
      <c r="E119" s="1" t="str">
        <f>IFERROR(IF(A119="","",HYPERLINK("https://in.tradingview.com/chart/?symbol="&amp;A119,"CHART")),"")</f>
        <v>CHART</v>
      </c>
      <c r="F119" s="4">
        <f t="shared" si="7"/>
        <v>4018</v>
      </c>
      <c r="G119">
        <v>25</v>
      </c>
      <c r="H119" t="s">
        <v>201</v>
      </c>
      <c r="I119">
        <f t="shared" si="12"/>
        <v>4020</v>
      </c>
      <c r="J119">
        <f t="shared" si="13"/>
        <v>4020</v>
      </c>
      <c r="K119" t="s">
        <v>202</v>
      </c>
      <c r="L119" t="s">
        <v>203</v>
      </c>
      <c r="M119" t="str">
        <f t="shared" si="8"/>
        <v>CUMMINSIND25SEP4020CE</v>
      </c>
      <c r="N119" t="str">
        <f t="shared" si="9"/>
        <v xml:space="preserve">CUMMINSIND25SEP4020PE </v>
      </c>
    </row>
    <row r="120" spans="1:14" x14ac:dyDescent="0.25">
      <c r="A120" t="s">
        <v>51</v>
      </c>
      <c r="B120" s="9">
        <v>1179.5</v>
      </c>
      <c r="C120" s="9">
        <v>42.320187616249292</v>
      </c>
      <c r="D120" t="s">
        <v>214</v>
      </c>
      <c r="E120" s="1" t="str">
        <f>IFERROR(IF(A120="","",HYPERLINK("https://in.tradingview.com/chart/?symbol="&amp;A120,"CHART")),"")</f>
        <v>CHART</v>
      </c>
      <c r="F120" s="4">
        <f t="shared" si="7"/>
        <v>1179.5</v>
      </c>
      <c r="G120">
        <v>25</v>
      </c>
      <c r="H120" t="s">
        <v>201</v>
      </c>
      <c r="I120">
        <f t="shared" si="12"/>
        <v>1180</v>
      </c>
      <c r="J120">
        <f t="shared" si="13"/>
        <v>1180</v>
      </c>
      <c r="K120" t="s">
        <v>202</v>
      </c>
      <c r="L120" t="s">
        <v>203</v>
      </c>
      <c r="M120" t="str">
        <f t="shared" si="8"/>
        <v>CYIENT25SEP1180CE</v>
      </c>
      <c r="N120" t="str">
        <f t="shared" si="9"/>
        <v xml:space="preserve">CYIENT25SEP1180PE </v>
      </c>
    </row>
    <row r="121" spans="1:14" x14ac:dyDescent="0.25">
      <c r="A121" t="s">
        <v>52</v>
      </c>
      <c r="B121" s="9">
        <v>543</v>
      </c>
      <c r="C121" s="9">
        <v>35.833804318186367</v>
      </c>
      <c r="D121" t="s">
        <v>214</v>
      </c>
      <c r="E121" s="1" t="str">
        <f>IFERROR(IF(A121="","",HYPERLINK("https://in.tradingview.com/chart/?symbol="&amp;A121,"CHART")),"")</f>
        <v>CHART</v>
      </c>
      <c r="F121" s="4">
        <f t="shared" si="7"/>
        <v>543</v>
      </c>
      <c r="G121">
        <v>25</v>
      </c>
      <c r="H121" t="s">
        <v>201</v>
      </c>
      <c r="I121">
        <f t="shared" si="12"/>
        <v>540</v>
      </c>
      <c r="J121">
        <f t="shared" si="13"/>
        <v>540</v>
      </c>
      <c r="K121" t="s">
        <v>202</v>
      </c>
      <c r="L121" t="s">
        <v>203</v>
      </c>
      <c r="M121" t="str">
        <f t="shared" si="8"/>
        <v>DABUR25SEP540CE</v>
      </c>
      <c r="N121" t="str">
        <f t="shared" si="9"/>
        <v xml:space="preserve">DABUR25SEP540PE </v>
      </c>
    </row>
    <row r="122" spans="1:14" x14ac:dyDescent="0.25">
      <c r="A122" t="s">
        <v>53</v>
      </c>
      <c r="B122" s="9">
        <v>2412.39990234375</v>
      </c>
      <c r="C122" s="9">
        <v>69.244330828393245</v>
      </c>
      <c r="D122" t="s">
        <v>214</v>
      </c>
      <c r="E122" s="1" t="str">
        <f>IFERROR(IF(A122="","",HYPERLINK("https://in.tradingview.com/chart/?symbol="&amp;A122,"CHART")),"")</f>
        <v>CHART</v>
      </c>
      <c r="F122" s="4">
        <f t="shared" si="7"/>
        <v>2412.39990234375</v>
      </c>
      <c r="G122">
        <v>25</v>
      </c>
      <c r="H122" t="s">
        <v>201</v>
      </c>
      <c r="I122">
        <f t="shared" si="12"/>
        <v>2410</v>
      </c>
      <c r="J122">
        <f t="shared" si="13"/>
        <v>2410</v>
      </c>
      <c r="K122" t="s">
        <v>202</v>
      </c>
      <c r="L122" t="s">
        <v>203</v>
      </c>
      <c r="M122" t="str">
        <f t="shared" si="8"/>
        <v>DALBHARAT25SEP2410CE</v>
      </c>
      <c r="N122" t="str">
        <f t="shared" si="9"/>
        <v xml:space="preserve">DALBHARAT25SEP2410PE </v>
      </c>
    </row>
    <row r="123" spans="1:14" x14ac:dyDescent="0.25">
      <c r="A123" t="s">
        <v>281</v>
      </c>
      <c r="B123" s="9">
        <v>2560.10009765625</v>
      </c>
      <c r="C123" s="9">
        <v>66.569103771616</v>
      </c>
      <c r="D123" t="s">
        <v>214</v>
      </c>
      <c r="E123" s="1" t="str">
        <f>IFERROR(IF(A123="","",HYPERLINK("https://in.tradingview.com/chart/?symbol="&amp;A123,"CHART")),"")</f>
        <v>CHART</v>
      </c>
      <c r="F123" s="4">
        <f t="shared" si="7"/>
        <v>2560.10009765625</v>
      </c>
      <c r="G123">
        <v>25</v>
      </c>
      <c r="H123" t="s">
        <v>201</v>
      </c>
      <c r="I123" s="6">
        <f t="shared" si="12"/>
        <v>2560</v>
      </c>
      <c r="J123" s="6">
        <f t="shared" si="13"/>
        <v>2560</v>
      </c>
      <c r="K123" t="s">
        <v>202</v>
      </c>
      <c r="L123" t="s">
        <v>203</v>
      </c>
      <c r="M123" t="str">
        <f t="shared" si="8"/>
        <v>DATAPATTNS25SEP2560CE</v>
      </c>
      <c r="N123" t="str">
        <f t="shared" si="9"/>
        <v xml:space="preserve">DATAPATTNS25SEP2560PE </v>
      </c>
    </row>
    <row r="124" spans="1:14" x14ac:dyDescent="0.25">
      <c r="A124" t="s">
        <v>282</v>
      </c>
      <c r="B124" s="9">
        <v>1250.300048828125</v>
      </c>
      <c r="C124" s="9">
        <v>74.123447835218542</v>
      </c>
      <c r="D124" t="s">
        <v>211</v>
      </c>
      <c r="E124" s="1" t="str">
        <f>IFERROR(IF(A124="","",HYPERLINK("https://in.tradingview.com/chart/?symbol="&amp;A124,"CHART")),"")</f>
        <v>CHART</v>
      </c>
      <c r="F124" s="4">
        <f t="shared" si="7"/>
        <v>1250.300048828125</v>
      </c>
      <c r="G124">
        <v>25</v>
      </c>
      <c r="H124" t="s">
        <v>201</v>
      </c>
      <c r="I124">
        <f t="shared" si="12"/>
        <v>1250</v>
      </c>
      <c r="J124">
        <f t="shared" si="13"/>
        <v>1250</v>
      </c>
      <c r="K124" t="s">
        <v>202</v>
      </c>
      <c r="L124" t="s">
        <v>203</v>
      </c>
      <c r="M124" t="str">
        <f t="shared" si="8"/>
        <v>DCMSHRIRAM25SEP1250CE</v>
      </c>
      <c r="N124" t="str">
        <f t="shared" si="9"/>
        <v xml:space="preserve">DCMSHRIRAM25SEP1250PE </v>
      </c>
    </row>
    <row r="125" spans="1:14" x14ac:dyDescent="0.25">
      <c r="A125" t="s">
        <v>283</v>
      </c>
      <c r="B125" s="9">
        <v>1415</v>
      </c>
      <c r="C125" s="9">
        <v>38.781409859905267</v>
      </c>
      <c r="D125" t="s">
        <v>214</v>
      </c>
      <c r="E125" s="1" t="str">
        <f>IFERROR(IF(A125="","",HYPERLINK("https://in.tradingview.com/chart/?symbol="&amp;A125,"CHART")),"")</f>
        <v>CHART</v>
      </c>
      <c r="F125" s="4">
        <f t="shared" si="7"/>
        <v>1415</v>
      </c>
      <c r="G125">
        <v>25</v>
      </c>
      <c r="H125" t="s">
        <v>201</v>
      </c>
      <c r="I125">
        <f t="shared" si="12"/>
        <v>1420</v>
      </c>
      <c r="J125">
        <f t="shared" si="13"/>
        <v>1420</v>
      </c>
      <c r="K125" t="s">
        <v>202</v>
      </c>
      <c r="L125" t="s">
        <v>203</v>
      </c>
      <c r="M125" t="str">
        <f t="shared" si="8"/>
        <v>DEEPAKFERT25SEP1420CE</v>
      </c>
      <c r="N125" t="str">
        <f t="shared" si="9"/>
        <v xml:space="preserve">DEEPAKFERT25SEP1420PE </v>
      </c>
    </row>
    <row r="126" spans="1:14" x14ac:dyDescent="0.25">
      <c r="A126" t="s">
        <v>284</v>
      </c>
      <c r="B126" s="9">
        <v>1738.199951171875</v>
      </c>
      <c r="C126" s="9">
        <v>0.35708978366419331</v>
      </c>
      <c r="D126" t="s">
        <v>227</v>
      </c>
      <c r="E126" s="1" t="str">
        <f>IFERROR(IF(A126="","",HYPERLINK("https://in.tradingview.com/chart/?symbol="&amp;A126,"CHART")),"")</f>
        <v>CHART</v>
      </c>
      <c r="F126" s="4">
        <f t="shared" si="7"/>
        <v>1738.199951171875</v>
      </c>
      <c r="G126">
        <v>25</v>
      </c>
      <c r="H126" t="s">
        <v>201</v>
      </c>
      <c r="I126">
        <f t="shared" si="12"/>
        <v>1740</v>
      </c>
      <c r="J126">
        <f t="shared" si="13"/>
        <v>1740</v>
      </c>
      <c r="K126" t="s">
        <v>202</v>
      </c>
      <c r="L126" t="s">
        <v>203</v>
      </c>
      <c r="M126" t="str">
        <f t="shared" si="8"/>
        <v>DEEPAKNTR25SEP1740CE</v>
      </c>
      <c r="N126" t="str">
        <f t="shared" si="9"/>
        <v xml:space="preserve">DEEPAKNTR25SEP1740PE </v>
      </c>
    </row>
    <row r="127" spans="1:14" x14ac:dyDescent="0.25">
      <c r="A127" t="s">
        <v>54</v>
      </c>
      <c r="B127" s="9">
        <v>460.79998779296881</v>
      </c>
      <c r="C127" s="9">
        <v>19.25518824271688</v>
      </c>
      <c r="D127" t="s">
        <v>227</v>
      </c>
      <c r="E127" s="1" t="str">
        <f>IFERROR(IF(A127="","",HYPERLINK("https://in.tradingview.com/chart/?symbol="&amp;A127,"CHART")),"")</f>
        <v>CHART</v>
      </c>
      <c r="F127" s="4">
        <f t="shared" si="7"/>
        <v>460.79998779296881</v>
      </c>
      <c r="G127">
        <v>25</v>
      </c>
      <c r="H127" t="s">
        <v>201</v>
      </c>
      <c r="I127">
        <f t="shared" si="12"/>
        <v>460</v>
      </c>
      <c r="J127">
        <f t="shared" si="13"/>
        <v>460</v>
      </c>
      <c r="K127" t="s">
        <v>202</v>
      </c>
      <c r="L127" t="s">
        <v>203</v>
      </c>
      <c r="M127" t="str">
        <f t="shared" si="8"/>
        <v>DELHIVERY25SEP460CE</v>
      </c>
      <c r="N127" t="str">
        <f t="shared" si="9"/>
        <v xml:space="preserve">DELHIVERY25SEP460PE </v>
      </c>
    </row>
    <row r="128" spans="1:14" x14ac:dyDescent="0.25">
      <c r="A128" t="s">
        <v>285</v>
      </c>
      <c r="B128" s="9">
        <v>84.260002136230469</v>
      </c>
      <c r="C128" s="9">
        <v>0</v>
      </c>
      <c r="D128" t="s">
        <v>227</v>
      </c>
      <c r="E128" s="1" t="str">
        <f>IFERROR(IF(A128="","",HYPERLINK("https://in.tradingview.com/chart/?symbol="&amp;A128,"CHART")),"")</f>
        <v>CHART</v>
      </c>
      <c r="F128" s="4">
        <f t="shared" si="7"/>
        <v>84.260002136230469</v>
      </c>
      <c r="G128">
        <v>25</v>
      </c>
      <c r="H128" t="s">
        <v>201</v>
      </c>
      <c r="I128">
        <f t="shared" si="12"/>
        <v>80</v>
      </c>
      <c r="J128">
        <f t="shared" si="13"/>
        <v>80</v>
      </c>
      <c r="K128" t="s">
        <v>202</v>
      </c>
      <c r="L128" t="s">
        <v>203</v>
      </c>
      <c r="M128" t="str">
        <f t="shared" si="8"/>
        <v>DELTACORP25SEP80CE</v>
      </c>
      <c r="N128" t="str">
        <f t="shared" si="9"/>
        <v xml:space="preserve">DELTACORP25SEP80PE </v>
      </c>
    </row>
    <row r="129" spans="1:14" x14ac:dyDescent="0.25">
      <c r="A129" t="s">
        <v>286</v>
      </c>
      <c r="B129" s="9">
        <v>186.05000305175781</v>
      </c>
      <c r="C129" s="9">
        <v>100</v>
      </c>
      <c r="D129" t="s">
        <v>211</v>
      </c>
      <c r="E129" s="1" t="str">
        <f>IFERROR(IF(A129="","",HYPERLINK("https://in.tradingview.com/chart/?symbol="&amp;A129,"CHART")),"")</f>
        <v>CHART</v>
      </c>
      <c r="F129" s="4">
        <f t="shared" si="7"/>
        <v>186.05000305175781</v>
      </c>
      <c r="G129">
        <v>25</v>
      </c>
      <c r="H129" t="s">
        <v>201</v>
      </c>
      <c r="I129">
        <f t="shared" si="12"/>
        <v>190</v>
      </c>
      <c r="J129">
        <f t="shared" si="13"/>
        <v>190</v>
      </c>
      <c r="K129" t="s">
        <v>202</v>
      </c>
      <c r="L129" t="s">
        <v>203</v>
      </c>
      <c r="M129" t="str">
        <f t="shared" si="8"/>
        <v>DEVYANI25SEP190CE</v>
      </c>
      <c r="N129" t="str">
        <f t="shared" si="9"/>
        <v xml:space="preserve">DEVYANI25SEP190PE </v>
      </c>
    </row>
    <row r="130" spans="1:14" x14ac:dyDescent="0.25">
      <c r="A130" t="s">
        <v>55</v>
      </c>
      <c r="B130" s="9">
        <v>6019</v>
      </c>
      <c r="C130" s="9">
        <v>13.17996289424862</v>
      </c>
      <c r="D130" t="s">
        <v>227</v>
      </c>
      <c r="E130" s="1" t="str">
        <f>IFERROR(IF(A130="","",HYPERLINK("https://in.tradingview.com/chart/?symbol="&amp;A130,"CHART")),"")</f>
        <v>CHART</v>
      </c>
      <c r="F130" s="4">
        <f t="shared" si="7"/>
        <v>6019</v>
      </c>
      <c r="G130">
        <v>25</v>
      </c>
      <c r="H130" t="s">
        <v>201</v>
      </c>
      <c r="I130">
        <f t="shared" si="12"/>
        <v>6020</v>
      </c>
      <c r="J130">
        <f t="shared" si="13"/>
        <v>6020</v>
      </c>
      <c r="K130" t="s">
        <v>202</v>
      </c>
      <c r="L130" t="s">
        <v>203</v>
      </c>
      <c r="M130" t="str">
        <f t="shared" si="8"/>
        <v>DIVISLAB25SEP6020CE</v>
      </c>
      <c r="N130" t="str">
        <f t="shared" si="9"/>
        <v xml:space="preserve">DIVISLAB25SEP6020PE </v>
      </c>
    </row>
    <row r="131" spans="1:14" x14ac:dyDescent="0.25">
      <c r="A131" t="s">
        <v>56</v>
      </c>
      <c r="B131" s="9">
        <v>18031</v>
      </c>
      <c r="C131" s="9">
        <v>100</v>
      </c>
      <c r="D131" t="s">
        <v>211</v>
      </c>
      <c r="E131" s="1" t="str">
        <f>IFERROR(IF(A131="","",HYPERLINK("https://in.tradingview.com/chart/?symbol="&amp;A131,"CHART")),"")</f>
        <v>CHART</v>
      </c>
      <c r="F131" s="4">
        <f t="shared" ref="F131:F194" si="14">B131</f>
        <v>18031</v>
      </c>
      <c r="G131">
        <v>25</v>
      </c>
      <c r="H131" t="s">
        <v>201</v>
      </c>
      <c r="I131">
        <f t="shared" si="12"/>
        <v>18030</v>
      </c>
      <c r="J131">
        <f t="shared" si="13"/>
        <v>18030</v>
      </c>
      <c r="K131" t="s">
        <v>202</v>
      </c>
      <c r="L131" t="s">
        <v>203</v>
      </c>
      <c r="M131" t="str">
        <f t="shared" ref="M131:M194" si="15">CONCATENATE(A131,G131,H131,I131,K131)</f>
        <v>DIXON25SEP18030CE</v>
      </c>
      <c r="N131" t="str">
        <f t="shared" ref="N131:N194" si="16">CONCATENATE(A131,G131,H131,I131,L131)</f>
        <v xml:space="preserve">DIXON25SEP18030PE </v>
      </c>
    </row>
    <row r="132" spans="1:14" x14ac:dyDescent="0.25">
      <c r="A132" t="s">
        <v>57</v>
      </c>
      <c r="B132" s="9">
        <v>750.75</v>
      </c>
      <c r="C132" s="9">
        <v>11.885766581535361</v>
      </c>
      <c r="D132" t="s">
        <v>227</v>
      </c>
      <c r="E132" s="1" t="str">
        <f>IFERROR(IF(A132="","",HYPERLINK("https://in.tradingview.com/chart/?symbol="&amp;A132,"CHART")),"")</f>
        <v>CHART</v>
      </c>
      <c r="F132" s="4">
        <f t="shared" si="14"/>
        <v>750.75</v>
      </c>
      <c r="G132">
        <v>25</v>
      </c>
      <c r="H132" t="s">
        <v>201</v>
      </c>
      <c r="I132">
        <f t="shared" si="12"/>
        <v>750</v>
      </c>
      <c r="J132">
        <f t="shared" si="13"/>
        <v>750</v>
      </c>
      <c r="K132" t="s">
        <v>202</v>
      </c>
      <c r="L132" t="s">
        <v>203</v>
      </c>
      <c r="M132" t="str">
        <f t="shared" si="15"/>
        <v>DLF25SEP750CE</v>
      </c>
      <c r="N132" t="str">
        <f t="shared" si="16"/>
        <v xml:space="preserve">DLF25SEP750PE </v>
      </c>
    </row>
    <row r="133" spans="1:14" x14ac:dyDescent="0.25">
      <c r="A133" t="s">
        <v>58</v>
      </c>
      <c r="B133" s="9">
        <v>4747.39990234375</v>
      </c>
      <c r="C133" s="9">
        <v>44.214113925194823</v>
      </c>
      <c r="D133" t="s">
        <v>214</v>
      </c>
      <c r="E133" s="1" t="str">
        <f>IFERROR(IF(A133="","",HYPERLINK("https://in.tradingview.com/chart/?symbol="&amp;A133,"CHART")),"")</f>
        <v>CHART</v>
      </c>
      <c r="F133" s="4">
        <f t="shared" si="14"/>
        <v>4747.39990234375</v>
      </c>
      <c r="G133">
        <v>25</v>
      </c>
      <c r="H133" t="s">
        <v>201</v>
      </c>
      <c r="I133">
        <f t="shared" si="12"/>
        <v>4750</v>
      </c>
      <c r="J133">
        <f t="shared" si="13"/>
        <v>4750</v>
      </c>
      <c r="K133" t="s">
        <v>202</v>
      </c>
      <c r="L133" t="s">
        <v>203</v>
      </c>
      <c r="M133" t="str">
        <f t="shared" si="15"/>
        <v>DMART25SEP4750CE</v>
      </c>
      <c r="N133" t="str">
        <f t="shared" si="16"/>
        <v xml:space="preserve">DMART25SEP4750PE </v>
      </c>
    </row>
    <row r="134" spans="1:14" x14ac:dyDescent="0.25">
      <c r="A134" t="s">
        <v>59</v>
      </c>
      <c r="B134" s="9">
        <v>1280.5</v>
      </c>
      <c r="C134" s="9">
        <v>69.302829521217532</v>
      </c>
      <c r="D134" t="s">
        <v>214</v>
      </c>
      <c r="E134" s="1" t="str">
        <f>IFERROR(IF(A134="","",HYPERLINK("https://in.tradingview.com/chart/?symbol="&amp;A134,"CHART")),"")</f>
        <v>CHART</v>
      </c>
      <c r="F134" s="4">
        <f t="shared" si="14"/>
        <v>1280.5</v>
      </c>
      <c r="G134">
        <v>25</v>
      </c>
      <c r="H134" t="s">
        <v>201</v>
      </c>
      <c r="I134">
        <f t="shared" si="12"/>
        <v>1280</v>
      </c>
      <c r="J134">
        <f t="shared" si="13"/>
        <v>1280</v>
      </c>
      <c r="K134" t="s">
        <v>202</v>
      </c>
      <c r="L134" t="s">
        <v>203</v>
      </c>
      <c r="M134" t="str">
        <f t="shared" si="15"/>
        <v>DRREDDY25SEP1280CE</v>
      </c>
      <c r="N134" t="str">
        <f t="shared" si="16"/>
        <v xml:space="preserve">DRREDDY25SEP1280PE </v>
      </c>
    </row>
    <row r="135" spans="1:14" x14ac:dyDescent="0.25">
      <c r="A135" t="s">
        <v>287</v>
      </c>
      <c r="B135" s="9">
        <v>8.619999885559082</v>
      </c>
      <c r="C135" s="9">
        <v>100</v>
      </c>
      <c r="D135" t="s">
        <v>211</v>
      </c>
      <c r="E135" s="1" t="str">
        <f>IFERROR(IF(A135="","",HYPERLINK("https://in.tradingview.com/chart/?symbol="&amp;A135,"CHART")),"")</f>
        <v>CHART</v>
      </c>
      <c r="F135" s="4">
        <f t="shared" si="14"/>
        <v>8.619999885559082</v>
      </c>
      <c r="G135">
        <v>25</v>
      </c>
      <c r="H135" t="s">
        <v>201</v>
      </c>
      <c r="I135">
        <f t="shared" si="12"/>
        <v>10</v>
      </c>
      <c r="J135">
        <f t="shared" si="13"/>
        <v>10</v>
      </c>
      <c r="K135" t="s">
        <v>202</v>
      </c>
      <c r="L135" t="s">
        <v>203</v>
      </c>
      <c r="M135" t="str">
        <f t="shared" si="15"/>
        <v>EASEMYTRIP25SEP10CE</v>
      </c>
      <c r="N135" t="str">
        <f t="shared" si="16"/>
        <v xml:space="preserve">EASEMYTRIP25SEP10PE </v>
      </c>
    </row>
    <row r="136" spans="1:14" x14ac:dyDescent="0.25">
      <c r="A136" t="s">
        <v>288</v>
      </c>
      <c r="B136" s="9">
        <v>4350.5</v>
      </c>
      <c r="C136" s="9">
        <v>50.692795902994547</v>
      </c>
      <c r="D136" t="s">
        <v>214</v>
      </c>
      <c r="E136" s="1" t="str">
        <f>IFERROR(IF(A136="","",HYPERLINK("https://in.tradingview.com/chart/?symbol="&amp;A136,"CHART")),"")</f>
        <v>CHART</v>
      </c>
      <c r="F136" s="4">
        <f t="shared" si="14"/>
        <v>4350.5</v>
      </c>
      <c r="G136">
        <v>25</v>
      </c>
      <c r="H136" t="s">
        <v>201</v>
      </c>
      <c r="I136">
        <f t="shared" ref="I136:I167" si="17">ROUND(F136,-1)</f>
        <v>4350</v>
      </c>
      <c r="J136">
        <f t="shared" ref="J136:J167" si="18">ROUND(F136,-1)</f>
        <v>4350</v>
      </c>
      <c r="K136" t="s">
        <v>202</v>
      </c>
      <c r="L136" t="s">
        <v>203</v>
      </c>
      <c r="M136" t="str">
        <f t="shared" si="15"/>
        <v>ECLERX25SEP4350CE</v>
      </c>
      <c r="N136" t="str">
        <f t="shared" si="16"/>
        <v xml:space="preserve">ECLERX25SEP4350PE </v>
      </c>
    </row>
    <row r="137" spans="1:14" x14ac:dyDescent="0.25">
      <c r="A137" t="s">
        <v>289</v>
      </c>
      <c r="B137" s="9">
        <v>115.11000061035161</v>
      </c>
      <c r="C137" s="9">
        <v>47.364476464725101</v>
      </c>
      <c r="D137" t="s">
        <v>214</v>
      </c>
      <c r="E137" s="1" t="str">
        <f>IFERROR(IF(A137="","",HYPERLINK("https://in.tradingview.com/chart/?symbol="&amp;A137,"CHART")),"")</f>
        <v>CHART</v>
      </c>
      <c r="F137" s="4">
        <f t="shared" si="14"/>
        <v>115.11000061035161</v>
      </c>
      <c r="G137">
        <v>25</v>
      </c>
      <c r="H137" t="s">
        <v>201</v>
      </c>
      <c r="I137">
        <f t="shared" si="17"/>
        <v>120</v>
      </c>
      <c r="J137">
        <f t="shared" si="18"/>
        <v>120</v>
      </c>
      <c r="K137" t="s">
        <v>202</v>
      </c>
      <c r="L137" t="s">
        <v>203</v>
      </c>
      <c r="M137" t="str">
        <f t="shared" si="15"/>
        <v>EDELWEISS25SEP120CE</v>
      </c>
      <c r="N137" t="str">
        <f t="shared" si="16"/>
        <v xml:space="preserve">EDELWEISS25SEP120PE </v>
      </c>
    </row>
    <row r="138" spans="1:14" x14ac:dyDescent="0.25">
      <c r="A138" t="s">
        <v>60</v>
      </c>
      <c r="B138" s="9">
        <v>6879</v>
      </c>
      <c r="C138" s="9">
        <v>100</v>
      </c>
      <c r="D138" t="s">
        <v>211</v>
      </c>
      <c r="E138" s="1" t="str">
        <f>IFERROR(IF(A138="","",HYPERLINK("https://in.tradingview.com/chart/?symbol="&amp;A138,"CHART")),"")</f>
        <v>CHART</v>
      </c>
      <c r="F138" s="4">
        <f t="shared" si="14"/>
        <v>6879</v>
      </c>
      <c r="G138">
        <v>25</v>
      </c>
      <c r="H138" t="s">
        <v>201</v>
      </c>
      <c r="I138">
        <f t="shared" si="17"/>
        <v>6880</v>
      </c>
      <c r="J138">
        <f t="shared" si="18"/>
        <v>6880</v>
      </c>
      <c r="K138" t="s">
        <v>202</v>
      </c>
      <c r="L138" t="s">
        <v>203</v>
      </c>
      <c r="M138" t="str">
        <f t="shared" si="15"/>
        <v>EICHERMOT25SEP6880CE</v>
      </c>
      <c r="N138" t="str">
        <f t="shared" si="16"/>
        <v xml:space="preserve">EICHERMOT25SEP6880PE </v>
      </c>
    </row>
    <row r="139" spans="1:14" x14ac:dyDescent="0.25">
      <c r="A139" t="s">
        <v>290</v>
      </c>
      <c r="B139" s="9">
        <v>1070</v>
      </c>
      <c r="C139" s="9">
        <v>8.0507227278954616</v>
      </c>
      <c r="D139" t="s">
        <v>227</v>
      </c>
      <c r="E139" s="1" t="str">
        <f>IFERROR(IF(A139="","",HYPERLINK("https://in.tradingview.com/chart/?symbol="&amp;A139,"CHART")),"")</f>
        <v>CHART</v>
      </c>
      <c r="F139" s="4">
        <f t="shared" si="14"/>
        <v>1070</v>
      </c>
      <c r="G139">
        <v>25</v>
      </c>
      <c r="H139" t="s">
        <v>201</v>
      </c>
      <c r="I139">
        <f t="shared" si="17"/>
        <v>1070</v>
      </c>
      <c r="J139">
        <f t="shared" si="18"/>
        <v>1070</v>
      </c>
      <c r="K139" t="s">
        <v>202</v>
      </c>
      <c r="L139" t="s">
        <v>203</v>
      </c>
      <c r="M139" t="str">
        <f t="shared" si="15"/>
        <v>EIDPARRY25SEP1070CE</v>
      </c>
      <c r="N139" t="str">
        <f t="shared" si="16"/>
        <v xml:space="preserve">EIDPARRY25SEP1070PE </v>
      </c>
    </row>
    <row r="140" spans="1:14" x14ac:dyDescent="0.25">
      <c r="A140" t="s">
        <v>291</v>
      </c>
      <c r="B140" s="9">
        <v>411.39999389648438</v>
      </c>
      <c r="C140" s="9">
        <v>41.237107841870433</v>
      </c>
      <c r="D140" t="s">
        <v>214</v>
      </c>
      <c r="E140" s="1" t="str">
        <f>IFERROR(IF(A140="","",HYPERLINK("https://in.tradingview.com/chart/?symbol="&amp;A140,"CHART")),"")</f>
        <v>CHART</v>
      </c>
      <c r="F140" s="4">
        <f t="shared" si="14"/>
        <v>411.39999389648438</v>
      </c>
      <c r="G140">
        <v>25</v>
      </c>
      <c r="H140" t="s">
        <v>201</v>
      </c>
      <c r="I140">
        <f t="shared" si="17"/>
        <v>410</v>
      </c>
      <c r="J140">
        <f t="shared" si="18"/>
        <v>410</v>
      </c>
      <c r="K140" t="s">
        <v>202</v>
      </c>
      <c r="L140" t="s">
        <v>203</v>
      </c>
      <c r="M140" t="str">
        <f t="shared" si="15"/>
        <v>EIHOTEL25SEP410CE</v>
      </c>
      <c r="N140" t="str">
        <f t="shared" si="16"/>
        <v xml:space="preserve">EIHOTEL25SEP410PE </v>
      </c>
    </row>
    <row r="141" spans="1:14" x14ac:dyDescent="0.25">
      <c r="A141" t="s">
        <v>292</v>
      </c>
      <c r="B141" s="9">
        <v>468.60000610351563</v>
      </c>
      <c r="C141" s="9">
        <v>0</v>
      </c>
      <c r="D141" t="s">
        <v>227</v>
      </c>
      <c r="E141" s="1" t="str">
        <f>IFERROR(IF(A141="","",HYPERLINK("https://in.tradingview.com/chart/?symbol="&amp;A141,"CHART")),"")</f>
        <v>CHART</v>
      </c>
      <c r="F141" s="4">
        <f t="shared" si="14"/>
        <v>468.60000610351563</v>
      </c>
      <c r="G141">
        <v>25</v>
      </c>
      <c r="H141" t="s">
        <v>201</v>
      </c>
      <c r="I141">
        <f t="shared" si="17"/>
        <v>470</v>
      </c>
      <c r="J141">
        <f t="shared" si="18"/>
        <v>470</v>
      </c>
      <c r="K141" t="s">
        <v>202</v>
      </c>
      <c r="L141" t="s">
        <v>203</v>
      </c>
      <c r="M141" t="str">
        <f t="shared" si="15"/>
        <v>ELGIEQUIP25SEP470CE</v>
      </c>
      <c r="N141" t="str">
        <f t="shared" si="16"/>
        <v xml:space="preserve">ELGIEQUIP25SEP470PE </v>
      </c>
    </row>
    <row r="142" spans="1:14" x14ac:dyDescent="0.25">
      <c r="A142" t="s">
        <v>293</v>
      </c>
      <c r="B142" s="9">
        <v>590.70001220703125</v>
      </c>
      <c r="C142" s="9">
        <v>35.48075484100039</v>
      </c>
      <c r="D142" t="s">
        <v>214</v>
      </c>
      <c r="E142" s="1" t="str">
        <f>IFERROR(IF(A142="","",HYPERLINK("https://in.tradingview.com/chart/?symbol="&amp;A142,"CHART")),"")</f>
        <v>CHART</v>
      </c>
      <c r="F142" s="4">
        <f t="shared" si="14"/>
        <v>590.70001220703125</v>
      </c>
      <c r="G142">
        <v>25</v>
      </c>
      <c r="H142" t="s">
        <v>201</v>
      </c>
      <c r="I142">
        <f t="shared" si="17"/>
        <v>590</v>
      </c>
      <c r="J142">
        <f t="shared" si="18"/>
        <v>590</v>
      </c>
      <c r="K142" t="s">
        <v>202</v>
      </c>
      <c r="L142" t="s">
        <v>203</v>
      </c>
      <c r="M142" t="str">
        <f t="shared" si="15"/>
        <v>EMAMILTD25SEP590CE</v>
      </c>
      <c r="N142" t="str">
        <f t="shared" si="16"/>
        <v xml:space="preserve">EMAMILTD25SEP590PE </v>
      </c>
    </row>
    <row r="143" spans="1:14" x14ac:dyDescent="0.25">
      <c r="A143" t="s">
        <v>294</v>
      </c>
      <c r="B143" s="9">
        <v>3010</v>
      </c>
      <c r="C143" s="9">
        <v>100</v>
      </c>
      <c r="D143" t="s">
        <v>211</v>
      </c>
      <c r="E143" s="1" t="str">
        <f>IFERROR(IF(A143="","",HYPERLINK("https://in.tradingview.com/chart/?symbol="&amp;A143,"CHART")),"")</f>
        <v>CHART</v>
      </c>
      <c r="F143" s="4">
        <f t="shared" si="14"/>
        <v>3010</v>
      </c>
      <c r="G143">
        <v>25</v>
      </c>
      <c r="H143" t="s">
        <v>201</v>
      </c>
      <c r="I143">
        <f t="shared" si="17"/>
        <v>3010</v>
      </c>
      <c r="J143">
        <f t="shared" si="18"/>
        <v>3010</v>
      </c>
      <c r="K143" t="s">
        <v>202</v>
      </c>
      <c r="L143" t="s">
        <v>203</v>
      </c>
      <c r="M143" t="str">
        <f t="shared" si="15"/>
        <v>ENDURANCE25SEP3010CE</v>
      </c>
      <c r="N143" t="str">
        <f t="shared" si="16"/>
        <v xml:space="preserve">ENDURANCE25SEP3010PE </v>
      </c>
    </row>
    <row r="144" spans="1:14" x14ac:dyDescent="0.25">
      <c r="A144" t="s">
        <v>295</v>
      </c>
      <c r="B144" s="9">
        <v>229.78999328613281</v>
      </c>
      <c r="C144" s="9">
        <v>32.101325229005063</v>
      </c>
      <c r="D144" t="s">
        <v>214</v>
      </c>
      <c r="E144" s="1" t="str">
        <f>IFERROR(IF(A144="","",HYPERLINK("https://in.tradingview.com/chart/?symbol="&amp;A144,"CHART")),"")</f>
        <v>CHART</v>
      </c>
      <c r="F144" s="4">
        <f t="shared" si="14"/>
        <v>229.78999328613281</v>
      </c>
      <c r="G144">
        <v>25</v>
      </c>
      <c r="H144" t="s">
        <v>201</v>
      </c>
      <c r="I144">
        <f t="shared" si="17"/>
        <v>230</v>
      </c>
      <c r="J144">
        <f t="shared" si="18"/>
        <v>230</v>
      </c>
      <c r="K144" t="s">
        <v>202</v>
      </c>
      <c r="L144" t="s">
        <v>203</v>
      </c>
      <c r="M144" t="str">
        <f t="shared" si="15"/>
        <v>EPL25SEP230CE</v>
      </c>
      <c r="N144" t="str">
        <f t="shared" si="16"/>
        <v xml:space="preserve">EPL25SEP230PE </v>
      </c>
    </row>
    <row r="145" spans="1:14" x14ac:dyDescent="0.25">
      <c r="A145" t="s">
        <v>296</v>
      </c>
      <c r="B145" s="9">
        <v>53.009998321533203</v>
      </c>
      <c r="C145" s="9">
        <v>78.949142688189937</v>
      </c>
      <c r="D145" t="s">
        <v>211</v>
      </c>
      <c r="E145" s="1" t="str">
        <f>IFERROR(IF(A145="","",HYPERLINK("https://in.tradingview.com/chart/?symbol="&amp;A145,"CHART")),"")</f>
        <v>CHART</v>
      </c>
      <c r="F145" s="4">
        <f t="shared" si="14"/>
        <v>53.009998321533203</v>
      </c>
      <c r="G145">
        <v>25</v>
      </c>
      <c r="H145" t="s">
        <v>201</v>
      </c>
      <c r="I145">
        <f t="shared" si="17"/>
        <v>50</v>
      </c>
      <c r="J145">
        <f t="shared" si="18"/>
        <v>50</v>
      </c>
      <c r="K145" t="s">
        <v>202</v>
      </c>
      <c r="L145" t="s">
        <v>203</v>
      </c>
      <c r="M145" t="str">
        <f t="shared" si="15"/>
        <v>EQUITASBNK25SEP50CE</v>
      </c>
      <c r="N145" t="str">
        <f t="shared" si="16"/>
        <v xml:space="preserve">EQUITASBNK25SEP50PE </v>
      </c>
    </row>
    <row r="146" spans="1:14" x14ac:dyDescent="0.25">
      <c r="A146" t="s">
        <v>297</v>
      </c>
      <c r="B146" s="9">
        <v>1711.400024414062</v>
      </c>
      <c r="C146" s="9">
        <v>0</v>
      </c>
      <c r="D146" t="s">
        <v>227</v>
      </c>
      <c r="E146" s="1" t="str">
        <f>IFERROR(IF(A146="","",HYPERLINK("https://in.tradingview.com/chart/?symbol="&amp;A146,"CHART")),"")</f>
        <v>CHART</v>
      </c>
      <c r="F146" s="4">
        <f t="shared" si="14"/>
        <v>1711.400024414062</v>
      </c>
      <c r="G146">
        <v>25</v>
      </c>
      <c r="H146" t="s">
        <v>201</v>
      </c>
      <c r="I146">
        <f t="shared" si="17"/>
        <v>1710</v>
      </c>
      <c r="J146">
        <f t="shared" si="18"/>
        <v>1710</v>
      </c>
      <c r="K146" t="s">
        <v>202</v>
      </c>
      <c r="L146" t="s">
        <v>203</v>
      </c>
      <c r="M146" t="str">
        <f t="shared" si="15"/>
        <v>ERIS25SEP1710CE</v>
      </c>
      <c r="N146" t="str">
        <f t="shared" si="16"/>
        <v xml:space="preserve">ERIS25SEP1710PE </v>
      </c>
    </row>
    <row r="147" spans="1:14" x14ac:dyDescent="0.25">
      <c r="A147" t="s">
        <v>298</v>
      </c>
      <c r="B147" s="9">
        <v>5107</v>
      </c>
      <c r="C147" s="9">
        <v>42.786834820055368</v>
      </c>
      <c r="D147" t="s">
        <v>214</v>
      </c>
      <c r="E147" s="1" t="str">
        <f>IFERROR(IF(A147="","",HYPERLINK("https://in.tradingview.com/chart/?symbol="&amp;A147,"CHART")),"")</f>
        <v>CHART</v>
      </c>
      <c r="F147" s="4">
        <f t="shared" si="14"/>
        <v>5107</v>
      </c>
      <c r="G147">
        <v>25</v>
      </c>
      <c r="H147" t="s">
        <v>201</v>
      </c>
      <c r="I147">
        <f t="shared" si="17"/>
        <v>5110</v>
      </c>
      <c r="J147">
        <f t="shared" si="18"/>
        <v>5110</v>
      </c>
      <c r="K147" t="s">
        <v>202</v>
      </c>
      <c r="L147" t="s">
        <v>203</v>
      </c>
      <c r="M147" t="str">
        <f t="shared" si="15"/>
        <v>ESABINDIA25SEP5110CE</v>
      </c>
      <c r="N147" t="str">
        <f t="shared" si="16"/>
        <v xml:space="preserve">ESABINDIA25SEP5110PE </v>
      </c>
    </row>
    <row r="148" spans="1:14" x14ac:dyDescent="0.25">
      <c r="A148" t="s">
        <v>299</v>
      </c>
      <c r="B148" s="9">
        <v>3754</v>
      </c>
      <c r="C148" s="9">
        <v>71.682101876448598</v>
      </c>
      <c r="D148" t="s">
        <v>211</v>
      </c>
      <c r="E148" s="1" t="str">
        <f>IFERROR(IF(A148="","",HYPERLINK("https://in.tradingview.com/chart/?symbol="&amp;A148,"CHART")),"")</f>
        <v>CHART</v>
      </c>
      <c r="F148" s="4">
        <f t="shared" si="14"/>
        <v>3754</v>
      </c>
      <c r="G148">
        <v>25</v>
      </c>
      <c r="H148" t="s">
        <v>201</v>
      </c>
      <c r="I148">
        <f t="shared" si="17"/>
        <v>3750</v>
      </c>
      <c r="J148">
        <f t="shared" si="18"/>
        <v>3750</v>
      </c>
      <c r="K148" t="s">
        <v>202</v>
      </c>
      <c r="L148" t="s">
        <v>203</v>
      </c>
      <c r="M148" t="str">
        <f t="shared" si="15"/>
        <v>ESCORTS25SEP3750CE</v>
      </c>
      <c r="N148" t="str">
        <f t="shared" si="16"/>
        <v xml:space="preserve">ESCORTS25SEP3750PE </v>
      </c>
    </row>
    <row r="149" spans="1:14" x14ac:dyDescent="0.25">
      <c r="A149" t="s">
        <v>61</v>
      </c>
      <c r="B149" s="9">
        <v>428.79998779296881</v>
      </c>
      <c r="C149" s="9">
        <v>74.287505622854553</v>
      </c>
      <c r="D149" t="s">
        <v>211</v>
      </c>
      <c r="E149" s="1" t="str">
        <f>IFERROR(IF(A149="","",HYPERLINK("https://in.tradingview.com/chart/?symbol="&amp;A149,"CHART")),"")</f>
        <v>CHART</v>
      </c>
      <c r="F149" s="4">
        <f t="shared" si="14"/>
        <v>428.79998779296881</v>
      </c>
      <c r="G149">
        <v>25</v>
      </c>
      <c r="H149" t="s">
        <v>201</v>
      </c>
      <c r="I149">
        <f t="shared" si="17"/>
        <v>430</v>
      </c>
      <c r="J149">
        <f t="shared" si="18"/>
        <v>430</v>
      </c>
      <c r="K149" t="s">
        <v>202</v>
      </c>
      <c r="L149" t="s">
        <v>203</v>
      </c>
      <c r="M149" t="str">
        <f t="shared" si="15"/>
        <v>EXIDEIND25SEP430CE</v>
      </c>
      <c r="N149" t="str">
        <f t="shared" si="16"/>
        <v xml:space="preserve">EXIDEIND25SEP430PE </v>
      </c>
    </row>
    <row r="150" spans="1:14" x14ac:dyDescent="0.25">
      <c r="A150" t="s">
        <v>300</v>
      </c>
      <c r="B150" s="9">
        <v>968.95001220703125</v>
      </c>
      <c r="C150" s="9">
        <v>0</v>
      </c>
      <c r="D150" t="s">
        <v>227</v>
      </c>
      <c r="E150" s="1" t="str">
        <f>IFERROR(IF(A150="","",HYPERLINK("https://in.tradingview.com/chart/?symbol="&amp;A150,"CHART")),"")</f>
        <v>CHART</v>
      </c>
      <c r="F150" s="4">
        <f t="shared" si="14"/>
        <v>968.95001220703125</v>
      </c>
      <c r="G150">
        <v>25</v>
      </c>
      <c r="H150" t="s">
        <v>201</v>
      </c>
      <c r="I150">
        <f t="shared" si="17"/>
        <v>970</v>
      </c>
      <c r="J150">
        <f t="shared" si="18"/>
        <v>970</v>
      </c>
      <c r="K150" t="s">
        <v>202</v>
      </c>
      <c r="L150" t="s">
        <v>203</v>
      </c>
      <c r="M150" t="str">
        <f t="shared" si="15"/>
        <v>FACT25SEP970CE</v>
      </c>
      <c r="N150" t="str">
        <f t="shared" si="16"/>
        <v xml:space="preserve">FACT25SEP970PE </v>
      </c>
    </row>
    <row r="151" spans="1:14" x14ac:dyDescent="0.25">
      <c r="A151" t="s">
        <v>62</v>
      </c>
      <c r="B151" s="9">
        <v>191.32000732421881</v>
      </c>
      <c r="C151" s="9">
        <v>44.441930082961669</v>
      </c>
      <c r="D151" t="s">
        <v>214</v>
      </c>
      <c r="E151" s="1" t="str">
        <f>IFERROR(IF(A151="","",HYPERLINK("https://in.tradingview.com/chart/?symbol="&amp;A151,"CHART")),"")</f>
        <v>CHART</v>
      </c>
      <c r="F151" s="4">
        <f t="shared" si="14"/>
        <v>191.32000732421881</v>
      </c>
      <c r="G151">
        <v>25</v>
      </c>
      <c r="H151" t="s">
        <v>201</v>
      </c>
      <c r="I151">
        <f t="shared" si="17"/>
        <v>190</v>
      </c>
      <c r="J151">
        <f t="shared" si="18"/>
        <v>190</v>
      </c>
      <c r="K151" t="s">
        <v>202</v>
      </c>
      <c r="L151" t="s">
        <v>203</v>
      </c>
      <c r="M151" t="str">
        <f t="shared" si="15"/>
        <v>FEDERALBNK25SEP190CE</v>
      </c>
      <c r="N151" t="str">
        <f t="shared" si="16"/>
        <v xml:space="preserve">FEDERALBNK25SEP190PE </v>
      </c>
    </row>
    <row r="152" spans="1:14" x14ac:dyDescent="0.25">
      <c r="A152" t="s">
        <v>301</v>
      </c>
      <c r="B152" s="9">
        <v>837.95001220703125</v>
      </c>
      <c r="C152" s="9">
        <v>34.597651651145377</v>
      </c>
      <c r="D152" t="s">
        <v>214</v>
      </c>
      <c r="E152" s="1" t="str">
        <f>IFERROR(IF(A152="","",HYPERLINK("https://in.tradingview.com/chart/?symbol="&amp;A152,"CHART")),"")</f>
        <v>CHART</v>
      </c>
      <c r="F152" s="4">
        <f t="shared" si="14"/>
        <v>837.95001220703125</v>
      </c>
      <c r="G152">
        <v>25</v>
      </c>
      <c r="H152" t="s">
        <v>201</v>
      </c>
      <c r="I152">
        <f t="shared" si="17"/>
        <v>840</v>
      </c>
      <c r="J152">
        <f t="shared" si="18"/>
        <v>840</v>
      </c>
      <c r="K152" t="s">
        <v>202</v>
      </c>
      <c r="L152" t="s">
        <v>203</v>
      </c>
      <c r="M152" t="str">
        <f t="shared" si="15"/>
        <v>FINCABLES25SEP840CE</v>
      </c>
      <c r="N152" t="str">
        <f t="shared" si="16"/>
        <v xml:space="preserve">FINCABLES25SEP840PE </v>
      </c>
    </row>
    <row r="153" spans="1:14" x14ac:dyDescent="0.25">
      <c r="A153" t="s">
        <v>302</v>
      </c>
      <c r="B153" s="9">
        <v>4801.7998046875</v>
      </c>
      <c r="C153" s="9">
        <v>17.64706407418997</v>
      </c>
      <c r="D153" t="s">
        <v>227</v>
      </c>
      <c r="E153" s="1" t="str">
        <f>IFERROR(IF(A153="","",HYPERLINK("https://in.tradingview.com/chart/?symbol="&amp;A153,"CHART")),"")</f>
        <v>CHART</v>
      </c>
      <c r="F153" s="4">
        <f t="shared" si="14"/>
        <v>4801.7998046875</v>
      </c>
      <c r="G153">
        <v>25</v>
      </c>
      <c r="H153" t="s">
        <v>201</v>
      </c>
      <c r="I153">
        <f t="shared" si="17"/>
        <v>4800</v>
      </c>
      <c r="J153">
        <f t="shared" si="18"/>
        <v>4800</v>
      </c>
      <c r="K153" t="s">
        <v>202</v>
      </c>
      <c r="L153" t="s">
        <v>203</v>
      </c>
      <c r="M153" t="str">
        <f t="shared" si="15"/>
        <v>FINEORG25SEP4800CE</v>
      </c>
      <c r="N153" t="str">
        <f t="shared" si="16"/>
        <v xml:space="preserve">FINEORG25SEP4800PE </v>
      </c>
    </row>
    <row r="154" spans="1:14" x14ac:dyDescent="0.25">
      <c r="A154" t="s">
        <v>303</v>
      </c>
      <c r="B154" s="9">
        <v>210.27000427246091</v>
      </c>
      <c r="C154" s="9">
        <v>14.884213239472929</v>
      </c>
      <c r="D154" t="s">
        <v>227</v>
      </c>
      <c r="E154" s="1" t="str">
        <f>IFERROR(IF(A154="","",HYPERLINK("https://in.tradingview.com/chart/?symbol="&amp;A154,"CHART")),"")</f>
        <v>CHART</v>
      </c>
      <c r="F154" s="4">
        <f t="shared" si="14"/>
        <v>210.27000427246091</v>
      </c>
      <c r="G154">
        <v>25</v>
      </c>
      <c r="H154" t="s">
        <v>201</v>
      </c>
      <c r="I154">
        <f t="shared" si="17"/>
        <v>210</v>
      </c>
      <c r="J154">
        <f t="shared" si="18"/>
        <v>210</v>
      </c>
      <c r="K154" t="s">
        <v>202</v>
      </c>
      <c r="L154" t="s">
        <v>203</v>
      </c>
      <c r="M154" t="str">
        <f t="shared" si="15"/>
        <v>FINPIPE25SEP210CE</v>
      </c>
      <c r="N154" t="str">
        <f t="shared" si="16"/>
        <v xml:space="preserve">FINPIPE25SEP210PE </v>
      </c>
    </row>
    <row r="155" spans="1:14" x14ac:dyDescent="0.25">
      <c r="A155" t="s">
        <v>304</v>
      </c>
      <c r="B155" s="9">
        <v>531</v>
      </c>
      <c r="C155" s="9">
        <v>43.792804432676512</v>
      </c>
      <c r="D155" t="s">
        <v>214</v>
      </c>
      <c r="E155" s="1" t="str">
        <f>IFERROR(IF(A155="","",HYPERLINK("https://in.tradingview.com/chart/?symbol="&amp;A155,"CHART")),"")</f>
        <v>CHART</v>
      </c>
      <c r="F155" s="4">
        <f t="shared" si="14"/>
        <v>531</v>
      </c>
      <c r="G155">
        <v>25</v>
      </c>
      <c r="H155" t="s">
        <v>201</v>
      </c>
      <c r="I155">
        <f t="shared" si="17"/>
        <v>530</v>
      </c>
      <c r="J155">
        <f t="shared" si="18"/>
        <v>530</v>
      </c>
      <c r="K155" t="s">
        <v>202</v>
      </c>
      <c r="L155" t="s">
        <v>203</v>
      </c>
      <c r="M155" t="str">
        <f t="shared" si="15"/>
        <v>FIVESTAR25SEP530CE</v>
      </c>
      <c r="N155" t="str">
        <f t="shared" si="16"/>
        <v xml:space="preserve">FIVESTAR25SEP530PE </v>
      </c>
    </row>
    <row r="156" spans="1:14" x14ac:dyDescent="0.25">
      <c r="A156" t="s">
        <v>305</v>
      </c>
      <c r="B156" s="9">
        <v>3650.5</v>
      </c>
      <c r="C156" s="9">
        <v>93.98593272619371</v>
      </c>
      <c r="D156" t="s">
        <v>211</v>
      </c>
      <c r="E156" s="1" t="str">
        <f>IFERROR(IF(A156="","",HYPERLINK("https://in.tradingview.com/chart/?symbol="&amp;A156,"CHART")),"")</f>
        <v>CHART</v>
      </c>
      <c r="F156" s="4">
        <f t="shared" si="14"/>
        <v>3650.5</v>
      </c>
      <c r="G156">
        <v>25</v>
      </c>
      <c r="H156" t="s">
        <v>201</v>
      </c>
      <c r="I156">
        <f t="shared" si="17"/>
        <v>3650</v>
      </c>
      <c r="J156">
        <f t="shared" si="18"/>
        <v>3650</v>
      </c>
      <c r="K156" t="s">
        <v>202</v>
      </c>
      <c r="L156" t="s">
        <v>203</v>
      </c>
      <c r="M156" t="str">
        <f t="shared" si="15"/>
        <v>FLUOROCHEM25SEP3650CE</v>
      </c>
      <c r="N156" t="str">
        <f t="shared" si="16"/>
        <v xml:space="preserve">FLUOROCHEM25SEP3650PE </v>
      </c>
    </row>
    <row r="157" spans="1:14" x14ac:dyDescent="0.25">
      <c r="A157" t="s">
        <v>63</v>
      </c>
      <c r="B157" s="9">
        <v>941.29998779296875</v>
      </c>
      <c r="C157" s="9">
        <v>0</v>
      </c>
      <c r="D157" t="s">
        <v>227</v>
      </c>
      <c r="E157" s="1" t="str">
        <f>IFERROR(IF(A157="","",HYPERLINK("https://in.tradingview.com/chart/?symbol="&amp;A157,"CHART")),"")</f>
        <v>CHART</v>
      </c>
      <c r="F157" s="4">
        <f t="shared" si="14"/>
        <v>941.29998779296875</v>
      </c>
      <c r="G157">
        <v>25</v>
      </c>
      <c r="H157" t="s">
        <v>201</v>
      </c>
      <c r="I157">
        <f t="shared" si="17"/>
        <v>940</v>
      </c>
      <c r="J157">
        <f t="shared" si="18"/>
        <v>940</v>
      </c>
      <c r="K157" t="s">
        <v>202</v>
      </c>
      <c r="L157" t="s">
        <v>203</v>
      </c>
      <c r="M157" t="str">
        <f t="shared" si="15"/>
        <v>FORTIS25SEP940CE</v>
      </c>
      <c r="N157" t="str">
        <f t="shared" si="16"/>
        <v xml:space="preserve">FORTIS25SEP940PE </v>
      </c>
    </row>
    <row r="158" spans="1:14" x14ac:dyDescent="0.25">
      <c r="A158" t="s">
        <v>306</v>
      </c>
      <c r="B158" s="9">
        <v>348.20001220703119</v>
      </c>
      <c r="C158" s="9">
        <v>22.078656140019358</v>
      </c>
      <c r="D158" t="s">
        <v>227</v>
      </c>
      <c r="E158" s="1" t="str">
        <f>IFERROR(IF(A158="","",HYPERLINK("https://in.tradingview.com/chart/?symbol="&amp;A158,"CHART")),"")</f>
        <v>CHART</v>
      </c>
      <c r="F158" s="4">
        <f t="shared" si="14"/>
        <v>348.20001220703119</v>
      </c>
      <c r="G158">
        <v>25</v>
      </c>
      <c r="H158" t="s">
        <v>201</v>
      </c>
      <c r="I158">
        <f t="shared" si="17"/>
        <v>350</v>
      </c>
      <c r="J158">
        <f t="shared" si="18"/>
        <v>350</v>
      </c>
      <c r="K158" t="s">
        <v>202</v>
      </c>
      <c r="L158" t="s">
        <v>203</v>
      </c>
      <c r="M158" t="str">
        <f t="shared" si="15"/>
        <v>FSL25SEP350CE</v>
      </c>
      <c r="N158" t="str">
        <f t="shared" si="16"/>
        <v xml:space="preserve">FSL25SEP350PE </v>
      </c>
    </row>
    <row r="159" spans="1:14" x14ac:dyDescent="0.25">
      <c r="A159" t="s">
        <v>307</v>
      </c>
      <c r="B159" s="9">
        <v>106.0899963378906</v>
      </c>
      <c r="C159" s="9">
        <v>46.94926941878537</v>
      </c>
      <c r="D159" t="s">
        <v>214</v>
      </c>
      <c r="E159" s="1" t="str">
        <f>IFERROR(IF(A159="","",HYPERLINK("https://in.tradingview.com/chart/?symbol="&amp;A159,"CHART")),"")</f>
        <v>CHART</v>
      </c>
      <c r="F159" s="4">
        <f t="shared" si="14"/>
        <v>106.0899963378906</v>
      </c>
      <c r="G159">
        <v>25</v>
      </c>
      <c r="H159" t="s">
        <v>201</v>
      </c>
      <c r="I159">
        <f t="shared" si="17"/>
        <v>110</v>
      </c>
      <c r="J159">
        <f t="shared" si="18"/>
        <v>110</v>
      </c>
      <c r="K159" t="s">
        <v>202</v>
      </c>
      <c r="L159" t="s">
        <v>203</v>
      </c>
      <c r="M159" t="str">
        <f t="shared" si="15"/>
        <v>GAEL25SEP110CE</v>
      </c>
      <c r="N159" t="str">
        <f t="shared" si="16"/>
        <v xml:space="preserve">GAEL25SEP110PE </v>
      </c>
    </row>
    <row r="160" spans="1:14" x14ac:dyDescent="0.25">
      <c r="A160" t="s">
        <v>64</v>
      </c>
      <c r="B160" s="9">
        <v>173.1199951171875</v>
      </c>
      <c r="C160" s="9">
        <v>19.970011920195059</v>
      </c>
      <c r="D160" t="s">
        <v>227</v>
      </c>
      <c r="E160" s="1" t="str">
        <f>IFERROR(IF(A160="","",HYPERLINK("https://in.tradingview.com/chart/?symbol="&amp;A160,"CHART")),"")</f>
        <v>CHART</v>
      </c>
      <c r="F160" s="4">
        <f t="shared" si="14"/>
        <v>173.1199951171875</v>
      </c>
      <c r="G160">
        <v>25</v>
      </c>
      <c r="H160" t="s">
        <v>201</v>
      </c>
      <c r="I160">
        <f t="shared" si="17"/>
        <v>170</v>
      </c>
      <c r="J160">
        <f t="shared" si="18"/>
        <v>170</v>
      </c>
      <c r="K160" t="s">
        <v>202</v>
      </c>
      <c r="L160" t="s">
        <v>203</v>
      </c>
      <c r="M160" t="str">
        <f t="shared" si="15"/>
        <v>GAIL25SEP170CE</v>
      </c>
      <c r="N160" t="str">
        <f t="shared" si="16"/>
        <v xml:space="preserve">GAIL25SEP170PE </v>
      </c>
    </row>
    <row r="161" spans="1:14" x14ac:dyDescent="0.25">
      <c r="A161" t="s">
        <v>308</v>
      </c>
      <c r="B161" s="9">
        <v>2341.699951171875</v>
      </c>
      <c r="C161" s="9">
        <v>63.688454135247028</v>
      </c>
      <c r="D161" t="s">
        <v>214</v>
      </c>
      <c r="E161" s="1" t="str">
        <f>IFERROR(IF(A161="","",HYPERLINK("https://in.tradingview.com/chart/?symbol="&amp;A161,"CHART")),"")</f>
        <v>CHART</v>
      </c>
      <c r="F161" s="4">
        <f t="shared" si="14"/>
        <v>2341.699951171875</v>
      </c>
      <c r="G161">
        <v>25</v>
      </c>
      <c r="H161" t="s">
        <v>201</v>
      </c>
      <c r="I161">
        <f t="shared" si="17"/>
        <v>2340</v>
      </c>
      <c r="J161">
        <f t="shared" si="18"/>
        <v>2340</v>
      </c>
      <c r="K161" t="s">
        <v>202</v>
      </c>
      <c r="L161" t="s">
        <v>203</v>
      </c>
      <c r="M161" t="str">
        <f t="shared" si="15"/>
        <v>GALAXYSURF25SEP2340CE</v>
      </c>
      <c r="N161" t="str">
        <f t="shared" si="16"/>
        <v xml:space="preserve">GALAXYSURF25SEP2340PE </v>
      </c>
    </row>
    <row r="162" spans="1:14" x14ac:dyDescent="0.25">
      <c r="A162" t="s">
        <v>309</v>
      </c>
      <c r="B162" s="9">
        <v>748.9000244140625</v>
      </c>
      <c r="C162" s="9">
        <v>10.820241062519839</v>
      </c>
      <c r="D162" t="s">
        <v>227</v>
      </c>
      <c r="E162" s="1" t="str">
        <f>IFERROR(IF(A162="","",HYPERLINK("https://in.tradingview.com/chart/?symbol="&amp;A162,"CHART")),"")</f>
        <v>CHART</v>
      </c>
      <c r="F162" s="4">
        <f t="shared" si="14"/>
        <v>748.9000244140625</v>
      </c>
      <c r="G162">
        <v>25</v>
      </c>
      <c r="H162" t="s">
        <v>201</v>
      </c>
      <c r="I162">
        <f t="shared" si="17"/>
        <v>750</v>
      </c>
      <c r="J162">
        <f t="shared" si="18"/>
        <v>750</v>
      </c>
      <c r="K162" t="s">
        <v>202</v>
      </c>
      <c r="L162" t="s">
        <v>203</v>
      </c>
      <c r="M162" t="str">
        <f t="shared" si="15"/>
        <v>GARFIBRES25SEP750CE</v>
      </c>
      <c r="N162" t="str">
        <f t="shared" si="16"/>
        <v xml:space="preserve">GARFIBRES25SEP750PE </v>
      </c>
    </row>
    <row r="163" spans="1:14" x14ac:dyDescent="0.25">
      <c r="A163" t="s">
        <v>310</v>
      </c>
      <c r="B163" s="9">
        <v>988.29998779296875</v>
      </c>
      <c r="C163" s="9">
        <v>74.250354132096192</v>
      </c>
      <c r="D163" t="s">
        <v>211</v>
      </c>
      <c r="E163" s="1" t="str">
        <f>IFERROR(IF(A163="","",HYPERLINK("https://in.tradingview.com/chart/?symbol="&amp;A163,"CHART")),"")</f>
        <v>CHART</v>
      </c>
      <c r="F163" s="4">
        <f t="shared" si="14"/>
        <v>988.29998779296875</v>
      </c>
      <c r="G163">
        <v>25</v>
      </c>
      <c r="H163" t="s">
        <v>201</v>
      </c>
      <c r="I163">
        <f t="shared" si="17"/>
        <v>990</v>
      </c>
      <c r="J163">
        <f t="shared" si="18"/>
        <v>990</v>
      </c>
      <c r="K163" t="s">
        <v>202</v>
      </c>
      <c r="L163" t="s">
        <v>203</v>
      </c>
      <c r="M163" t="str">
        <f t="shared" si="15"/>
        <v>GESHIP25SEP990CE</v>
      </c>
      <c r="N163" t="str">
        <f t="shared" si="16"/>
        <v xml:space="preserve">GESHIP25SEP990PE </v>
      </c>
    </row>
    <row r="164" spans="1:14" x14ac:dyDescent="0.25">
      <c r="A164" t="s">
        <v>311</v>
      </c>
      <c r="B164" s="9">
        <v>545</v>
      </c>
      <c r="C164" s="9">
        <v>0</v>
      </c>
      <c r="D164" t="s">
        <v>227</v>
      </c>
      <c r="E164" s="1" t="str">
        <f>IFERROR(IF(A164="","",HYPERLINK("https://in.tradingview.com/chart/?symbol="&amp;A164,"CHART")),"")</f>
        <v>CHART</v>
      </c>
      <c r="F164" s="4">
        <f t="shared" si="14"/>
        <v>545</v>
      </c>
      <c r="G164">
        <v>25</v>
      </c>
      <c r="H164" t="s">
        <v>201</v>
      </c>
      <c r="I164">
        <f t="shared" si="17"/>
        <v>550</v>
      </c>
      <c r="J164">
        <f t="shared" si="18"/>
        <v>550</v>
      </c>
      <c r="K164" t="s">
        <v>202</v>
      </c>
      <c r="L164" t="s">
        <v>203</v>
      </c>
      <c r="M164" t="str">
        <f t="shared" si="15"/>
        <v>GHCL25SEP550CE</v>
      </c>
      <c r="N164" t="str">
        <f t="shared" si="16"/>
        <v xml:space="preserve">GHCL25SEP550PE </v>
      </c>
    </row>
    <row r="165" spans="1:14" x14ac:dyDescent="0.25">
      <c r="A165" t="s">
        <v>312</v>
      </c>
      <c r="B165" s="9">
        <v>366.14999389648438</v>
      </c>
      <c r="C165" s="9">
        <v>69.368313116599268</v>
      </c>
      <c r="D165" t="s">
        <v>214</v>
      </c>
      <c r="E165" s="1" t="str">
        <f>IFERROR(IF(A165="","",HYPERLINK("https://in.tradingview.com/chart/?symbol="&amp;A165,"CHART")),"")</f>
        <v>CHART</v>
      </c>
      <c r="F165" s="4">
        <f t="shared" si="14"/>
        <v>366.14999389648438</v>
      </c>
      <c r="G165">
        <v>25</v>
      </c>
      <c r="H165" t="s">
        <v>201</v>
      </c>
      <c r="I165">
        <f t="shared" si="17"/>
        <v>370</v>
      </c>
      <c r="J165">
        <f t="shared" si="18"/>
        <v>370</v>
      </c>
      <c r="K165" t="s">
        <v>202</v>
      </c>
      <c r="L165" t="s">
        <v>203</v>
      </c>
      <c r="M165" t="str">
        <f t="shared" si="15"/>
        <v>GICRE25SEP370CE</v>
      </c>
      <c r="N165" t="str">
        <f t="shared" si="16"/>
        <v xml:space="preserve">GICRE25SEP370PE </v>
      </c>
    </row>
    <row r="166" spans="1:14" x14ac:dyDescent="0.25">
      <c r="A166" t="s">
        <v>313</v>
      </c>
      <c r="B166" s="9">
        <v>10242</v>
      </c>
      <c r="C166" s="9">
        <v>43.150684931506852</v>
      </c>
      <c r="D166" t="s">
        <v>214</v>
      </c>
      <c r="E166" s="1" t="str">
        <f>IFERROR(IF(A166="","",HYPERLINK("https://in.tradingview.com/chart/?symbol="&amp;A166,"CHART")),"")</f>
        <v>CHART</v>
      </c>
      <c r="F166" s="4">
        <f t="shared" si="14"/>
        <v>10242</v>
      </c>
      <c r="G166">
        <v>25</v>
      </c>
      <c r="H166" t="s">
        <v>201</v>
      </c>
      <c r="I166">
        <f t="shared" si="17"/>
        <v>10240</v>
      </c>
      <c r="J166">
        <f t="shared" si="18"/>
        <v>10240</v>
      </c>
      <c r="K166" t="s">
        <v>202</v>
      </c>
      <c r="L166" t="s">
        <v>203</v>
      </c>
      <c r="M166" t="str">
        <f t="shared" si="15"/>
        <v>GILLETTE25SEP10240CE</v>
      </c>
      <c r="N166" t="str">
        <f t="shared" si="16"/>
        <v xml:space="preserve">GILLETTE25SEP10240PE </v>
      </c>
    </row>
    <row r="167" spans="1:14" x14ac:dyDescent="0.25">
      <c r="A167" t="s">
        <v>314</v>
      </c>
      <c r="B167" s="9">
        <v>1905.599975585938</v>
      </c>
      <c r="C167" s="9">
        <v>76.729479553444619</v>
      </c>
      <c r="D167" t="s">
        <v>211</v>
      </c>
      <c r="E167" s="1" t="str">
        <f>IFERROR(IF(A167="","",HYPERLINK("https://in.tradingview.com/chart/?symbol="&amp;A167,"CHART")),"")</f>
        <v>CHART</v>
      </c>
      <c r="F167" s="4">
        <f t="shared" si="14"/>
        <v>1905.599975585938</v>
      </c>
      <c r="G167">
        <v>25</v>
      </c>
      <c r="H167" t="s">
        <v>201</v>
      </c>
      <c r="I167">
        <f t="shared" si="17"/>
        <v>1910</v>
      </c>
      <c r="J167">
        <f t="shared" si="18"/>
        <v>1910</v>
      </c>
      <c r="K167" t="s">
        <v>202</v>
      </c>
      <c r="L167" t="s">
        <v>203</v>
      </c>
      <c r="M167" t="str">
        <f t="shared" si="15"/>
        <v>GLAND25SEP1910CE</v>
      </c>
      <c r="N167" t="str">
        <f t="shared" si="16"/>
        <v xml:space="preserve">GLAND25SEP1910PE </v>
      </c>
    </row>
    <row r="168" spans="1:14" x14ac:dyDescent="0.25">
      <c r="A168" t="s">
        <v>315</v>
      </c>
      <c r="B168" s="9">
        <v>2807.199951171875</v>
      </c>
      <c r="C168" s="9">
        <v>54.15056277510746</v>
      </c>
      <c r="D168" t="s">
        <v>214</v>
      </c>
      <c r="E168" s="1" t="str">
        <f>IFERROR(IF(A168="","",HYPERLINK("https://in.tradingview.com/chart/?symbol="&amp;A168,"CHART")),"")</f>
        <v>CHART</v>
      </c>
      <c r="F168" s="4">
        <f t="shared" si="14"/>
        <v>2807.199951171875</v>
      </c>
      <c r="G168">
        <v>25</v>
      </c>
      <c r="H168" t="s">
        <v>201</v>
      </c>
      <c r="I168">
        <f t="shared" ref="I168:I199" si="19">ROUND(F168,-1)</f>
        <v>2810</v>
      </c>
      <c r="J168">
        <f t="shared" ref="J168:J199" si="20">ROUND(F168,-1)</f>
        <v>2810</v>
      </c>
      <c r="K168" t="s">
        <v>202</v>
      </c>
      <c r="L168" t="s">
        <v>203</v>
      </c>
      <c r="M168" t="str">
        <f t="shared" si="15"/>
        <v>GLAXO25SEP2810CE</v>
      </c>
      <c r="N168" t="str">
        <f t="shared" si="16"/>
        <v xml:space="preserve">GLAXO25SEP2810PE </v>
      </c>
    </row>
    <row r="169" spans="1:14" x14ac:dyDescent="0.25">
      <c r="A169" t="s">
        <v>65</v>
      </c>
      <c r="B169" s="9">
        <v>2114.10009765625</v>
      </c>
      <c r="C169" s="9">
        <v>94.42772005043966</v>
      </c>
      <c r="D169" t="s">
        <v>211</v>
      </c>
      <c r="E169" s="1" t="str">
        <f>IFERROR(IF(A169="","",HYPERLINK("https://in.tradingview.com/chart/?symbol="&amp;A169,"CHART")),"")</f>
        <v>CHART</v>
      </c>
      <c r="F169" s="4">
        <f t="shared" si="14"/>
        <v>2114.10009765625</v>
      </c>
      <c r="G169">
        <v>25</v>
      </c>
      <c r="H169" t="s">
        <v>201</v>
      </c>
      <c r="I169">
        <f t="shared" si="19"/>
        <v>2110</v>
      </c>
      <c r="J169">
        <f t="shared" si="20"/>
        <v>2110</v>
      </c>
      <c r="K169" t="s">
        <v>202</v>
      </c>
      <c r="L169" t="s">
        <v>203</v>
      </c>
      <c r="M169" t="str">
        <f t="shared" si="15"/>
        <v>GLENMARK25SEP2110CE</v>
      </c>
      <c r="N169" t="str">
        <f t="shared" si="16"/>
        <v xml:space="preserve">GLENMARK25SEP2110PE </v>
      </c>
    </row>
    <row r="170" spans="1:14" x14ac:dyDescent="0.25">
      <c r="A170" t="s">
        <v>316</v>
      </c>
      <c r="B170" s="9">
        <v>1162</v>
      </c>
      <c r="C170" s="9">
        <v>34.12988407005416</v>
      </c>
      <c r="D170" t="s">
        <v>214</v>
      </c>
      <c r="E170" s="1" t="str">
        <f>IFERROR(IF(A170="","",HYPERLINK("https://in.tradingview.com/chart/?symbol="&amp;A170,"CHART")),"")</f>
        <v>CHART</v>
      </c>
      <c r="F170" s="4">
        <f t="shared" si="14"/>
        <v>1162</v>
      </c>
      <c r="G170">
        <v>25</v>
      </c>
      <c r="H170" t="s">
        <v>201</v>
      </c>
      <c r="I170">
        <f t="shared" si="19"/>
        <v>1160</v>
      </c>
      <c r="J170">
        <f t="shared" si="20"/>
        <v>1160</v>
      </c>
      <c r="K170" t="s">
        <v>202</v>
      </c>
      <c r="L170" t="s">
        <v>203</v>
      </c>
      <c r="M170" t="str">
        <f t="shared" si="15"/>
        <v>GMMPFAUDLR25SEP1160CE</v>
      </c>
      <c r="N170" t="str">
        <f t="shared" si="16"/>
        <v xml:space="preserve">GMMPFAUDLR25SEP1160PE </v>
      </c>
    </row>
    <row r="171" spans="1:14" x14ac:dyDescent="0.25">
      <c r="A171" t="s">
        <v>317</v>
      </c>
      <c r="B171" s="9">
        <v>504.14999389648438</v>
      </c>
      <c r="C171" s="9">
        <v>0.9292888748789494</v>
      </c>
      <c r="D171" t="s">
        <v>227</v>
      </c>
      <c r="E171" s="1" t="str">
        <f>IFERROR(IF(A171="","",HYPERLINK("https://in.tradingview.com/chart/?symbol="&amp;A171,"CHART")),"")</f>
        <v>CHART</v>
      </c>
      <c r="F171" s="4">
        <f t="shared" si="14"/>
        <v>504.14999389648438</v>
      </c>
      <c r="G171">
        <v>25</v>
      </c>
      <c r="H171" t="s">
        <v>201</v>
      </c>
      <c r="I171">
        <f t="shared" si="19"/>
        <v>500</v>
      </c>
      <c r="J171">
        <f t="shared" si="20"/>
        <v>500</v>
      </c>
      <c r="K171" t="s">
        <v>202</v>
      </c>
      <c r="L171" t="s">
        <v>203</v>
      </c>
      <c r="M171" t="str">
        <f t="shared" si="15"/>
        <v>GNFC25SEP500CE</v>
      </c>
      <c r="N171" t="str">
        <f t="shared" si="16"/>
        <v xml:space="preserve">GNFC25SEP500PE </v>
      </c>
    </row>
    <row r="172" spans="1:14" x14ac:dyDescent="0.25">
      <c r="A172" t="s">
        <v>318</v>
      </c>
      <c r="B172" s="9">
        <v>739.5</v>
      </c>
      <c r="C172" s="9">
        <v>85.542181964385279</v>
      </c>
      <c r="D172" t="s">
        <v>211</v>
      </c>
      <c r="E172" s="1" t="str">
        <f>IFERROR(IF(A172="","",HYPERLINK("https://in.tradingview.com/chart/?symbol="&amp;A172,"CHART")),"")</f>
        <v>CHART</v>
      </c>
      <c r="F172" s="4">
        <f t="shared" si="14"/>
        <v>739.5</v>
      </c>
      <c r="G172">
        <v>25</v>
      </c>
      <c r="H172" t="s">
        <v>201</v>
      </c>
      <c r="I172">
        <f t="shared" si="19"/>
        <v>740</v>
      </c>
      <c r="J172">
        <f t="shared" si="20"/>
        <v>740</v>
      </c>
      <c r="K172" t="s">
        <v>202</v>
      </c>
      <c r="L172" t="s">
        <v>203</v>
      </c>
      <c r="M172" t="str">
        <f t="shared" si="15"/>
        <v>GOCOLORS25SEP740CE</v>
      </c>
      <c r="N172" t="str">
        <f t="shared" si="16"/>
        <v xml:space="preserve">GOCOLORS25SEP740PE </v>
      </c>
    </row>
    <row r="173" spans="1:14" x14ac:dyDescent="0.25">
      <c r="A173" t="s">
        <v>319</v>
      </c>
      <c r="B173" s="9">
        <v>10821</v>
      </c>
      <c r="C173" s="9">
        <v>66.671117639204169</v>
      </c>
      <c r="D173" t="s">
        <v>214</v>
      </c>
      <c r="E173" s="1" t="str">
        <f>IFERROR(IF(A173="","",HYPERLINK("https://in.tradingview.com/chart/?symbol="&amp;A173,"CHART")),"")</f>
        <v>CHART</v>
      </c>
      <c r="F173" s="4">
        <f t="shared" si="14"/>
        <v>10821</v>
      </c>
      <c r="G173">
        <v>25</v>
      </c>
      <c r="H173" t="s">
        <v>201</v>
      </c>
      <c r="I173">
        <f t="shared" si="19"/>
        <v>10820</v>
      </c>
      <c r="J173">
        <f t="shared" si="20"/>
        <v>10820</v>
      </c>
      <c r="K173" t="s">
        <v>202</v>
      </c>
      <c r="L173" t="s">
        <v>203</v>
      </c>
      <c r="M173" t="str">
        <f t="shared" si="15"/>
        <v>GODFRYPHLP25SEP10820CE</v>
      </c>
      <c r="N173" t="str">
        <f t="shared" si="16"/>
        <v xml:space="preserve">GODFRYPHLP25SEP10820PE </v>
      </c>
    </row>
    <row r="174" spans="1:14" x14ac:dyDescent="0.25">
      <c r="A174" t="s">
        <v>320</v>
      </c>
      <c r="B174" s="9">
        <v>735.20001220703125</v>
      </c>
      <c r="C174" s="9">
        <v>45.137674373121811</v>
      </c>
      <c r="D174" t="s">
        <v>214</v>
      </c>
      <c r="E174" s="1" t="str">
        <f>IFERROR(IF(A174="","",HYPERLINK("https://in.tradingview.com/chart/?symbol="&amp;A174,"CHART")),"")</f>
        <v>CHART</v>
      </c>
      <c r="F174" s="4">
        <f t="shared" si="14"/>
        <v>735.20001220703125</v>
      </c>
      <c r="G174">
        <v>25</v>
      </c>
      <c r="H174" t="s">
        <v>201</v>
      </c>
      <c r="I174">
        <f t="shared" si="19"/>
        <v>740</v>
      </c>
      <c r="J174">
        <f t="shared" si="20"/>
        <v>740</v>
      </c>
      <c r="K174" t="s">
        <v>202</v>
      </c>
      <c r="L174" t="s">
        <v>203</v>
      </c>
      <c r="M174" t="str">
        <f t="shared" si="15"/>
        <v>GODREJAGRO25SEP740CE</v>
      </c>
      <c r="N174" t="str">
        <f t="shared" si="16"/>
        <v xml:space="preserve">GODREJAGRO25SEP740PE </v>
      </c>
    </row>
    <row r="175" spans="1:14" x14ac:dyDescent="0.25">
      <c r="A175" t="s">
        <v>66</v>
      </c>
      <c r="B175" s="9">
        <v>1241.800048828125</v>
      </c>
      <c r="C175" s="9">
        <v>35.413431997621487</v>
      </c>
      <c r="D175" t="s">
        <v>214</v>
      </c>
      <c r="E175" s="1" t="str">
        <f>IFERROR(IF(A175="","",HYPERLINK("https://in.tradingview.com/chart/?symbol="&amp;A175,"CHART")),"")</f>
        <v>CHART</v>
      </c>
      <c r="F175" s="4">
        <f t="shared" si="14"/>
        <v>1241.800048828125</v>
      </c>
      <c r="G175">
        <v>25</v>
      </c>
      <c r="H175" t="s">
        <v>201</v>
      </c>
      <c r="I175">
        <f t="shared" si="19"/>
        <v>1240</v>
      </c>
      <c r="J175">
        <f t="shared" si="20"/>
        <v>1240</v>
      </c>
      <c r="K175" t="s">
        <v>202</v>
      </c>
      <c r="L175" t="s">
        <v>203</v>
      </c>
      <c r="M175" t="str">
        <f t="shared" si="15"/>
        <v>GODREJCP25SEP1240CE</v>
      </c>
      <c r="N175" t="str">
        <f t="shared" si="16"/>
        <v xml:space="preserve">GODREJCP25SEP1240PE </v>
      </c>
    </row>
    <row r="176" spans="1:14" x14ac:dyDescent="0.25">
      <c r="A176" t="s">
        <v>321</v>
      </c>
      <c r="B176" s="9">
        <v>1204.599975585938</v>
      </c>
      <c r="C176" s="9">
        <v>64.547592612490007</v>
      </c>
      <c r="D176" t="s">
        <v>214</v>
      </c>
      <c r="E176" s="1" t="str">
        <f>IFERROR(IF(A176="","",HYPERLINK("https://in.tradingview.com/chart/?symbol="&amp;A176,"CHART")),"")</f>
        <v>CHART</v>
      </c>
      <c r="F176" s="4">
        <f t="shared" si="14"/>
        <v>1204.599975585938</v>
      </c>
      <c r="G176">
        <v>25</v>
      </c>
      <c r="H176" t="s">
        <v>201</v>
      </c>
      <c r="I176">
        <f t="shared" si="19"/>
        <v>1200</v>
      </c>
      <c r="J176">
        <f t="shared" si="20"/>
        <v>1200</v>
      </c>
      <c r="K176" t="s">
        <v>202</v>
      </c>
      <c r="L176" t="s">
        <v>203</v>
      </c>
      <c r="M176" t="str">
        <f t="shared" si="15"/>
        <v>GODREJIND25SEP1200CE</v>
      </c>
      <c r="N176" t="str">
        <f t="shared" si="16"/>
        <v xml:space="preserve">GODREJIND25SEP1200PE </v>
      </c>
    </row>
    <row r="177" spans="1:14" x14ac:dyDescent="0.25">
      <c r="A177" t="s">
        <v>67</v>
      </c>
      <c r="B177" s="9">
        <v>1954.199951171875</v>
      </c>
      <c r="C177" s="9">
        <v>4.8229464393605781</v>
      </c>
      <c r="D177" t="s">
        <v>227</v>
      </c>
      <c r="E177" s="1" t="str">
        <f>IFERROR(IF(A177="","",HYPERLINK("https://in.tradingview.com/chart/?symbol="&amp;A177,"CHART")),"")</f>
        <v>CHART</v>
      </c>
      <c r="F177" s="4">
        <f t="shared" si="14"/>
        <v>1954.199951171875</v>
      </c>
      <c r="G177">
        <v>25</v>
      </c>
      <c r="H177" t="s">
        <v>201</v>
      </c>
      <c r="I177">
        <f t="shared" si="19"/>
        <v>1950</v>
      </c>
      <c r="J177">
        <f t="shared" si="20"/>
        <v>1950</v>
      </c>
      <c r="K177" t="s">
        <v>202</v>
      </c>
      <c r="L177" t="s">
        <v>203</v>
      </c>
      <c r="M177" t="str">
        <f t="shared" si="15"/>
        <v>GODREJPROP25SEP1950CE</v>
      </c>
      <c r="N177" t="str">
        <f t="shared" si="16"/>
        <v xml:space="preserve">GODREJPROP25SEP1950PE </v>
      </c>
    </row>
    <row r="178" spans="1:14" x14ac:dyDescent="0.25">
      <c r="A178" t="s">
        <v>322</v>
      </c>
      <c r="B178" s="9">
        <v>239.99000549316409</v>
      </c>
      <c r="C178" s="9">
        <v>2.1943930854352369</v>
      </c>
      <c r="D178" t="s">
        <v>227</v>
      </c>
      <c r="E178" s="1" t="str">
        <f>IFERROR(IF(A178="","",HYPERLINK("https://in.tradingview.com/chart/?symbol="&amp;A178,"CHART")),"")</f>
        <v>CHART</v>
      </c>
      <c r="F178" s="4">
        <f t="shared" si="14"/>
        <v>239.99000549316409</v>
      </c>
      <c r="G178">
        <v>25</v>
      </c>
      <c r="H178" t="s">
        <v>201</v>
      </c>
      <c r="I178">
        <f t="shared" si="19"/>
        <v>240</v>
      </c>
      <c r="J178">
        <f t="shared" si="20"/>
        <v>240</v>
      </c>
      <c r="K178" t="s">
        <v>202</v>
      </c>
      <c r="L178" t="s">
        <v>203</v>
      </c>
      <c r="M178" t="str">
        <f t="shared" si="15"/>
        <v>GPIL25SEP240CE</v>
      </c>
      <c r="N178" t="str">
        <f t="shared" si="16"/>
        <v xml:space="preserve">GPIL25SEP240PE </v>
      </c>
    </row>
    <row r="179" spans="1:14" x14ac:dyDescent="0.25">
      <c r="A179" t="s">
        <v>323</v>
      </c>
      <c r="B179" s="9">
        <v>150.16999816894531</v>
      </c>
      <c r="C179" s="9">
        <v>8.414731844004578</v>
      </c>
      <c r="D179" t="s">
        <v>227</v>
      </c>
      <c r="E179" s="1" t="str">
        <f>IFERROR(IF(A179="","",HYPERLINK("https://in.tradingview.com/chart/?symbol="&amp;A179,"CHART")),"")</f>
        <v>CHART</v>
      </c>
      <c r="F179" s="4">
        <f t="shared" si="14"/>
        <v>150.16999816894531</v>
      </c>
      <c r="G179">
        <v>25</v>
      </c>
      <c r="H179" t="s">
        <v>201</v>
      </c>
      <c r="I179">
        <f t="shared" si="19"/>
        <v>150</v>
      </c>
      <c r="J179">
        <f t="shared" si="20"/>
        <v>150</v>
      </c>
      <c r="K179" t="s">
        <v>202</v>
      </c>
      <c r="L179" t="s">
        <v>203</v>
      </c>
      <c r="M179" t="str">
        <f t="shared" si="15"/>
        <v>GPPL25SEP150CE</v>
      </c>
      <c r="N179" t="str">
        <f t="shared" si="16"/>
        <v xml:space="preserve">GPPL25SEP150PE </v>
      </c>
    </row>
    <row r="180" spans="1:14" x14ac:dyDescent="0.25">
      <c r="A180" t="s">
        <v>68</v>
      </c>
      <c r="B180" s="9">
        <v>523.04998779296875</v>
      </c>
      <c r="C180" s="9">
        <v>75.297501968595427</v>
      </c>
      <c r="D180" t="s">
        <v>211</v>
      </c>
      <c r="E180" s="1" t="str">
        <f>IFERROR(IF(A180="","",HYPERLINK("https://in.tradingview.com/chart/?symbol="&amp;A180,"CHART")),"")</f>
        <v>CHART</v>
      </c>
      <c r="F180" s="4">
        <f t="shared" si="14"/>
        <v>523.04998779296875</v>
      </c>
      <c r="G180">
        <v>25</v>
      </c>
      <c r="H180" t="s">
        <v>201</v>
      </c>
      <c r="I180">
        <f t="shared" si="19"/>
        <v>520</v>
      </c>
      <c r="J180">
        <f t="shared" si="20"/>
        <v>520</v>
      </c>
      <c r="K180" t="s">
        <v>202</v>
      </c>
      <c r="L180" t="s">
        <v>203</v>
      </c>
      <c r="M180" t="str">
        <f t="shared" si="15"/>
        <v>GRANULES25SEP520CE</v>
      </c>
      <c r="N180" t="str">
        <f t="shared" si="16"/>
        <v xml:space="preserve">GRANULES25SEP520PE </v>
      </c>
    </row>
    <row r="181" spans="1:14" x14ac:dyDescent="0.25">
      <c r="A181" t="s">
        <v>324</v>
      </c>
      <c r="B181" s="9">
        <v>519.3499755859375</v>
      </c>
      <c r="C181" s="9">
        <v>44.675193422471743</v>
      </c>
      <c r="D181" t="s">
        <v>214</v>
      </c>
      <c r="E181" s="1" t="str">
        <f>IFERROR(IF(A181="","",HYPERLINK("https://in.tradingview.com/chart/?symbol="&amp;A181,"CHART")),"")</f>
        <v>CHART</v>
      </c>
      <c r="F181" s="4">
        <f t="shared" si="14"/>
        <v>519.3499755859375</v>
      </c>
      <c r="G181">
        <v>25</v>
      </c>
      <c r="H181" t="s">
        <v>201</v>
      </c>
      <c r="I181">
        <f t="shared" si="19"/>
        <v>520</v>
      </c>
      <c r="J181">
        <f t="shared" si="20"/>
        <v>520</v>
      </c>
      <c r="K181" t="s">
        <v>202</v>
      </c>
      <c r="L181" t="s">
        <v>203</v>
      </c>
      <c r="M181" t="str">
        <f t="shared" si="15"/>
        <v>GRAPHITE25SEP520CE</v>
      </c>
      <c r="N181" t="str">
        <f t="shared" si="16"/>
        <v xml:space="preserve">GRAPHITE25SEP520PE </v>
      </c>
    </row>
    <row r="182" spans="1:14" x14ac:dyDescent="0.25">
      <c r="A182" t="s">
        <v>69</v>
      </c>
      <c r="B182" s="9">
        <v>2800</v>
      </c>
      <c r="C182" s="9">
        <v>62.085476754403288</v>
      </c>
      <c r="D182" t="s">
        <v>214</v>
      </c>
      <c r="E182" s="1" t="str">
        <f>IFERROR(IF(A182="","",HYPERLINK("https://in.tradingview.com/chart/?symbol="&amp;A182,"CHART")),"")</f>
        <v>CHART</v>
      </c>
      <c r="F182" s="4">
        <f t="shared" si="14"/>
        <v>2800</v>
      </c>
      <c r="G182">
        <v>25</v>
      </c>
      <c r="H182" t="s">
        <v>201</v>
      </c>
      <c r="I182">
        <f t="shared" si="19"/>
        <v>2800</v>
      </c>
      <c r="J182">
        <f t="shared" si="20"/>
        <v>2800</v>
      </c>
      <c r="K182" t="s">
        <v>202</v>
      </c>
      <c r="L182" t="s">
        <v>203</v>
      </c>
      <c r="M182" t="str">
        <f t="shared" si="15"/>
        <v>GRASIM25SEP2800CE</v>
      </c>
      <c r="N182" t="str">
        <f t="shared" si="16"/>
        <v xml:space="preserve">GRASIM25SEP2800PE </v>
      </c>
    </row>
    <row r="183" spans="1:14" x14ac:dyDescent="0.25">
      <c r="A183" t="s">
        <v>325</v>
      </c>
      <c r="B183" s="9">
        <v>1590.199951171875</v>
      </c>
      <c r="C183" s="9">
        <v>51.90828054830169</v>
      </c>
      <c r="D183" t="s">
        <v>214</v>
      </c>
      <c r="E183" s="1" t="str">
        <f>IFERROR(IF(A183="","",HYPERLINK("https://in.tradingview.com/chart/?symbol="&amp;A183,"CHART")),"")</f>
        <v>CHART</v>
      </c>
      <c r="F183" s="4">
        <f t="shared" si="14"/>
        <v>1590.199951171875</v>
      </c>
      <c r="G183">
        <v>25</v>
      </c>
      <c r="H183" t="s">
        <v>201</v>
      </c>
      <c r="I183">
        <f t="shared" si="19"/>
        <v>1590</v>
      </c>
      <c r="J183">
        <f t="shared" si="20"/>
        <v>1590</v>
      </c>
      <c r="K183" t="s">
        <v>202</v>
      </c>
      <c r="L183" t="s">
        <v>203</v>
      </c>
      <c r="M183" t="str">
        <f t="shared" si="15"/>
        <v>GRINDWELL25SEP1590CE</v>
      </c>
      <c r="N183" t="str">
        <f t="shared" si="16"/>
        <v xml:space="preserve">GRINDWELL25SEP1590PE </v>
      </c>
    </row>
    <row r="184" spans="1:14" x14ac:dyDescent="0.25">
      <c r="A184" t="s">
        <v>326</v>
      </c>
      <c r="B184" s="9">
        <v>1288.900024414062</v>
      </c>
      <c r="C184" s="9">
        <v>54.787244212023147</v>
      </c>
      <c r="D184" t="s">
        <v>214</v>
      </c>
      <c r="E184" s="1" t="str">
        <f>IFERROR(IF(A184="","",HYPERLINK("https://in.tradingview.com/chart/?symbol="&amp;A184,"CHART")),"")</f>
        <v>CHART</v>
      </c>
      <c r="F184" s="4">
        <f t="shared" si="14"/>
        <v>1288.900024414062</v>
      </c>
      <c r="G184">
        <v>25</v>
      </c>
      <c r="H184" t="s">
        <v>201</v>
      </c>
      <c r="I184">
        <f t="shared" si="19"/>
        <v>1290</v>
      </c>
      <c r="J184">
        <f t="shared" si="20"/>
        <v>1290</v>
      </c>
      <c r="K184" t="s">
        <v>202</v>
      </c>
      <c r="L184" t="s">
        <v>203</v>
      </c>
      <c r="M184" t="str">
        <f t="shared" si="15"/>
        <v>GRINFRA25SEP1290CE</v>
      </c>
      <c r="N184" t="str">
        <f t="shared" si="16"/>
        <v xml:space="preserve">GRINFRA25SEP1290PE </v>
      </c>
    </row>
    <row r="185" spans="1:14" x14ac:dyDescent="0.25">
      <c r="A185" t="s">
        <v>327</v>
      </c>
      <c r="B185" s="9">
        <v>2358.300048828125</v>
      </c>
      <c r="C185" s="9">
        <v>0.77106624949537661</v>
      </c>
      <c r="D185" t="s">
        <v>227</v>
      </c>
      <c r="E185" s="1" t="str">
        <f>IFERROR(IF(A185="","",HYPERLINK("https://in.tradingview.com/chart/?symbol="&amp;A185,"CHART")),"")</f>
        <v>CHART</v>
      </c>
      <c r="F185" s="4">
        <f t="shared" si="14"/>
        <v>2358.300048828125</v>
      </c>
      <c r="G185">
        <v>25</v>
      </c>
      <c r="H185" t="s">
        <v>201</v>
      </c>
      <c r="I185">
        <f t="shared" si="19"/>
        <v>2360</v>
      </c>
      <c r="J185">
        <f t="shared" si="20"/>
        <v>2360</v>
      </c>
      <c r="K185" t="s">
        <v>202</v>
      </c>
      <c r="L185" t="s">
        <v>203</v>
      </c>
      <c r="M185" t="str">
        <f t="shared" si="15"/>
        <v>GRSE25SEP2360CE</v>
      </c>
      <c r="N185" t="str">
        <f t="shared" si="16"/>
        <v xml:space="preserve">GRSE25SEP2360PE </v>
      </c>
    </row>
    <row r="186" spans="1:14" x14ac:dyDescent="0.25">
      <c r="A186" t="s">
        <v>328</v>
      </c>
      <c r="B186" s="9">
        <v>203.8800048828125</v>
      </c>
      <c r="C186" s="9">
        <v>14.07432631809567</v>
      </c>
      <c r="D186" t="s">
        <v>227</v>
      </c>
      <c r="E186" s="1" t="str">
        <f>IFERROR(IF(A186="","",HYPERLINK("https://in.tradingview.com/chart/?symbol="&amp;A186,"CHART")),"")</f>
        <v>CHART</v>
      </c>
      <c r="F186" s="4">
        <f t="shared" si="14"/>
        <v>203.8800048828125</v>
      </c>
      <c r="G186">
        <v>25</v>
      </c>
      <c r="H186" t="s">
        <v>201</v>
      </c>
      <c r="I186">
        <f t="shared" si="19"/>
        <v>200</v>
      </c>
      <c r="J186">
        <f t="shared" si="20"/>
        <v>200</v>
      </c>
      <c r="K186" t="s">
        <v>202</v>
      </c>
      <c r="L186" t="s">
        <v>203</v>
      </c>
      <c r="M186" t="str">
        <f t="shared" si="15"/>
        <v>GSFC25SEP200CE</v>
      </c>
      <c r="N186" t="str">
        <f t="shared" si="16"/>
        <v xml:space="preserve">GSFC25SEP200PE </v>
      </c>
    </row>
    <row r="187" spans="1:14" x14ac:dyDescent="0.25">
      <c r="A187" t="s">
        <v>329</v>
      </c>
      <c r="B187" s="9">
        <v>302.79998779296881</v>
      </c>
      <c r="C187" s="9">
        <v>62.168538374220127</v>
      </c>
      <c r="D187" t="s">
        <v>214</v>
      </c>
      <c r="E187" s="1" t="str">
        <f>IFERROR(IF(A187="","",HYPERLINK("https://in.tradingview.com/chart/?symbol="&amp;A187,"CHART")),"")</f>
        <v>CHART</v>
      </c>
      <c r="F187" s="4">
        <f t="shared" si="14"/>
        <v>302.79998779296881</v>
      </c>
      <c r="G187">
        <v>25</v>
      </c>
      <c r="H187" t="s">
        <v>201</v>
      </c>
      <c r="I187">
        <f t="shared" si="19"/>
        <v>300</v>
      </c>
      <c r="J187">
        <f t="shared" si="20"/>
        <v>300</v>
      </c>
      <c r="K187" t="s">
        <v>202</v>
      </c>
      <c r="L187" t="s">
        <v>203</v>
      </c>
      <c r="M187" t="str">
        <f t="shared" si="15"/>
        <v>GSPL25SEP300CE</v>
      </c>
      <c r="N187" t="str">
        <f t="shared" si="16"/>
        <v xml:space="preserve">GSPL25SEP300PE </v>
      </c>
    </row>
    <row r="188" spans="1:14" x14ac:dyDescent="0.25">
      <c r="A188" t="s">
        <v>330</v>
      </c>
      <c r="B188" s="9">
        <v>429.79998779296881</v>
      </c>
      <c r="C188" s="9">
        <v>23.89796721715155</v>
      </c>
      <c r="D188" t="s">
        <v>227</v>
      </c>
      <c r="E188" s="1" t="str">
        <f>IFERROR(IF(A188="","",HYPERLINK("https://in.tradingview.com/chart/?symbol="&amp;A188,"CHART")),"")</f>
        <v>CHART</v>
      </c>
      <c r="F188" s="4">
        <f t="shared" si="14"/>
        <v>429.79998779296881</v>
      </c>
      <c r="G188">
        <v>25</v>
      </c>
      <c r="H188" t="s">
        <v>201</v>
      </c>
      <c r="I188">
        <f t="shared" si="19"/>
        <v>430</v>
      </c>
      <c r="J188">
        <f t="shared" si="20"/>
        <v>430</v>
      </c>
      <c r="K188" t="s">
        <v>202</v>
      </c>
      <c r="L188" t="s">
        <v>203</v>
      </c>
      <c r="M188" t="str">
        <f t="shared" si="15"/>
        <v>GUJGASLTD25SEP430CE</v>
      </c>
      <c r="N188" t="str">
        <f t="shared" si="16"/>
        <v xml:space="preserve">GUJGASLTD25SEP430PE </v>
      </c>
    </row>
    <row r="189" spans="1:14" x14ac:dyDescent="0.25">
      <c r="A189" t="s">
        <v>70</v>
      </c>
      <c r="B189" s="9">
        <v>4455.2001953125</v>
      </c>
      <c r="C189" s="9">
        <v>62.90125004908014</v>
      </c>
      <c r="D189" t="s">
        <v>214</v>
      </c>
      <c r="E189" s="1" t="str">
        <f>IFERROR(IF(A189="","",HYPERLINK("https://in.tradingview.com/chart/?symbol="&amp;A189,"CHART")),"")</f>
        <v>CHART</v>
      </c>
      <c r="F189" s="4">
        <f t="shared" si="14"/>
        <v>4455.2001953125</v>
      </c>
      <c r="G189">
        <v>25</v>
      </c>
      <c r="H189" t="s">
        <v>201</v>
      </c>
      <c r="I189">
        <f t="shared" si="19"/>
        <v>4460</v>
      </c>
      <c r="J189">
        <f t="shared" si="20"/>
        <v>4460</v>
      </c>
      <c r="K189" t="s">
        <v>202</v>
      </c>
      <c r="L189" t="s">
        <v>203</v>
      </c>
      <c r="M189" t="str">
        <f t="shared" si="15"/>
        <v>HAL25SEP4460CE</v>
      </c>
      <c r="N189" t="str">
        <f t="shared" si="16"/>
        <v xml:space="preserve">HAL25SEP4460PE </v>
      </c>
    </row>
    <row r="190" spans="1:14" x14ac:dyDescent="0.25">
      <c r="A190" t="s">
        <v>331</v>
      </c>
      <c r="B190" s="9">
        <v>564.25</v>
      </c>
      <c r="C190" s="9">
        <v>27.246363362178968</v>
      </c>
      <c r="D190" t="s">
        <v>227</v>
      </c>
      <c r="E190" s="1" t="str">
        <f>IFERROR(IF(A190="","",HYPERLINK("https://in.tradingview.com/chart/?symbol="&amp;A190,"CHART")),"")</f>
        <v>CHART</v>
      </c>
      <c r="F190" s="4">
        <f t="shared" si="14"/>
        <v>564.25</v>
      </c>
      <c r="G190">
        <v>25</v>
      </c>
      <c r="H190" t="s">
        <v>201</v>
      </c>
      <c r="I190">
        <f t="shared" si="19"/>
        <v>560</v>
      </c>
      <c r="J190">
        <f t="shared" si="20"/>
        <v>560</v>
      </c>
      <c r="K190" t="s">
        <v>202</v>
      </c>
      <c r="L190" t="s">
        <v>203</v>
      </c>
      <c r="M190" t="str">
        <f t="shared" si="15"/>
        <v>HAPPSTMNDS25SEP560CE</v>
      </c>
      <c r="N190" t="str">
        <f t="shared" si="16"/>
        <v xml:space="preserve">HAPPSTMNDS25SEP560PE </v>
      </c>
    </row>
    <row r="191" spans="1:14" x14ac:dyDescent="0.25">
      <c r="A191" t="s">
        <v>332</v>
      </c>
      <c r="B191" s="9">
        <v>913.4000244140625</v>
      </c>
      <c r="C191" s="9">
        <v>59.221130497696073</v>
      </c>
      <c r="D191" t="s">
        <v>214</v>
      </c>
      <c r="E191" s="1" t="str">
        <f>IFERROR(IF(A191="","",HYPERLINK("https://in.tradingview.com/chart/?symbol="&amp;A191,"CHART")),"")</f>
        <v>CHART</v>
      </c>
      <c r="F191" s="4">
        <f t="shared" si="14"/>
        <v>913.4000244140625</v>
      </c>
      <c r="G191">
        <v>25</v>
      </c>
      <c r="H191" t="s">
        <v>201</v>
      </c>
      <c r="I191">
        <f t="shared" si="19"/>
        <v>910</v>
      </c>
      <c r="J191">
        <f t="shared" si="20"/>
        <v>910</v>
      </c>
      <c r="K191" t="s">
        <v>202</v>
      </c>
      <c r="L191" t="s">
        <v>203</v>
      </c>
      <c r="M191" t="str">
        <f t="shared" si="15"/>
        <v>HATSUN25SEP910CE</v>
      </c>
      <c r="N191" t="str">
        <f t="shared" si="16"/>
        <v xml:space="preserve">HATSUN25SEP910PE </v>
      </c>
    </row>
    <row r="192" spans="1:14" x14ac:dyDescent="0.25">
      <c r="A192" t="s">
        <v>71</v>
      </c>
      <c r="B192" s="9">
        <v>1583.400024414062</v>
      </c>
      <c r="C192" s="9">
        <v>76.442643372959409</v>
      </c>
      <c r="D192" t="s">
        <v>211</v>
      </c>
      <c r="E192" s="1" t="str">
        <f>IFERROR(IF(A192="","",HYPERLINK("https://in.tradingview.com/chart/?symbol="&amp;A192,"CHART")),"")</f>
        <v>CHART</v>
      </c>
      <c r="F192" s="4">
        <f t="shared" si="14"/>
        <v>1583.400024414062</v>
      </c>
      <c r="G192">
        <v>25</v>
      </c>
      <c r="H192" t="s">
        <v>201</v>
      </c>
      <c r="I192">
        <f t="shared" si="19"/>
        <v>1580</v>
      </c>
      <c r="J192">
        <f t="shared" si="20"/>
        <v>1580</v>
      </c>
      <c r="K192" t="s">
        <v>202</v>
      </c>
      <c r="L192" t="s">
        <v>203</v>
      </c>
      <c r="M192" t="str">
        <f t="shared" si="15"/>
        <v>HAVELLS25SEP1580CE</v>
      </c>
      <c r="N192" t="str">
        <f t="shared" si="16"/>
        <v xml:space="preserve">HAVELLS25SEP1580PE </v>
      </c>
    </row>
    <row r="193" spans="1:14" x14ac:dyDescent="0.25">
      <c r="A193" t="s">
        <v>72</v>
      </c>
      <c r="B193" s="9">
        <v>1426.099975585938</v>
      </c>
      <c r="C193" s="9">
        <v>39.563239740060148</v>
      </c>
      <c r="D193" t="s">
        <v>214</v>
      </c>
      <c r="E193" s="1" t="str">
        <f>IFERROR(IF(A193="","",HYPERLINK("https://in.tradingview.com/chart/?symbol="&amp;A193,"CHART")),"")</f>
        <v>CHART</v>
      </c>
      <c r="F193" s="4">
        <f t="shared" si="14"/>
        <v>1426.099975585938</v>
      </c>
      <c r="G193">
        <v>25</v>
      </c>
      <c r="H193" t="s">
        <v>201</v>
      </c>
      <c r="I193">
        <f t="shared" si="19"/>
        <v>1430</v>
      </c>
      <c r="J193">
        <f t="shared" si="20"/>
        <v>1430</v>
      </c>
      <c r="K193" t="s">
        <v>202</v>
      </c>
      <c r="L193" t="s">
        <v>203</v>
      </c>
      <c r="M193" t="str">
        <f t="shared" si="15"/>
        <v>HCLTECH25SEP1430CE</v>
      </c>
      <c r="N193" t="str">
        <f t="shared" si="16"/>
        <v xml:space="preserve">HCLTECH25SEP1430PE </v>
      </c>
    </row>
    <row r="194" spans="1:14" x14ac:dyDescent="0.25">
      <c r="A194" t="s">
        <v>73</v>
      </c>
      <c r="B194" s="9">
        <v>5651</v>
      </c>
      <c r="C194" s="9">
        <v>59.270833333333343</v>
      </c>
      <c r="D194" t="s">
        <v>214</v>
      </c>
      <c r="E194" s="1" t="str">
        <f>IFERROR(IF(A194="","",HYPERLINK("https://in.tradingview.com/chart/?symbol="&amp;A194,"CHART")),"")</f>
        <v>CHART</v>
      </c>
      <c r="F194" s="4">
        <f t="shared" si="14"/>
        <v>5651</v>
      </c>
      <c r="G194">
        <v>25</v>
      </c>
      <c r="H194" t="s">
        <v>201</v>
      </c>
      <c r="I194">
        <f t="shared" si="19"/>
        <v>5650</v>
      </c>
      <c r="J194">
        <f t="shared" si="20"/>
        <v>5650</v>
      </c>
      <c r="K194" t="s">
        <v>202</v>
      </c>
      <c r="L194" t="s">
        <v>203</v>
      </c>
      <c r="M194" t="str">
        <f t="shared" si="15"/>
        <v>HDFCAMC25SEP5650CE</v>
      </c>
      <c r="N194" t="str">
        <f t="shared" si="16"/>
        <v xml:space="preserve">HDFCAMC25SEP5650PE </v>
      </c>
    </row>
    <row r="195" spans="1:14" x14ac:dyDescent="0.25">
      <c r="A195" t="s">
        <v>74</v>
      </c>
      <c r="B195" s="9">
        <v>968.20001220703125</v>
      </c>
      <c r="C195" s="9">
        <v>100</v>
      </c>
      <c r="D195" t="s">
        <v>211</v>
      </c>
      <c r="E195" s="1" t="str">
        <f>IFERROR(IF(A195="","",HYPERLINK("https://in.tradingview.com/chart/?symbol="&amp;A195,"CHART")),"")</f>
        <v>CHART</v>
      </c>
      <c r="F195" s="4">
        <f t="shared" ref="F195:F217" si="21">B195</f>
        <v>968.20001220703125</v>
      </c>
      <c r="G195">
        <v>25</v>
      </c>
      <c r="H195" t="s">
        <v>201</v>
      </c>
      <c r="I195">
        <f t="shared" si="19"/>
        <v>970</v>
      </c>
      <c r="J195">
        <f t="shared" si="20"/>
        <v>970</v>
      </c>
      <c r="K195" t="s">
        <v>202</v>
      </c>
      <c r="L195" t="s">
        <v>203</v>
      </c>
      <c r="M195" t="str">
        <f t="shared" ref="M195:M217" si="22">CONCATENATE(A195,G195,H195,I195,K195)</f>
        <v>HDFCBANK25SEP970CE</v>
      </c>
      <c r="N195" t="str">
        <f t="shared" ref="N195:N217" si="23">CONCATENATE(A195,G195,H195,I195,L195)</f>
        <v xml:space="preserve">HDFCBANK25SEP970PE </v>
      </c>
    </row>
    <row r="196" spans="1:14" x14ac:dyDescent="0.25">
      <c r="A196" t="s">
        <v>75</v>
      </c>
      <c r="B196" s="9">
        <v>758.75</v>
      </c>
      <c r="C196" s="9">
        <v>36.785238117445573</v>
      </c>
      <c r="D196" t="s">
        <v>214</v>
      </c>
      <c r="E196" s="1" t="str">
        <f>IFERROR(IF(A196="","",HYPERLINK("https://in.tradingview.com/chart/?symbol="&amp;A196,"CHART")),"")</f>
        <v>CHART</v>
      </c>
      <c r="F196" s="4">
        <f t="shared" si="21"/>
        <v>758.75</v>
      </c>
      <c r="G196">
        <v>25</v>
      </c>
      <c r="H196" t="s">
        <v>201</v>
      </c>
      <c r="I196">
        <f t="shared" si="19"/>
        <v>760</v>
      </c>
      <c r="J196">
        <f t="shared" si="20"/>
        <v>760</v>
      </c>
      <c r="K196" t="s">
        <v>202</v>
      </c>
      <c r="L196" t="s">
        <v>203</v>
      </c>
      <c r="M196" t="str">
        <f t="shared" si="22"/>
        <v>HDFCLIFE25SEP760CE</v>
      </c>
      <c r="N196" t="str">
        <f t="shared" si="23"/>
        <v xml:space="preserve">HDFCLIFE25SEP760PE </v>
      </c>
    </row>
    <row r="197" spans="1:14" x14ac:dyDescent="0.25">
      <c r="A197" t="s">
        <v>76</v>
      </c>
      <c r="B197" s="9">
        <v>5410</v>
      </c>
      <c r="C197" s="9">
        <v>67.194780987884428</v>
      </c>
      <c r="D197" t="s">
        <v>214</v>
      </c>
      <c r="E197" s="1" t="str">
        <f>IFERROR(IF(A197="","",HYPERLINK("https://in.tradingview.com/chart/?symbol="&amp;A197,"CHART")),"")</f>
        <v>CHART</v>
      </c>
      <c r="F197" s="4">
        <f t="shared" si="21"/>
        <v>5410</v>
      </c>
      <c r="G197">
        <v>25</v>
      </c>
      <c r="H197" t="s">
        <v>201</v>
      </c>
      <c r="I197">
        <f t="shared" si="19"/>
        <v>5410</v>
      </c>
      <c r="J197">
        <f t="shared" si="20"/>
        <v>5410</v>
      </c>
      <c r="K197" t="s">
        <v>202</v>
      </c>
      <c r="L197" t="s">
        <v>203</v>
      </c>
      <c r="M197" t="str">
        <f t="shared" si="22"/>
        <v>HEROMOTOCO25SEP5410CE</v>
      </c>
      <c r="N197" t="str">
        <f t="shared" si="23"/>
        <v xml:space="preserve">HEROMOTOCO25SEP5410PE </v>
      </c>
    </row>
    <row r="198" spans="1:14" x14ac:dyDescent="0.25">
      <c r="A198" t="s">
        <v>77</v>
      </c>
      <c r="B198" s="9">
        <v>70.139999389648438</v>
      </c>
      <c r="C198" s="9">
        <v>36.19488660613537</v>
      </c>
      <c r="D198" t="s">
        <v>214</v>
      </c>
      <c r="E198" s="1" t="str">
        <f>IFERROR(IF(A198="","",HYPERLINK("https://in.tradingview.com/chart/?symbol="&amp;A198,"CHART")),"")</f>
        <v>CHART</v>
      </c>
      <c r="F198" s="4">
        <f t="shared" si="21"/>
        <v>70.139999389648438</v>
      </c>
      <c r="G198">
        <v>25</v>
      </c>
      <c r="H198" t="s">
        <v>201</v>
      </c>
      <c r="I198">
        <f t="shared" si="19"/>
        <v>70</v>
      </c>
      <c r="J198">
        <f t="shared" si="20"/>
        <v>70</v>
      </c>
      <c r="K198" t="s">
        <v>202</v>
      </c>
      <c r="L198" t="s">
        <v>203</v>
      </c>
      <c r="M198" t="str">
        <f t="shared" si="22"/>
        <v>HFCL25SEP70CE</v>
      </c>
      <c r="N198" t="str">
        <f t="shared" si="23"/>
        <v xml:space="preserve">HFCL25SEP70PE </v>
      </c>
    </row>
    <row r="199" spans="1:14" x14ac:dyDescent="0.25">
      <c r="A199" t="s">
        <v>333</v>
      </c>
      <c r="B199" s="9">
        <v>976.5</v>
      </c>
      <c r="C199" s="9">
        <v>11.825809358730719</v>
      </c>
      <c r="D199" t="s">
        <v>227</v>
      </c>
      <c r="E199" s="1" t="str">
        <f>IFERROR(IF(A199="","",HYPERLINK("https://in.tradingview.com/chart/?symbol="&amp;A199,"CHART")),"")</f>
        <v>CHART</v>
      </c>
      <c r="F199" s="4">
        <f t="shared" si="21"/>
        <v>976.5</v>
      </c>
      <c r="G199">
        <v>25</v>
      </c>
      <c r="H199" t="s">
        <v>201</v>
      </c>
      <c r="I199">
        <f t="shared" si="19"/>
        <v>980</v>
      </c>
      <c r="J199">
        <f t="shared" si="20"/>
        <v>980</v>
      </c>
      <c r="K199" t="s">
        <v>202</v>
      </c>
      <c r="L199" t="s">
        <v>203</v>
      </c>
      <c r="M199" t="str">
        <f t="shared" si="22"/>
        <v>HGINFRA25SEP980CE</v>
      </c>
      <c r="N199" t="str">
        <f t="shared" si="23"/>
        <v xml:space="preserve">HGINFRA25SEP980PE </v>
      </c>
    </row>
    <row r="200" spans="1:14" x14ac:dyDescent="0.25">
      <c r="A200" t="s">
        <v>334</v>
      </c>
      <c r="B200" s="9">
        <v>525.95001220703125</v>
      </c>
      <c r="C200" s="9">
        <v>74.554190975880601</v>
      </c>
      <c r="D200" t="s">
        <v>211</v>
      </c>
      <c r="E200" s="1" t="str">
        <f>IFERROR(IF(A200="","",HYPERLINK("https://in.tradingview.com/chart/?symbol="&amp;A200,"CHART")),"")</f>
        <v>CHART</v>
      </c>
      <c r="F200" s="4">
        <f t="shared" si="21"/>
        <v>525.95001220703125</v>
      </c>
      <c r="G200">
        <v>25</v>
      </c>
      <c r="H200" t="s">
        <v>201</v>
      </c>
      <c r="I200">
        <f t="shared" ref="I200:I217" si="24">ROUND(F200,-1)</f>
        <v>530</v>
      </c>
      <c r="J200">
        <f t="shared" ref="J200:J217" si="25">ROUND(F200,-1)</f>
        <v>530</v>
      </c>
      <c r="K200" t="s">
        <v>202</v>
      </c>
      <c r="L200" t="s">
        <v>203</v>
      </c>
      <c r="M200" t="str">
        <f t="shared" si="22"/>
        <v>HGS25SEP530CE</v>
      </c>
      <c r="N200" t="str">
        <f t="shared" si="23"/>
        <v xml:space="preserve">HGS25SEP530PE </v>
      </c>
    </row>
    <row r="201" spans="1:14" x14ac:dyDescent="0.25">
      <c r="A201" t="s">
        <v>78</v>
      </c>
      <c r="B201" s="9">
        <v>742.5</v>
      </c>
      <c r="C201" s="9">
        <v>54.171604102218552</v>
      </c>
      <c r="D201" t="s">
        <v>214</v>
      </c>
      <c r="E201" s="1" t="str">
        <f>IFERROR(IF(A201="","",HYPERLINK("https://in.tradingview.com/chart/?symbol="&amp;A201,"CHART")),"")</f>
        <v>CHART</v>
      </c>
      <c r="F201" s="4">
        <f t="shared" si="21"/>
        <v>742.5</v>
      </c>
      <c r="G201">
        <v>25</v>
      </c>
      <c r="H201" t="s">
        <v>201</v>
      </c>
      <c r="I201">
        <f t="shared" si="24"/>
        <v>740</v>
      </c>
      <c r="J201">
        <f t="shared" si="25"/>
        <v>740</v>
      </c>
      <c r="K201" t="s">
        <v>202</v>
      </c>
      <c r="L201" t="s">
        <v>203</v>
      </c>
      <c r="M201" t="str">
        <f t="shared" si="22"/>
        <v>HINDALCO25SEP740CE</v>
      </c>
      <c r="N201" t="str">
        <f t="shared" si="23"/>
        <v xml:space="preserve">HINDALCO25SEP740PE </v>
      </c>
    </row>
    <row r="202" spans="1:14" x14ac:dyDescent="0.25">
      <c r="A202" t="s">
        <v>335</v>
      </c>
      <c r="B202" s="9">
        <v>244.19999694824219</v>
      </c>
      <c r="C202" s="9">
        <v>32.946482373995892</v>
      </c>
      <c r="D202" t="s">
        <v>214</v>
      </c>
      <c r="E202" s="1" t="str">
        <f>IFERROR(IF(A202="","",HYPERLINK("https://in.tradingview.com/chart/?symbol="&amp;A202,"CHART")),"")</f>
        <v>CHART</v>
      </c>
      <c r="F202" s="4">
        <f t="shared" si="21"/>
        <v>244.19999694824219</v>
      </c>
      <c r="G202">
        <v>25</v>
      </c>
      <c r="H202" t="s">
        <v>201</v>
      </c>
      <c r="I202">
        <f t="shared" si="24"/>
        <v>240</v>
      </c>
      <c r="J202">
        <f t="shared" si="25"/>
        <v>240</v>
      </c>
      <c r="K202" t="s">
        <v>202</v>
      </c>
      <c r="L202" t="s">
        <v>203</v>
      </c>
      <c r="M202" t="str">
        <f t="shared" si="22"/>
        <v>HINDCOPPER25SEP240CE</v>
      </c>
      <c r="N202" t="str">
        <f t="shared" si="23"/>
        <v xml:space="preserve">HINDCOPPER25SEP240PE </v>
      </c>
    </row>
    <row r="203" spans="1:14" x14ac:dyDescent="0.25">
      <c r="A203" t="s">
        <v>79</v>
      </c>
      <c r="B203" s="9">
        <v>390.79998779296881</v>
      </c>
      <c r="C203" s="9">
        <v>61.772928907528168</v>
      </c>
      <c r="D203" t="s">
        <v>214</v>
      </c>
      <c r="E203" s="1" t="str">
        <f>IFERROR(IF(A203="","",HYPERLINK("https://in.tradingview.com/chart/?symbol="&amp;A203,"CHART")),"")</f>
        <v>CHART</v>
      </c>
      <c r="F203" s="4">
        <f t="shared" si="21"/>
        <v>390.79998779296881</v>
      </c>
      <c r="G203">
        <v>25</v>
      </c>
      <c r="H203" t="s">
        <v>201</v>
      </c>
      <c r="I203">
        <f t="shared" si="24"/>
        <v>390</v>
      </c>
      <c r="J203">
        <f t="shared" si="25"/>
        <v>390</v>
      </c>
      <c r="K203" t="s">
        <v>202</v>
      </c>
      <c r="L203" t="s">
        <v>203</v>
      </c>
      <c r="M203" t="str">
        <f t="shared" si="22"/>
        <v>HINDPETRO25SEP390CE</v>
      </c>
      <c r="N203" t="str">
        <f t="shared" si="23"/>
        <v xml:space="preserve">HINDPETRO25SEP390PE </v>
      </c>
    </row>
    <row r="204" spans="1:14" x14ac:dyDescent="0.25">
      <c r="A204" t="s">
        <v>80</v>
      </c>
      <c r="B204" s="9">
        <v>2626.60009765625</v>
      </c>
      <c r="C204" s="9">
        <v>11.950815777225939</v>
      </c>
      <c r="D204" t="s">
        <v>227</v>
      </c>
      <c r="E204" s="1" t="str">
        <f>IFERROR(IF(A204="","",HYPERLINK("https://in.tradingview.com/chart/?symbol="&amp;A204,"CHART")),"")</f>
        <v>CHART</v>
      </c>
      <c r="F204" s="4">
        <f t="shared" si="21"/>
        <v>2626.60009765625</v>
      </c>
      <c r="G204">
        <v>25</v>
      </c>
      <c r="H204" t="s">
        <v>201</v>
      </c>
      <c r="I204">
        <f t="shared" si="24"/>
        <v>2630</v>
      </c>
      <c r="J204">
        <f t="shared" si="25"/>
        <v>2630</v>
      </c>
      <c r="K204" t="s">
        <v>202</v>
      </c>
      <c r="L204" t="s">
        <v>203</v>
      </c>
      <c r="M204" t="str">
        <f t="shared" si="22"/>
        <v>HINDUNILVR25SEP2630CE</v>
      </c>
      <c r="N204" t="str">
        <f t="shared" si="23"/>
        <v xml:space="preserve">HINDUNILVR25SEP2630PE </v>
      </c>
    </row>
    <row r="205" spans="1:14" x14ac:dyDescent="0.25">
      <c r="A205" t="s">
        <v>81</v>
      </c>
      <c r="B205" s="9">
        <v>432.64999389648438</v>
      </c>
      <c r="C205" s="9">
        <v>13.363476325964919</v>
      </c>
      <c r="D205" t="s">
        <v>227</v>
      </c>
      <c r="E205" s="1" t="str">
        <f>IFERROR(IF(A205="","",HYPERLINK("https://in.tradingview.com/chart/?symbol="&amp;A205,"CHART")),"")</f>
        <v>CHART</v>
      </c>
      <c r="F205" s="4">
        <f t="shared" si="21"/>
        <v>432.64999389648438</v>
      </c>
      <c r="G205">
        <v>25</v>
      </c>
      <c r="H205" t="s">
        <v>201</v>
      </c>
      <c r="I205">
        <f t="shared" si="24"/>
        <v>430</v>
      </c>
      <c r="J205">
        <f t="shared" si="25"/>
        <v>430</v>
      </c>
      <c r="K205" t="s">
        <v>202</v>
      </c>
      <c r="L205" t="s">
        <v>203</v>
      </c>
      <c r="M205" t="str">
        <f t="shared" si="22"/>
        <v>HINDZINC25SEP430CE</v>
      </c>
      <c r="N205" t="str">
        <f t="shared" si="23"/>
        <v xml:space="preserve">HINDZINC25SEP430PE </v>
      </c>
    </row>
    <row r="206" spans="1:14" x14ac:dyDescent="0.25">
      <c r="A206" t="s">
        <v>336</v>
      </c>
      <c r="B206" s="9">
        <v>1259</v>
      </c>
      <c r="C206" s="9">
        <v>45.219762070512417</v>
      </c>
      <c r="D206" t="s">
        <v>214</v>
      </c>
      <c r="E206" s="1" t="str">
        <f>IFERROR(IF(A206="","",HYPERLINK("https://in.tradingview.com/chart/?symbol="&amp;A206,"CHART")),"")</f>
        <v>CHART</v>
      </c>
      <c r="F206" s="4">
        <f t="shared" si="21"/>
        <v>1259</v>
      </c>
      <c r="G206">
        <v>25</v>
      </c>
      <c r="H206" t="s">
        <v>201</v>
      </c>
      <c r="I206">
        <f t="shared" si="24"/>
        <v>1260</v>
      </c>
      <c r="J206">
        <f t="shared" si="25"/>
        <v>1260</v>
      </c>
      <c r="K206" t="s">
        <v>202</v>
      </c>
      <c r="L206" t="s">
        <v>203</v>
      </c>
      <c r="M206" t="str">
        <f t="shared" si="22"/>
        <v>HOMEFIRST25SEP1260CE</v>
      </c>
      <c r="N206" t="str">
        <f t="shared" si="23"/>
        <v xml:space="preserve">HOMEFIRST25SEP1260PE </v>
      </c>
    </row>
    <row r="207" spans="1:14" x14ac:dyDescent="0.25">
      <c r="A207" t="s">
        <v>337</v>
      </c>
      <c r="B207" s="9">
        <v>35800</v>
      </c>
      <c r="C207" s="9">
        <v>33.934455694685752</v>
      </c>
      <c r="D207" t="s">
        <v>214</v>
      </c>
      <c r="E207" s="1" t="str">
        <f>IFERROR(IF(A207="","",HYPERLINK("https://in.tradingview.com/chart/?symbol="&amp;A207,"CHART")),"")</f>
        <v>CHART</v>
      </c>
      <c r="F207" s="4">
        <f t="shared" si="21"/>
        <v>35800</v>
      </c>
      <c r="G207">
        <v>25</v>
      </c>
      <c r="H207" t="s">
        <v>201</v>
      </c>
      <c r="I207">
        <f t="shared" si="24"/>
        <v>35800</v>
      </c>
      <c r="J207">
        <f t="shared" si="25"/>
        <v>35800</v>
      </c>
      <c r="K207" t="s">
        <v>202</v>
      </c>
      <c r="L207" t="s">
        <v>203</v>
      </c>
      <c r="M207" t="str">
        <f t="shared" si="22"/>
        <v>HONAUT25SEP35800CE</v>
      </c>
      <c r="N207" t="str">
        <f t="shared" si="23"/>
        <v xml:space="preserve">HONAUT25SEP35800PE </v>
      </c>
    </row>
    <row r="208" spans="1:14" x14ac:dyDescent="0.25">
      <c r="A208" t="s">
        <v>82</v>
      </c>
      <c r="B208" s="9">
        <v>216.7200012207031</v>
      </c>
      <c r="C208" s="9">
        <v>67.772315943550211</v>
      </c>
      <c r="D208" t="s">
        <v>214</v>
      </c>
      <c r="E208" s="1" t="str">
        <f>IFERROR(IF(A208="","",HYPERLINK("https://in.tradingview.com/chart/?symbol="&amp;A208,"CHART")),"")</f>
        <v>CHART</v>
      </c>
      <c r="F208" s="4">
        <f t="shared" si="21"/>
        <v>216.7200012207031</v>
      </c>
      <c r="G208">
        <v>25</v>
      </c>
      <c r="H208" t="s">
        <v>201</v>
      </c>
      <c r="I208">
        <f t="shared" si="24"/>
        <v>220</v>
      </c>
      <c r="J208">
        <f t="shared" si="25"/>
        <v>220</v>
      </c>
      <c r="K208" t="s">
        <v>202</v>
      </c>
      <c r="L208" t="s">
        <v>203</v>
      </c>
      <c r="M208" t="str">
        <f t="shared" si="22"/>
        <v>HUDCO25SEP220CE</v>
      </c>
      <c r="N208" t="str">
        <f t="shared" si="23"/>
        <v xml:space="preserve">HUDCO25SEP220PE </v>
      </c>
    </row>
    <row r="209" spans="1:14" x14ac:dyDescent="0.25">
      <c r="A209" t="s">
        <v>83</v>
      </c>
      <c r="B209" s="9">
        <v>1400</v>
      </c>
      <c r="C209" s="9">
        <v>45.50864344320231</v>
      </c>
      <c r="D209" t="s">
        <v>214</v>
      </c>
      <c r="E209" s="1" t="str">
        <f>IFERROR(IF(A209="","",HYPERLINK("https://in.tradingview.com/chart/?symbol="&amp;A209,"CHART")),"")</f>
        <v>CHART</v>
      </c>
      <c r="F209" s="4">
        <f t="shared" si="21"/>
        <v>1400</v>
      </c>
      <c r="G209">
        <v>25</v>
      </c>
      <c r="H209" t="s">
        <v>201</v>
      </c>
      <c r="I209">
        <f t="shared" si="24"/>
        <v>1400</v>
      </c>
      <c r="J209">
        <f t="shared" si="25"/>
        <v>1400</v>
      </c>
      <c r="K209" t="s">
        <v>202</v>
      </c>
      <c r="L209" t="s">
        <v>203</v>
      </c>
      <c r="M209" t="str">
        <f t="shared" si="22"/>
        <v>ICICIBANK25SEP1400CE</v>
      </c>
      <c r="N209" t="str">
        <f t="shared" si="23"/>
        <v xml:space="preserve">ICICIBANK25SEP1400PE </v>
      </c>
    </row>
    <row r="210" spans="1:14" x14ac:dyDescent="0.25">
      <c r="A210" t="s">
        <v>84</v>
      </c>
      <c r="B210" s="9">
        <v>1834.400024414062</v>
      </c>
      <c r="C210" s="9">
        <v>49.160627747937362</v>
      </c>
      <c r="D210" t="s">
        <v>214</v>
      </c>
      <c r="E210" s="1" t="str">
        <f>IFERROR(IF(A210="","",HYPERLINK("https://in.tradingview.com/chart/?symbol="&amp;A210,"CHART")),"")</f>
        <v>CHART</v>
      </c>
      <c r="F210" s="4">
        <f t="shared" si="21"/>
        <v>1834.400024414062</v>
      </c>
      <c r="G210">
        <v>25</v>
      </c>
      <c r="H210" t="s">
        <v>201</v>
      </c>
      <c r="I210">
        <f t="shared" si="24"/>
        <v>1830</v>
      </c>
      <c r="J210">
        <f t="shared" si="25"/>
        <v>1830</v>
      </c>
      <c r="K210" t="s">
        <v>202</v>
      </c>
      <c r="L210" t="s">
        <v>203</v>
      </c>
      <c r="M210" t="str">
        <f t="shared" si="22"/>
        <v>ICICIGI25SEP1830CE</v>
      </c>
      <c r="N210" t="str">
        <f t="shared" si="23"/>
        <v xml:space="preserve">ICICIGI25SEP1830PE </v>
      </c>
    </row>
    <row r="211" spans="1:14" x14ac:dyDescent="0.25">
      <c r="A211" t="s">
        <v>85</v>
      </c>
      <c r="B211" s="9">
        <v>595.45001220703125</v>
      </c>
      <c r="C211" s="9">
        <v>21.40620976703055</v>
      </c>
      <c r="D211" t="s">
        <v>227</v>
      </c>
      <c r="E211" s="1" t="str">
        <f>IFERROR(IF(A211="","",HYPERLINK("https://in.tradingview.com/chart/?symbol="&amp;A211,"CHART")),"")</f>
        <v>CHART</v>
      </c>
      <c r="F211" s="4">
        <f t="shared" si="21"/>
        <v>595.45001220703125</v>
      </c>
      <c r="G211">
        <v>25</v>
      </c>
      <c r="H211" t="s">
        <v>201</v>
      </c>
      <c r="I211">
        <f t="shared" si="24"/>
        <v>600</v>
      </c>
      <c r="J211">
        <f t="shared" si="25"/>
        <v>600</v>
      </c>
      <c r="K211" t="s">
        <v>202</v>
      </c>
      <c r="L211" t="s">
        <v>203</v>
      </c>
      <c r="M211" t="str">
        <f t="shared" si="22"/>
        <v>ICICIPRULI25SEP600CE</v>
      </c>
      <c r="N211" t="str">
        <f t="shared" si="23"/>
        <v xml:space="preserve">ICICIPRULI25SEP600PE </v>
      </c>
    </row>
    <row r="212" spans="1:14" x14ac:dyDescent="0.25">
      <c r="A212" t="s">
        <v>338</v>
      </c>
      <c r="B212" s="9">
        <v>92.800003051757813</v>
      </c>
      <c r="C212" s="9">
        <v>80.604078022405673</v>
      </c>
      <c r="D212" t="s">
        <v>211</v>
      </c>
      <c r="E212" s="1" t="str">
        <f>IFERROR(IF(A212="","",HYPERLINK("https://in.tradingview.com/chart/?symbol="&amp;A212,"CHART")),"")</f>
        <v>CHART</v>
      </c>
      <c r="F212" s="4">
        <f t="shared" si="21"/>
        <v>92.800003051757813</v>
      </c>
      <c r="G212">
        <v>25</v>
      </c>
      <c r="H212" t="s">
        <v>201</v>
      </c>
      <c r="I212">
        <f t="shared" si="24"/>
        <v>90</v>
      </c>
      <c r="J212">
        <f t="shared" si="25"/>
        <v>90</v>
      </c>
      <c r="K212" t="s">
        <v>202</v>
      </c>
      <c r="L212" t="s">
        <v>203</v>
      </c>
      <c r="M212" t="str">
        <f t="shared" si="22"/>
        <v>IDBI25SEP90CE</v>
      </c>
      <c r="N212" t="str">
        <f t="shared" si="23"/>
        <v xml:space="preserve">IDBI25SEP90PE </v>
      </c>
    </row>
    <row r="213" spans="1:14" x14ac:dyDescent="0.25">
      <c r="A213" t="s">
        <v>86</v>
      </c>
      <c r="B213" s="9">
        <v>7.3499999046325684</v>
      </c>
      <c r="C213" s="9">
        <v>100</v>
      </c>
      <c r="D213" t="s">
        <v>211</v>
      </c>
      <c r="E213" s="1" t="str">
        <f>IFERROR(IF(A213="","",HYPERLINK("https://in.tradingview.com/chart/?symbol="&amp;A213,"CHART")),"")</f>
        <v>CHART</v>
      </c>
      <c r="F213" s="4">
        <f t="shared" si="21"/>
        <v>7.3499999046325684</v>
      </c>
      <c r="G213">
        <v>25</v>
      </c>
      <c r="H213" t="s">
        <v>201</v>
      </c>
      <c r="I213">
        <f t="shared" si="24"/>
        <v>10</v>
      </c>
      <c r="J213">
        <f t="shared" si="25"/>
        <v>10</v>
      </c>
      <c r="K213" t="s">
        <v>202</v>
      </c>
      <c r="L213" t="s">
        <v>203</v>
      </c>
      <c r="M213" t="str">
        <f t="shared" si="22"/>
        <v>IDEA25SEP10CE</v>
      </c>
      <c r="N213" t="str">
        <f t="shared" si="23"/>
        <v xml:space="preserve">IDEA25SEP10PE </v>
      </c>
    </row>
    <row r="214" spans="1:14" x14ac:dyDescent="0.25">
      <c r="A214" t="s">
        <v>87</v>
      </c>
      <c r="B214" s="9">
        <v>73.510002136230469</v>
      </c>
      <c r="C214" s="9">
        <v>89.633481079182644</v>
      </c>
      <c r="D214" t="s">
        <v>211</v>
      </c>
      <c r="E214" s="1" t="str">
        <f>IFERROR(IF(A214="","",HYPERLINK("https://in.tradingview.com/chart/?symbol="&amp;A214,"CHART")),"")</f>
        <v>CHART</v>
      </c>
      <c r="F214" s="4">
        <f t="shared" si="21"/>
        <v>73.510002136230469</v>
      </c>
      <c r="G214">
        <v>25</v>
      </c>
      <c r="H214" t="s">
        <v>201</v>
      </c>
      <c r="I214">
        <f t="shared" si="24"/>
        <v>70</v>
      </c>
      <c r="J214">
        <f t="shared" si="25"/>
        <v>70</v>
      </c>
      <c r="K214" t="s">
        <v>202</v>
      </c>
      <c r="L214" t="s">
        <v>203</v>
      </c>
      <c r="M214" t="str">
        <f t="shared" si="22"/>
        <v>IDFCFIRSTB25SEP70CE</v>
      </c>
      <c r="N214" t="str">
        <f t="shared" si="23"/>
        <v xml:space="preserve">IDFCFIRSTB25SEP70PE </v>
      </c>
    </row>
    <row r="215" spans="1:14" x14ac:dyDescent="0.25">
      <c r="A215" t="s">
        <v>88</v>
      </c>
      <c r="B215" s="9">
        <v>143.1199951171875</v>
      </c>
      <c r="C215" s="9">
        <v>77.119986035086839</v>
      </c>
      <c r="D215" t="s">
        <v>211</v>
      </c>
      <c r="E215" s="1" t="str">
        <f>IFERROR(IF(A215="","",HYPERLINK("https://in.tradingview.com/chart/?symbol="&amp;A215,"CHART")),"")</f>
        <v>CHART</v>
      </c>
      <c r="F215" s="4">
        <f t="shared" si="21"/>
        <v>143.1199951171875</v>
      </c>
      <c r="G215">
        <v>25</v>
      </c>
      <c r="H215" t="s">
        <v>201</v>
      </c>
      <c r="I215">
        <f t="shared" si="24"/>
        <v>140</v>
      </c>
      <c r="J215">
        <f t="shared" si="25"/>
        <v>140</v>
      </c>
      <c r="K215" t="s">
        <v>202</v>
      </c>
      <c r="L215" t="s">
        <v>203</v>
      </c>
      <c r="M215" t="str">
        <f t="shared" si="22"/>
        <v>IEX25SEP140CE</v>
      </c>
      <c r="N215" t="str">
        <f t="shared" si="23"/>
        <v xml:space="preserve">IEX25SEP140PE </v>
      </c>
    </row>
    <row r="216" spans="1:14" x14ac:dyDescent="0.25">
      <c r="A216" t="s">
        <v>89</v>
      </c>
      <c r="B216" s="9">
        <v>211.55000305175781</v>
      </c>
      <c r="C216" s="9">
        <v>4.3599819951068213</v>
      </c>
      <c r="D216" t="s">
        <v>227</v>
      </c>
      <c r="E216" s="1" t="str">
        <f>IFERROR(IF(A216="","",HYPERLINK("https://in.tradingview.com/chart/?symbol="&amp;A216,"CHART")),"")</f>
        <v>CHART</v>
      </c>
      <c r="F216" s="4">
        <f t="shared" si="21"/>
        <v>211.55000305175781</v>
      </c>
      <c r="G216">
        <v>25</v>
      </c>
      <c r="H216" t="s">
        <v>201</v>
      </c>
      <c r="I216">
        <f t="shared" si="24"/>
        <v>210</v>
      </c>
      <c r="J216">
        <f t="shared" si="25"/>
        <v>210</v>
      </c>
      <c r="K216" t="s">
        <v>202</v>
      </c>
      <c r="L216" t="s">
        <v>203</v>
      </c>
      <c r="M216" t="str">
        <f t="shared" si="22"/>
        <v>IGL25SEP210CE</v>
      </c>
      <c r="N216" t="str">
        <f t="shared" si="23"/>
        <v xml:space="preserve">IGL25SEP210PE </v>
      </c>
    </row>
    <row r="217" spans="1:14" x14ac:dyDescent="0.25">
      <c r="A217" t="s">
        <v>90</v>
      </c>
      <c r="B217" s="9">
        <v>442.95001220703119</v>
      </c>
      <c r="C217" s="9">
        <v>62.695924626650118</v>
      </c>
      <c r="D217" t="s">
        <v>214</v>
      </c>
      <c r="E217" s="1" t="str">
        <f>IFERROR(IF(A217="","",HYPERLINK("https://in.tradingview.com/chart/?symbol="&amp;A217,"CHART")),"")</f>
        <v>CHART</v>
      </c>
      <c r="F217" s="4">
        <f t="shared" si="21"/>
        <v>442.95001220703119</v>
      </c>
      <c r="G217">
        <v>25</v>
      </c>
      <c r="H217" t="s">
        <v>201</v>
      </c>
      <c r="I217">
        <f t="shared" si="24"/>
        <v>440</v>
      </c>
      <c r="J217">
        <f t="shared" si="25"/>
        <v>440</v>
      </c>
      <c r="K217" t="s">
        <v>202</v>
      </c>
      <c r="L217" t="s">
        <v>203</v>
      </c>
      <c r="M217" t="str">
        <f t="shared" si="22"/>
        <v>IIFL25SEP440CE</v>
      </c>
      <c r="N217" t="str">
        <f t="shared" si="23"/>
        <v xml:space="preserve">IIFL25SEP440PE </v>
      </c>
    </row>
    <row r="218" spans="1:14" x14ac:dyDescent="0.25">
      <c r="A218" t="s">
        <v>91</v>
      </c>
      <c r="B218" s="9">
        <v>773.54998779296875</v>
      </c>
      <c r="C218" s="9">
        <v>38.059599837107427</v>
      </c>
      <c r="D218" t="s">
        <v>214</v>
      </c>
    </row>
    <row r="219" spans="1:14" x14ac:dyDescent="0.25">
      <c r="A219" t="s">
        <v>339</v>
      </c>
      <c r="B219" s="9">
        <v>394</v>
      </c>
      <c r="C219" s="9">
        <v>30.52251092361195</v>
      </c>
      <c r="D219" t="s">
        <v>214</v>
      </c>
    </row>
    <row r="220" spans="1:14" x14ac:dyDescent="0.25">
      <c r="A220" t="s">
        <v>340</v>
      </c>
      <c r="B220" s="9">
        <v>2551</v>
      </c>
      <c r="C220" s="9">
        <v>51.510684972226748</v>
      </c>
      <c r="D220" t="s">
        <v>214</v>
      </c>
    </row>
    <row r="221" spans="1:14" x14ac:dyDescent="0.25">
      <c r="A221" t="s">
        <v>92</v>
      </c>
      <c r="B221" s="9">
        <v>669.95001220703125</v>
      </c>
      <c r="C221" s="9">
        <v>59.700948315070043</v>
      </c>
      <c r="D221" t="s">
        <v>214</v>
      </c>
    </row>
    <row r="222" spans="1:14" x14ac:dyDescent="0.25">
      <c r="A222" t="s">
        <v>93</v>
      </c>
      <c r="B222" s="9">
        <v>5647.5</v>
      </c>
      <c r="C222" s="9">
        <v>19.500229955541929</v>
      </c>
      <c r="D222" t="s">
        <v>227</v>
      </c>
    </row>
    <row r="223" spans="1:14" x14ac:dyDescent="0.25">
      <c r="A223" t="s">
        <v>341</v>
      </c>
      <c r="B223" s="9">
        <v>1136</v>
      </c>
      <c r="C223" s="9">
        <v>24.876694481672619</v>
      </c>
      <c r="D223" t="s">
        <v>227</v>
      </c>
    </row>
    <row r="224" spans="1:14" x14ac:dyDescent="0.25">
      <c r="A224" t="s">
        <v>94</v>
      </c>
      <c r="B224" s="9">
        <v>749.29998779296875</v>
      </c>
      <c r="C224" s="9">
        <v>9.517560420467845</v>
      </c>
      <c r="D224" t="s">
        <v>227</v>
      </c>
    </row>
    <row r="225" spans="1:4" x14ac:dyDescent="0.25">
      <c r="A225" t="s">
        <v>95</v>
      </c>
      <c r="B225" s="9">
        <v>348</v>
      </c>
      <c r="C225" s="9">
        <v>99.743938993817622</v>
      </c>
      <c r="D225" t="s">
        <v>211</v>
      </c>
    </row>
    <row r="226" spans="1:4" x14ac:dyDescent="0.25">
      <c r="A226" t="s">
        <v>96</v>
      </c>
      <c r="B226" s="9">
        <v>1499.199951171875</v>
      </c>
      <c r="C226" s="9">
        <v>71.895494835196814</v>
      </c>
      <c r="D226" t="s">
        <v>211</v>
      </c>
    </row>
    <row r="227" spans="1:4" x14ac:dyDescent="0.25">
      <c r="A227" t="s">
        <v>342</v>
      </c>
      <c r="B227" s="9">
        <v>3860.10009765625</v>
      </c>
      <c r="C227" s="9">
        <v>59.244924483650983</v>
      </c>
      <c r="D227" t="s">
        <v>214</v>
      </c>
    </row>
    <row r="228" spans="1:4" x14ac:dyDescent="0.25">
      <c r="A228" t="s">
        <v>343</v>
      </c>
      <c r="B228" s="9">
        <v>959.0999755859375</v>
      </c>
      <c r="C228" s="9">
        <v>68.919153029764232</v>
      </c>
      <c r="D228" t="s">
        <v>214</v>
      </c>
    </row>
    <row r="229" spans="1:4" x14ac:dyDescent="0.25">
      <c r="A229" t="s">
        <v>344</v>
      </c>
      <c r="B229" s="9">
        <v>38.819999694824219</v>
      </c>
      <c r="C229" s="9">
        <v>45.224661051217112</v>
      </c>
      <c r="D229" t="s">
        <v>214</v>
      </c>
    </row>
    <row r="230" spans="1:4" x14ac:dyDescent="0.25">
      <c r="A230" t="s">
        <v>97</v>
      </c>
      <c r="B230" s="9">
        <v>140.75</v>
      </c>
      <c r="C230" s="9">
        <v>64.829883711593936</v>
      </c>
      <c r="D230" t="s">
        <v>214</v>
      </c>
    </row>
    <row r="231" spans="1:4" x14ac:dyDescent="0.25">
      <c r="A231" t="s">
        <v>345</v>
      </c>
      <c r="B231" s="9">
        <v>414.39999389648438</v>
      </c>
      <c r="C231" s="9">
        <v>3.1577687777619872</v>
      </c>
      <c r="D231" t="s">
        <v>227</v>
      </c>
    </row>
    <row r="232" spans="1:4" x14ac:dyDescent="0.25">
      <c r="A232" t="s">
        <v>346</v>
      </c>
      <c r="B232" s="9">
        <v>1307.099975585938</v>
      </c>
      <c r="C232" s="9">
        <v>0</v>
      </c>
      <c r="D232" t="s">
        <v>227</v>
      </c>
    </row>
    <row r="233" spans="1:4" x14ac:dyDescent="0.25">
      <c r="A233" t="s">
        <v>98</v>
      </c>
      <c r="B233" s="9">
        <v>42.400001525878913</v>
      </c>
      <c r="C233" s="9">
        <v>27.56265868521082</v>
      </c>
      <c r="D233" t="s">
        <v>227</v>
      </c>
    </row>
    <row r="234" spans="1:4" x14ac:dyDescent="0.25">
      <c r="A234" t="s">
        <v>347</v>
      </c>
      <c r="B234" s="9">
        <v>173.00999450683591</v>
      </c>
      <c r="C234" s="9">
        <v>67.091822210166967</v>
      </c>
      <c r="D234" t="s">
        <v>214</v>
      </c>
    </row>
    <row r="235" spans="1:4" x14ac:dyDescent="0.25">
      <c r="A235" t="s">
        <v>99</v>
      </c>
      <c r="B235" s="9">
        <v>711.1500244140625</v>
      </c>
      <c r="C235" s="9">
        <v>32.793308008181043</v>
      </c>
      <c r="D235" t="s">
        <v>214</v>
      </c>
    </row>
    <row r="236" spans="1:4" x14ac:dyDescent="0.25">
      <c r="A236" t="s">
        <v>100</v>
      </c>
      <c r="B236" s="9">
        <v>125.120002746582</v>
      </c>
      <c r="C236" s="9">
        <v>74.566437239832766</v>
      </c>
      <c r="D236" t="s">
        <v>211</v>
      </c>
    </row>
    <row r="237" spans="1:4" x14ac:dyDescent="0.25">
      <c r="A237" t="s">
        <v>101</v>
      </c>
      <c r="B237" s="9">
        <v>410.04998779296881</v>
      </c>
      <c r="C237" s="9">
        <v>47.781773683307769</v>
      </c>
      <c r="D237" t="s">
        <v>214</v>
      </c>
    </row>
    <row r="238" spans="1:4" x14ac:dyDescent="0.25">
      <c r="A238" t="s">
        <v>348</v>
      </c>
      <c r="B238" s="9">
        <v>308.14999389648438</v>
      </c>
      <c r="C238" s="9">
        <v>32.665940494155002</v>
      </c>
      <c r="D238" t="s">
        <v>214</v>
      </c>
    </row>
    <row r="239" spans="1:4" x14ac:dyDescent="0.25">
      <c r="A239" t="s">
        <v>349</v>
      </c>
      <c r="B239" s="9">
        <v>100.1600036621094</v>
      </c>
      <c r="C239" s="9">
        <v>20.429614396202851</v>
      </c>
      <c r="D239" t="s">
        <v>227</v>
      </c>
    </row>
    <row r="240" spans="1:4" x14ac:dyDescent="0.25">
      <c r="A240" t="s">
        <v>350</v>
      </c>
      <c r="B240" s="9">
        <v>1722.699951171875</v>
      </c>
      <c r="C240" s="9">
        <v>40.228051956370507</v>
      </c>
      <c r="D240" t="s">
        <v>214</v>
      </c>
    </row>
    <row r="241" spans="1:4" x14ac:dyDescent="0.25">
      <c r="A241" t="s">
        <v>351</v>
      </c>
      <c r="B241" s="9">
        <v>628.04998779296875</v>
      </c>
      <c r="C241" s="9">
        <v>82.733802840814946</v>
      </c>
      <c r="D241" t="s">
        <v>211</v>
      </c>
    </row>
    <row r="242" spans="1:4" x14ac:dyDescent="0.25">
      <c r="A242" t="s">
        <v>352</v>
      </c>
      <c r="B242" s="9">
        <v>201.30999755859381</v>
      </c>
      <c r="C242" s="9">
        <v>18.084350126114799</v>
      </c>
      <c r="D242" t="s">
        <v>227</v>
      </c>
    </row>
    <row r="243" spans="1:4" x14ac:dyDescent="0.25">
      <c r="A243" t="s">
        <v>102</v>
      </c>
      <c r="B243" s="9">
        <v>1030</v>
      </c>
      <c r="C243" s="9">
        <v>41.486642970997799</v>
      </c>
      <c r="D243" t="s">
        <v>214</v>
      </c>
    </row>
    <row r="244" spans="1:4" x14ac:dyDescent="0.25">
      <c r="A244" t="s">
        <v>353</v>
      </c>
      <c r="B244" s="9">
        <v>36.340000152587891</v>
      </c>
      <c r="C244" s="9">
        <v>14.10730393844536</v>
      </c>
      <c r="D244" t="s">
        <v>227</v>
      </c>
    </row>
    <row r="245" spans="1:4" x14ac:dyDescent="0.25">
      <c r="A245" t="s">
        <v>354</v>
      </c>
      <c r="B245" s="9">
        <v>6718</v>
      </c>
      <c r="C245" s="9">
        <v>47.22874165011735</v>
      </c>
      <c r="D245" t="s">
        <v>214</v>
      </c>
    </row>
    <row r="246" spans="1:4" x14ac:dyDescent="0.25">
      <c r="A246" t="s">
        <v>355</v>
      </c>
      <c r="B246" s="9">
        <v>916</v>
      </c>
      <c r="C246" s="9">
        <v>0</v>
      </c>
      <c r="D246" t="s">
        <v>227</v>
      </c>
    </row>
    <row r="247" spans="1:4" x14ac:dyDescent="0.25">
      <c r="A247" t="s">
        <v>356</v>
      </c>
      <c r="B247" s="9">
        <v>400.14999389648438</v>
      </c>
      <c r="C247" s="9">
        <v>73.874378460934452</v>
      </c>
      <c r="D247" t="s">
        <v>211</v>
      </c>
    </row>
    <row r="248" spans="1:4" x14ac:dyDescent="0.25">
      <c r="A248" t="s">
        <v>357</v>
      </c>
      <c r="B248" s="9">
        <v>191.11000061035159</v>
      </c>
      <c r="C248" s="9">
        <v>62.790122844050217</v>
      </c>
      <c r="D248" t="s">
        <v>214</v>
      </c>
    </row>
    <row r="249" spans="1:4" x14ac:dyDescent="0.25">
      <c r="A249" t="s">
        <v>103</v>
      </c>
      <c r="B249" s="9">
        <v>760</v>
      </c>
      <c r="C249" s="9">
        <v>59.522077887236513</v>
      </c>
      <c r="D249" t="s">
        <v>214</v>
      </c>
    </row>
    <row r="250" spans="1:4" x14ac:dyDescent="0.25">
      <c r="A250" t="s">
        <v>104</v>
      </c>
      <c r="B250" s="9">
        <v>506.64999389648438</v>
      </c>
      <c r="C250" s="9">
        <v>46.44441425973497</v>
      </c>
      <c r="D250" t="s">
        <v>214</v>
      </c>
    </row>
    <row r="251" spans="1:4" x14ac:dyDescent="0.25">
      <c r="A251" t="s">
        <v>105</v>
      </c>
      <c r="B251" s="9">
        <v>1108.5</v>
      </c>
      <c r="C251" s="9">
        <v>100</v>
      </c>
      <c r="D251" t="s">
        <v>211</v>
      </c>
    </row>
    <row r="252" spans="1:4" x14ac:dyDescent="0.25">
      <c r="A252" t="s">
        <v>106</v>
      </c>
      <c r="B252" s="9">
        <v>662.75</v>
      </c>
      <c r="C252" s="9">
        <v>100</v>
      </c>
      <c r="D252" t="s">
        <v>211</v>
      </c>
    </row>
    <row r="253" spans="1:4" x14ac:dyDescent="0.25">
      <c r="A253" t="s">
        <v>358</v>
      </c>
      <c r="B253" s="9">
        <v>712.20001220703125</v>
      </c>
      <c r="C253" s="9">
        <v>0.46720398987235973</v>
      </c>
      <c r="D253" t="s">
        <v>227</v>
      </c>
    </row>
    <row r="254" spans="1:4" x14ac:dyDescent="0.25">
      <c r="A254" t="s">
        <v>359</v>
      </c>
      <c r="B254" s="9">
        <v>842</v>
      </c>
      <c r="C254" s="9">
        <v>98.95266507241621</v>
      </c>
      <c r="D254" t="s">
        <v>211</v>
      </c>
    </row>
    <row r="255" spans="1:4" x14ac:dyDescent="0.25">
      <c r="A255" t="s">
        <v>360</v>
      </c>
      <c r="B255" s="9">
        <v>325.60000610351563</v>
      </c>
      <c r="C255" s="9">
        <v>3.181493212026965</v>
      </c>
      <c r="D255" t="s">
        <v>227</v>
      </c>
    </row>
    <row r="256" spans="1:4" x14ac:dyDescent="0.25">
      <c r="A256" t="s">
        <v>361</v>
      </c>
      <c r="B256" s="9">
        <v>1235.800048828125</v>
      </c>
      <c r="C256" s="9">
        <v>56.246972760707713</v>
      </c>
      <c r="D256" t="s">
        <v>214</v>
      </c>
    </row>
    <row r="257" spans="1:4" x14ac:dyDescent="0.25">
      <c r="A257" t="s">
        <v>107</v>
      </c>
      <c r="B257" s="9">
        <v>498.25</v>
      </c>
      <c r="C257" s="9">
        <v>19.86678331429961</v>
      </c>
      <c r="D257" t="s">
        <v>227</v>
      </c>
    </row>
    <row r="258" spans="1:4" x14ac:dyDescent="0.25">
      <c r="A258" t="s">
        <v>362</v>
      </c>
      <c r="B258" s="9">
        <v>250.6000061035156</v>
      </c>
      <c r="C258" s="9">
        <v>90.883644468883134</v>
      </c>
      <c r="D258" t="s">
        <v>211</v>
      </c>
    </row>
    <row r="259" spans="1:4" x14ac:dyDescent="0.25">
      <c r="A259" t="s">
        <v>363</v>
      </c>
      <c r="B259" s="9">
        <v>205.58000183105469</v>
      </c>
      <c r="C259" s="9">
        <v>39.863192221321633</v>
      </c>
      <c r="D259" t="s">
        <v>214</v>
      </c>
    </row>
    <row r="260" spans="1:4" x14ac:dyDescent="0.25">
      <c r="A260" t="s">
        <v>108</v>
      </c>
      <c r="B260" s="9">
        <v>7069.5</v>
      </c>
      <c r="C260" s="9">
        <v>100</v>
      </c>
      <c r="D260" t="s">
        <v>211</v>
      </c>
    </row>
    <row r="261" spans="1:4" x14ac:dyDescent="0.25">
      <c r="A261" t="s">
        <v>364</v>
      </c>
      <c r="B261" s="9">
        <v>874.04998779296875</v>
      </c>
      <c r="C261" s="9">
        <v>85.029206796099047</v>
      </c>
      <c r="D261" t="s">
        <v>211</v>
      </c>
    </row>
    <row r="262" spans="1:4" x14ac:dyDescent="0.25">
      <c r="A262" t="s">
        <v>109</v>
      </c>
      <c r="B262" s="9">
        <v>4029.800048828125</v>
      </c>
      <c r="C262" s="9">
        <v>43.266018442399726</v>
      </c>
      <c r="D262" t="s">
        <v>214</v>
      </c>
    </row>
    <row r="263" spans="1:4" x14ac:dyDescent="0.25">
      <c r="A263" t="s">
        <v>110</v>
      </c>
      <c r="B263" s="9">
        <v>1098.599975585938</v>
      </c>
      <c r="C263" s="9">
        <v>85.988964253323303</v>
      </c>
      <c r="D263" t="s">
        <v>211</v>
      </c>
    </row>
    <row r="264" spans="1:4" x14ac:dyDescent="0.25">
      <c r="A264" t="s">
        <v>365</v>
      </c>
      <c r="B264" s="9">
        <v>740.79998779296875</v>
      </c>
      <c r="C264" s="9">
        <v>59.753874537984593</v>
      </c>
      <c r="D264" t="s">
        <v>214</v>
      </c>
    </row>
    <row r="265" spans="1:4" x14ac:dyDescent="0.25">
      <c r="A265" t="s">
        <v>366</v>
      </c>
      <c r="B265" s="9">
        <v>460.85000610351563</v>
      </c>
      <c r="C265" s="9">
        <v>65.612257803072424</v>
      </c>
      <c r="D265" t="s">
        <v>214</v>
      </c>
    </row>
    <row r="266" spans="1:4" x14ac:dyDescent="0.25">
      <c r="A266" t="s">
        <v>367</v>
      </c>
      <c r="B266" s="9">
        <v>867.20001220703125</v>
      </c>
      <c r="C266" s="9">
        <v>20.53381323256966</v>
      </c>
      <c r="D266" t="s">
        <v>227</v>
      </c>
    </row>
    <row r="267" spans="1:4" x14ac:dyDescent="0.25">
      <c r="A267" t="s">
        <v>368</v>
      </c>
      <c r="B267" s="9">
        <v>196.86000061035159</v>
      </c>
      <c r="C267" s="9">
        <v>38.260395137463838</v>
      </c>
      <c r="D267" t="s">
        <v>214</v>
      </c>
    </row>
    <row r="268" spans="1:4" x14ac:dyDescent="0.25">
      <c r="A268" t="s">
        <v>111</v>
      </c>
      <c r="B268" s="9">
        <v>1946.900024414062</v>
      </c>
      <c r="C268" s="9">
        <v>25.665509949020421</v>
      </c>
      <c r="D268" t="s">
        <v>227</v>
      </c>
    </row>
    <row r="269" spans="1:4" x14ac:dyDescent="0.25">
      <c r="A269" t="s">
        <v>369</v>
      </c>
      <c r="B269" s="9">
        <v>1274.599975585938</v>
      </c>
      <c r="C269" s="9">
        <v>70.707638493280555</v>
      </c>
      <c r="D269" t="s">
        <v>211</v>
      </c>
    </row>
    <row r="270" spans="1:4" x14ac:dyDescent="0.25">
      <c r="A270" t="s">
        <v>112</v>
      </c>
      <c r="B270" s="9">
        <v>1243.599975585938</v>
      </c>
      <c r="C270" s="9">
        <v>92.974197270148437</v>
      </c>
      <c r="D270" t="s">
        <v>211</v>
      </c>
    </row>
    <row r="271" spans="1:4" x14ac:dyDescent="0.25">
      <c r="A271" t="s">
        <v>370</v>
      </c>
      <c r="B271" s="9">
        <v>1002.400024414062</v>
      </c>
      <c r="C271" s="9">
        <v>60.61533637869492</v>
      </c>
      <c r="D271" t="s">
        <v>214</v>
      </c>
    </row>
    <row r="272" spans="1:4" x14ac:dyDescent="0.25">
      <c r="A272" t="s">
        <v>371</v>
      </c>
      <c r="B272" s="9">
        <v>461</v>
      </c>
      <c r="C272" s="9">
        <v>55.593173432518832</v>
      </c>
      <c r="D272" t="s">
        <v>214</v>
      </c>
    </row>
    <row r="273" spans="1:4" x14ac:dyDescent="0.25">
      <c r="A273" t="s">
        <v>372</v>
      </c>
      <c r="B273" s="9">
        <v>810.75</v>
      </c>
      <c r="C273" s="9">
        <v>22.779630304537239</v>
      </c>
      <c r="D273" t="s">
        <v>227</v>
      </c>
    </row>
    <row r="274" spans="1:4" x14ac:dyDescent="0.25">
      <c r="A274" t="s">
        <v>373</v>
      </c>
      <c r="B274" s="9">
        <v>3200</v>
      </c>
      <c r="C274" s="9">
        <v>5.3826718638273414</v>
      </c>
      <c r="D274" t="s">
        <v>227</v>
      </c>
    </row>
    <row r="275" spans="1:4" x14ac:dyDescent="0.25">
      <c r="A275" t="s">
        <v>374</v>
      </c>
      <c r="B275" s="9">
        <v>423.85000610351563</v>
      </c>
      <c r="C275" s="9">
        <v>25.934528691296411</v>
      </c>
      <c r="D275" t="s">
        <v>227</v>
      </c>
    </row>
    <row r="276" spans="1:4" x14ac:dyDescent="0.25">
      <c r="A276" t="s">
        <v>113</v>
      </c>
      <c r="B276" s="9">
        <v>899.1500244140625</v>
      </c>
      <c r="C276" s="9">
        <v>98.653511539456375</v>
      </c>
      <c r="D276" t="s">
        <v>211</v>
      </c>
    </row>
    <row r="277" spans="1:4" x14ac:dyDescent="0.25">
      <c r="A277" t="s">
        <v>375</v>
      </c>
      <c r="B277" s="9">
        <v>176.99000549316409</v>
      </c>
      <c r="C277" s="9">
        <v>84.086502181379856</v>
      </c>
      <c r="D277" t="s">
        <v>211</v>
      </c>
    </row>
    <row r="278" spans="1:4" x14ac:dyDescent="0.25">
      <c r="A278" t="s">
        <v>114</v>
      </c>
      <c r="B278" s="9">
        <v>558.5</v>
      </c>
      <c r="C278" s="9">
        <v>63.127411336105737</v>
      </c>
      <c r="D278" t="s">
        <v>214</v>
      </c>
    </row>
    <row r="279" spans="1:4" x14ac:dyDescent="0.25">
      <c r="A279" t="s">
        <v>115</v>
      </c>
      <c r="B279" s="9">
        <v>872.8499755859375</v>
      </c>
      <c r="C279" s="9">
        <v>39.800662755303961</v>
      </c>
      <c r="D279" t="s">
        <v>214</v>
      </c>
    </row>
    <row r="280" spans="1:4" x14ac:dyDescent="0.25">
      <c r="A280" t="s">
        <v>376</v>
      </c>
      <c r="B280" s="9">
        <v>6466</v>
      </c>
      <c r="C280" s="9">
        <v>56.480095779706673</v>
      </c>
      <c r="D280" t="s">
        <v>214</v>
      </c>
    </row>
    <row r="281" spans="1:4" x14ac:dyDescent="0.25">
      <c r="A281" t="s">
        <v>116</v>
      </c>
      <c r="B281" s="9">
        <v>1178.300048828125</v>
      </c>
      <c r="C281" s="9">
        <v>22.935338702469959</v>
      </c>
      <c r="D281" t="s">
        <v>227</v>
      </c>
    </row>
    <row r="282" spans="1:4" x14ac:dyDescent="0.25">
      <c r="A282" t="s">
        <v>117</v>
      </c>
      <c r="B282" s="9">
        <v>3533.39990234375</v>
      </c>
      <c r="C282" s="9">
        <v>8.0510035263391586</v>
      </c>
      <c r="D282" t="s">
        <v>227</v>
      </c>
    </row>
    <row r="283" spans="1:4" x14ac:dyDescent="0.25">
      <c r="A283" t="s">
        <v>118</v>
      </c>
      <c r="B283" s="9">
        <v>5178.5</v>
      </c>
      <c r="C283" s="9">
        <v>52.555789473684207</v>
      </c>
      <c r="D283" t="s">
        <v>214</v>
      </c>
    </row>
    <row r="284" spans="1:4" x14ac:dyDescent="0.25">
      <c r="A284" t="s">
        <v>377</v>
      </c>
      <c r="B284" s="9">
        <v>4121.7998046875</v>
      </c>
      <c r="C284" s="9">
        <v>28.353647904156741</v>
      </c>
      <c r="D284" t="s">
        <v>227</v>
      </c>
    </row>
    <row r="285" spans="1:4" x14ac:dyDescent="0.25">
      <c r="A285" t="s">
        <v>119</v>
      </c>
      <c r="B285" s="9">
        <v>1951.099975585938</v>
      </c>
      <c r="C285" s="9">
        <v>64.240380744683506</v>
      </c>
      <c r="D285" t="s">
        <v>214</v>
      </c>
    </row>
    <row r="286" spans="1:4" x14ac:dyDescent="0.25">
      <c r="A286" t="s">
        <v>378</v>
      </c>
      <c r="B286" s="9">
        <v>230.24000549316409</v>
      </c>
      <c r="C286" s="9">
        <v>85.3706566631447</v>
      </c>
      <c r="D286" t="s">
        <v>211</v>
      </c>
    </row>
    <row r="287" spans="1:4" x14ac:dyDescent="0.25">
      <c r="A287" t="s">
        <v>120</v>
      </c>
      <c r="B287" s="9">
        <v>3701.10009765625</v>
      </c>
      <c r="C287" s="9">
        <v>100</v>
      </c>
      <c r="D287" t="s">
        <v>211</v>
      </c>
    </row>
    <row r="288" spans="1:4" x14ac:dyDescent="0.25">
      <c r="A288" t="s">
        <v>379</v>
      </c>
      <c r="B288" s="9">
        <v>269.64999389648438</v>
      </c>
      <c r="C288" s="9">
        <v>100</v>
      </c>
      <c r="D288" t="s">
        <v>211</v>
      </c>
    </row>
    <row r="289" spans="1:4" x14ac:dyDescent="0.25">
      <c r="A289" t="s">
        <v>380</v>
      </c>
      <c r="B289" s="9">
        <v>52.340000152587891</v>
      </c>
      <c r="C289" s="9">
        <v>38.727168520680841</v>
      </c>
      <c r="D289" t="s">
        <v>214</v>
      </c>
    </row>
    <row r="290" spans="1:4" x14ac:dyDescent="0.25">
      <c r="A290" t="s">
        <v>381</v>
      </c>
      <c r="B290" s="9">
        <v>367.39999389648438</v>
      </c>
      <c r="C290" s="9">
        <v>75.125463080582321</v>
      </c>
      <c r="D290" t="s">
        <v>211</v>
      </c>
    </row>
    <row r="291" spans="1:4" x14ac:dyDescent="0.25">
      <c r="A291" t="s">
        <v>382</v>
      </c>
      <c r="B291" s="9">
        <v>17675</v>
      </c>
      <c r="C291" s="9">
        <v>83.426504439329165</v>
      </c>
      <c r="D291" t="s">
        <v>211</v>
      </c>
    </row>
    <row r="292" spans="1:4" x14ac:dyDescent="0.25">
      <c r="A292" t="s">
        <v>383</v>
      </c>
      <c r="B292" s="9">
        <v>638.70001220703125</v>
      </c>
      <c r="C292" s="9">
        <v>22.81339654847331</v>
      </c>
      <c r="D292" t="s">
        <v>227</v>
      </c>
    </row>
    <row r="293" spans="1:4" x14ac:dyDescent="0.25">
      <c r="A293" t="s">
        <v>121</v>
      </c>
      <c r="B293" s="9">
        <v>290.85000610351563</v>
      </c>
      <c r="C293" s="9">
        <v>67.174514569050913</v>
      </c>
      <c r="D293" t="s">
        <v>214</v>
      </c>
    </row>
    <row r="294" spans="1:4" x14ac:dyDescent="0.25">
      <c r="A294" t="s">
        <v>384</v>
      </c>
      <c r="B294" s="9">
        <v>720</v>
      </c>
      <c r="C294" s="9">
        <v>22.602650632927691</v>
      </c>
      <c r="D294" t="s">
        <v>227</v>
      </c>
    </row>
    <row r="295" spans="1:4" x14ac:dyDescent="0.25">
      <c r="A295" t="s">
        <v>385</v>
      </c>
      <c r="B295" s="9">
        <v>1642.699951171875</v>
      </c>
      <c r="C295" s="9">
        <v>22.429041244253881</v>
      </c>
      <c r="D295" t="s">
        <v>227</v>
      </c>
    </row>
    <row r="296" spans="1:4" x14ac:dyDescent="0.25">
      <c r="A296" t="s">
        <v>122</v>
      </c>
      <c r="B296" s="9">
        <v>731.04998779296875</v>
      </c>
      <c r="C296" s="9">
        <v>30.59107046763037</v>
      </c>
      <c r="D296" t="s">
        <v>214</v>
      </c>
    </row>
    <row r="297" spans="1:4" x14ac:dyDescent="0.25">
      <c r="A297" t="s">
        <v>123</v>
      </c>
      <c r="B297" s="9">
        <v>15301</v>
      </c>
      <c r="C297" s="9">
        <v>79.968644138973659</v>
      </c>
      <c r="D297" t="s">
        <v>211</v>
      </c>
    </row>
    <row r="298" spans="1:4" x14ac:dyDescent="0.25">
      <c r="A298" t="s">
        <v>386</v>
      </c>
      <c r="B298" s="9">
        <v>2440.699951171875</v>
      </c>
      <c r="C298" s="9">
        <v>12.49906909845396</v>
      </c>
      <c r="D298" t="s">
        <v>227</v>
      </c>
    </row>
    <row r="299" spans="1:4" x14ac:dyDescent="0.25">
      <c r="A299" t="s">
        <v>124</v>
      </c>
      <c r="B299" s="9">
        <v>1146.099975585938</v>
      </c>
      <c r="C299" s="9">
        <v>21.986839324520702</v>
      </c>
      <c r="D299" t="s">
        <v>227</v>
      </c>
    </row>
    <row r="300" spans="1:4" x14ac:dyDescent="0.25">
      <c r="A300" t="s">
        <v>125</v>
      </c>
      <c r="B300" s="9">
        <v>2682.39990234375</v>
      </c>
      <c r="C300" s="9">
        <v>41.377618667825892</v>
      </c>
      <c r="D300" t="s">
        <v>214</v>
      </c>
    </row>
    <row r="301" spans="1:4" x14ac:dyDescent="0.25">
      <c r="A301" t="s">
        <v>387</v>
      </c>
      <c r="B301" s="9">
        <v>1379.599975585938</v>
      </c>
      <c r="C301" s="9">
        <v>0</v>
      </c>
      <c r="D301" t="s">
        <v>227</v>
      </c>
    </row>
    <row r="302" spans="1:4" x14ac:dyDescent="0.25">
      <c r="A302" t="s">
        <v>388</v>
      </c>
      <c r="B302" s="9">
        <v>838.70001220703125</v>
      </c>
      <c r="C302" s="9">
        <v>50.354099534948908</v>
      </c>
      <c r="D302" t="s">
        <v>214</v>
      </c>
    </row>
    <row r="303" spans="1:4" x14ac:dyDescent="0.25">
      <c r="A303" t="s">
        <v>389</v>
      </c>
      <c r="B303" s="9">
        <v>1242.300048828125</v>
      </c>
      <c r="C303" s="9">
        <v>72.841568893335548</v>
      </c>
      <c r="D303" t="s">
        <v>211</v>
      </c>
    </row>
    <row r="304" spans="1:4" x14ac:dyDescent="0.25">
      <c r="A304" t="s">
        <v>390</v>
      </c>
      <c r="B304" s="9">
        <v>2119</v>
      </c>
      <c r="C304" s="9">
        <v>11.536831636979739</v>
      </c>
      <c r="D304" t="s">
        <v>227</v>
      </c>
    </row>
    <row r="305" spans="1:4" x14ac:dyDescent="0.25">
      <c r="A305" t="s">
        <v>126</v>
      </c>
      <c r="B305" s="9">
        <v>1587.400024414062</v>
      </c>
      <c r="C305" s="9">
        <v>40.585667547588351</v>
      </c>
      <c r="D305" t="s">
        <v>214</v>
      </c>
    </row>
    <row r="306" spans="1:4" x14ac:dyDescent="0.25">
      <c r="A306" t="s">
        <v>391</v>
      </c>
      <c r="B306" s="9">
        <v>1272.099975585938</v>
      </c>
      <c r="C306" s="9">
        <v>8.9150840727662199</v>
      </c>
      <c r="D306" t="s">
        <v>227</v>
      </c>
    </row>
    <row r="307" spans="1:4" x14ac:dyDescent="0.25">
      <c r="A307" t="s">
        <v>392</v>
      </c>
      <c r="B307" s="9">
        <v>355.60000610351563</v>
      </c>
      <c r="C307" s="9">
        <v>44.870299115007008</v>
      </c>
      <c r="D307" t="s">
        <v>214</v>
      </c>
    </row>
    <row r="308" spans="1:4" x14ac:dyDescent="0.25">
      <c r="A308" t="s">
        <v>393</v>
      </c>
      <c r="B308" s="9">
        <v>516.79998779296875</v>
      </c>
      <c r="C308" s="9">
        <v>70.465460672231814</v>
      </c>
      <c r="D308" t="s">
        <v>211</v>
      </c>
    </row>
    <row r="309" spans="1:4" x14ac:dyDescent="0.25">
      <c r="A309" t="s">
        <v>127</v>
      </c>
      <c r="B309" s="9">
        <v>98.510002136230469</v>
      </c>
      <c r="C309" s="9">
        <v>75.95689607441048</v>
      </c>
      <c r="D309" t="s">
        <v>211</v>
      </c>
    </row>
    <row r="310" spans="1:4" x14ac:dyDescent="0.25">
      <c r="A310" t="s">
        <v>394</v>
      </c>
      <c r="B310" s="9">
        <v>883.79998779296875</v>
      </c>
      <c r="C310" s="9">
        <v>53.274393346052719</v>
      </c>
      <c r="D310" t="s">
        <v>214</v>
      </c>
    </row>
    <row r="311" spans="1:4" x14ac:dyDescent="0.25">
      <c r="A311" t="s">
        <v>128</v>
      </c>
      <c r="B311" s="9">
        <v>2841.10009765625</v>
      </c>
      <c r="C311" s="9">
        <v>48.654873894202019</v>
      </c>
      <c r="D311" t="s">
        <v>214</v>
      </c>
    </row>
    <row r="312" spans="1:4" x14ac:dyDescent="0.25">
      <c r="A312" t="s">
        <v>395</v>
      </c>
      <c r="B312" s="9">
        <v>148020</v>
      </c>
      <c r="C312" s="9">
        <v>31.86092453575661</v>
      </c>
      <c r="D312" t="s">
        <v>214</v>
      </c>
    </row>
    <row r="313" spans="1:4" x14ac:dyDescent="0.25">
      <c r="A313" t="s">
        <v>396</v>
      </c>
      <c r="B313" s="9">
        <v>125.75</v>
      </c>
      <c r="C313" s="9">
        <v>34.546862009603693</v>
      </c>
      <c r="D313" t="s">
        <v>214</v>
      </c>
    </row>
    <row r="314" spans="1:4" x14ac:dyDescent="0.25">
      <c r="A314" t="s">
        <v>397</v>
      </c>
      <c r="B314" s="9">
        <v>47.5</v>
      </c>
      <c r="C314" s="9">
        <v>100</v>
      </c>
      <c r="D314" t="s">
        <v>211</v>
      </c>
    </row>
    <row r="315" spans="1:4" x14ac:dyDescent="0.25">
      <c r="A315" t="s">
        <v>398</v>
      </c>
      <c r="B315" s="9">
        <v>1413.900024414062</v>
      </c>
      <c r="C315" s="9">
        <v>22.23749569831007</v>
      </c>
      <c r="D315" t="s">
        <v>227</v>
      </c>
    </row>
    <row r="316" spans="1:4" x14ac:dyDescent="0.25">
      <c r="A316" t="s">
        <v>129</v>
      </c>
      <c r="B316" s="9">
        <v>2929.89990234375</v>
      </c>
      <c r="C316" s="9">
        <v>100</v>
      </c>
      <c r="D316" t="s">
        <v>211</v>
      </c>
    </row>
    <row r="317" spans="1:4" x14ac:dyDescent="0.25">
      <c r="A317" t="s">
        <v>399</v>
      </c>
      <c r="B317" s="9">
        <v>804.20001220703125</v>
      </c>
      <c r="C317" s="9">
        <v>34.308408941934758</v>
      </c>
      <c r="D317" t="s">
        <v>214</v>
      </c>
    </row>
    <row r="318" spans="1:4" x14ac:dyDescent="0.25">
      <c r="A318" t="s">
        <v>400</v>
      </c>
      <c r="B318" s="9">
        <v>843.29998779296875</v>
      </c>
      <c r="C318" s="9">
        <v>0</v>
      </c>
      <c r="D318" t="s">
        <v>227</v>
      </c>
    </row>
    <row r="319" spans="1:4" x14ac:dyDescent="0.25">
      <c r="A319" t="s">
        <v>130</v>
      </c>
      <c r="B319" s="9">
        <v>208.30000305175781</v>
      </c>
      <c r="C319" s="9">
        <v>45.843366883747407</v>
      </c>
      <c r="D319" t="s">
        <v>214</v>
      </c>
    </row>
    <row r="320" spans="1:4" x14ac:dyDescent="0.25">
      <c r="A320" t="s">
        <v>131</v>
      </c>
      <c r="B320" s="9">
        <v>1351.199951171875</v>
      </c>
      <c r="C320" s="9">
        <v>50.728100081347748</v>
      </c>
      <c r="D320" t="s">
        <v>214</v>
      </c>
    </row>
    <row r="321" spans="1:4" x14ac:dyDescent="0.25">
      <c r="A321" t="s">
        <v>401</v>
      </c>
      <c r="B321" s="9">
        <v>4687.2998046875</v>
      </c>
      <c r="C321" s="9">
        <v>18.844816866796279</v>
      </c>
      <c r="D321" t="s">
        <v>227</v>
      </c>
    </row>
    <row r="322" spans="1:4" x14ac:dyDescent="0.25">
      <c r="A322" t="s">
        <v>132</v>
      </c>
      <c r="B322" s="9">
        <v>102.63999938964839</v>
      </c>
      <c r="C322" s="9">
        <v>47.495138659835291</v>
      </c>
      <c r="D322" t="s">
        <v>214</v>
      </c>
    </row>
    <row r="323" spans="1:4" x14ac:dyDescent="0.25">
      <c r="A323" t="s">
        <v>133</v>
      </c>
      <c r="B323" s="9">
        <v>206.6000061035156</v>
      </c>
      <c r="C323" s="9">
        <v>15.389874446282951</v>
      </c>
      <c r="D323" t="s">
        <v>227</v>
      </c>
    </row>
    <row r="324" spans="1:4" x14ac:dyDescent="0.25">
      <c r="A324" t="s">
        <v>402</v>
      </c>
      <c r="B324" s="9">
        <v>54.349998474121087</v>
      </c>
      <c r="C324" s="9">
        <v>44.387991354778123</v>
      </c>
      <c r="D324" t="s">
        <v>214</v>
      </c>
    </row>
    <row r="325" spans="1:4" x14ac:dyDescent="0.25">
      <c r="A325" t="s">
        <v>403</v>
      </c>
      <c r="B325" s="9">
        <v>1754.300048828125</v>
      </c>
      <c r="C325" s="9">
        <v>16.534347363094181</v>
      </c>
      <c r="D325" t="s">
        <v>227</v>
      </c>
    </row>
    <row r="326" spans="1:4" x14ac:dyDescent="0.25">
      <c r="A326" t="s">
        <v>134</v>
      </c>
      <c r="B326" s="9">
        <v>78.160003662109375</v>
      </c>
      <c r="C326" s="9">
        <v>34.336663420241813</v>
      </c>
      <c r="D326" t="s">
        <v>214</v>
      </c>
    </row>
    <row r="327" spans="1:4" x14ac:dyDescent="0.25">
      <c r="A327" t="s">
        <v>404</v>
      </c>
      <c r="B327" s="9">
        <v>191.19999694824219</v>
      </c>
      <c r="C327" s="9">
        <v>13.129458548444189</v>
      </c>
      <c r="D327" t="s">
        <v>227</v>
      </c>
    </row>
    <row r="328" spans="1:4" x14ac:dyDescent="0.25">
      <c r="A328" t="s">
        <v>405</v>
      </c>
      <c r="B328" s="9">
        <v>237.69000244140619</v>
      </c>
      <c r="C328" s="9">
        <v>77.881590267722061</v>
      </c>
      <c r="D328" t="s">
        <v>211</v>
      </c>
    </row>
    <row r="329" spans="1:4" x14ac:dyDescent="0.25">
      <c r="A329" t="s">
        <v>135</v>
      </c>
      <c r="B329" s="9">
        <v>74.44000244140625</v>
      </c>
      <c r="C329" s="9">
        <v>58.013583629542417</v>
      </c>
      <c r="D329" t="s">
        <v>214</v>
      </c>
    </row>
    <row r="330" spans="1:4" x14ac:dyDescent="0.25">
      <c r="A330" t="s">
        <v>406</v>
      </c>
      <c r="B330" s="9">
        <v>43.270000457763672</v>
      </c>
      <c r="C330" s="9">
        <v>63.802115765366779</v>
      </c>
      <c r="D330" t="s">
        <v>214</v>
      </c>
    </row>
    <row r="331" spans="1:4" x14ac:dyDescent="0.25">
      <c r="A331" t="s">
        <v>136</v>
      </c>
      <c r="B331" s="9">
        <v>325.60000610351563</v>
      </c>
      <c r="C331" s="9">
        <v>0</v>
      </c>
      <c r="D331" t="s">
        <v>227</v>
      </c>
    </row>
    <row r="332" spans="1:4" x14ac:dyDescent="0.25">
      <c r="A332" t="s">
        <v>407</v>
      </c>
      <c r="B332" s="9">
        <v>453.45001220703119</v>
      </c>
      <c r="C332" s="9">
        <v>23.528883929766419</v>
      </c>
      <c r="D332" t="s">
        <v>227</v>
      </c>
    </row>
    <row r="333" spans="1:4" x14ac:dyDescent="0.25">
      <c r="A333" t="s">
        <v>137</v>
      </c>
      <c r="B333" s="9">
        <v>240.16999816894531</v>
      </c>
      <c r="C333" s="9">
        <v>45.754936693001</v>
      </c>
      <c r="D333" t="s">
        <v>214</v>
      </c>
    </row>
    <row r="334" spans="1:4" x14ac:dyDescent="0.25">
      <c r="A334" t="s">
        <v>138</v>
      </c>
      <c r="B334" s="9">
        <v>1618.699951171875</v>
      </c>
      <c r="C334" s="9">
        <v>7.4365199373176267</v>
      </c>
      <c r="D334" t="s">
        <v>227</v>
      </c>
    </row>
    <row r="335" spans="1:4" x14ac:dyDescent="0.25">
      <c r="A335" t="s">
        <v>139</v>
      </c>
      <c r="B335" s="9">
        <v>8369.5</v>
      </c>
      <c r="C335" s="9">
        <v>59.347181008902083</v>
      </c>
      <c r="D335" t="s">
        <v>214</v>
      </c>
    </row>
    <row r="336" spans="1:4" x14ac:dyDescent="0.25">
      <c r="A336" t="s">
        <v>140</v>
      </c>
      <c r="B336" s="9">
        <v>392.29998779296881</v>
      </c>
      <c r="C336" s="9">
        <v>22.673909748004331</v>
      </c>
      <c r="D336" t="s">
        <v>227</v>
      </c>
    </row>
    <row r="337" spans="1:4" x14ac:dyDescent="0.25">
      <c r="A337" t="s">
        <v>408</v>
      </c>
      <c r="B337" s="9">
        <v>1562.699951171875</v>
      </c>
      <c r="C337" s="9">
        <v>58.988143690560953</v>
      </c>
      <c r="D337" t="s">
        <v>214</v>
      </c>
    </row>
    <row r="338" spans="1:4" x14ac:dyDescent="0.25">
      <c r="A338" t="s">
        <v>141</v>
      </c>
      <c r="B338" s="9">
        <v>231.6600036621094</v>
      </c>
      <c r="C338" s="9">
        <v>0</v>
      </c>
      <c r="D338" t="s">
        <v>227</v>
      </c>
    </row>
    <row r="339" spans="1:4" x14ac:dyDescent="0.25">
      <c r="A339" t="s">
        <v>409</v>
      </c>
      <c r="B339" s="9">
        <v>205.03999328613281</v>
      </c>
      <c r="C339" s="9">
        <v>6.2699745097657313</v>
      </c>
      <c r="D339" t="s">
        <v>227</v>
      </c>
    </row>
    <row r="340" spans="1:4" x14ac:dyDescent="0.25">
      <c r="A340" t="s">
        <v>142</v>
      </c>
      <c r="B340" s="9">
        <v>44260</v>
      </c>
      <c r="C340" s="9">
        <v>0</v>
      </c>
      <c r="D340" t="s">
        <v>227</v>
      </c>
    </row>
    <row r="341" spans="1:4" x14ac:dyDescent="0.25">
      <c r="A341" t="s">
        <v>143</v>
      </c>
      <c r="B341" s="9">
        <v>1796.099975585938</v>
      </c>
      <c r="C341" s="9">
        <v>28.697646255929641</v>
      </c>
      <c r="D341" t="s">
        <v>227</v>
      </c>
    </row>
    <row r="342" spans="1:4" x14ac:dyDescent="0.25">
      <c r="A342" t="s">
        <v>144</v>
      </c>
      <c r="B342" s="9">
        <v>1221.300048828125</v>
      </c>
      <c r="C342" s="9">
        <v>12.63678694342731</v>
      </c>
      <c r="D342" t="s">
        <v>227</v>
      </c>
    </row>
    <row r="343" spans="1:4" x14ac:dyDescent="0.25">
      <c r="A343" t="s">
        <v>410</v>
      </c>
      <c r="B343" s="9">
        <v>1073.400024414062</v>
      </c>
      <c r="C343" s="9">
        <v>19.79364683710013</v>
      </c>
      <c r="D343" t="s">
        <v>227</v>
      </c>
    </row>
    <row r="344" spans="1:4" x14ac:dyDescent="0.25">
      <c r="A344" t="s">
        <v>145</v>
      </c>
      <c r="B344" s="9">
        <v>5068</v>
      </c>
      <c r="C344" s="9">
        <v>21.142310701556131</v>
      </c>
      <c r="D344" t="s">
        <v>227</v>
      </c>
    </row>
    <row r="345" spans="1:4" x14ac:dyDescent="0.25">
      <c r="A345" t="s">
        <v>146</v>
      </c>
      <c r="B345" s="9">
        <v>273.79998779296881</v>
      </c>
      <c r="C345" s="9">
        <v>23.414207662523349</v>
      </c>
      <c r="D345" t="s">
        <v>227</v>
      </c>
    </row>
    <row r="346" spans="1:4" x14ac:dyDescent="0.25">
      <c r="A346" t="s">
        <v>147</v>
      </c>
      <c r="B346" s="9">
        <v>393.89999389648438</v>
      </c>
      <c r="C346" s="9">
        <v>49.722501735644407</v>
      </c>
      <c r="D346" t="s">
        <v>214</v>
      </c>
    </row>
    <row r="347" spans="1:4" x14ac:dyDescent="0.25">
      <c r="A347" t="s">
        <v>411</v>
      </c>
      <c r="B347" s="9">
        <v>5134.5</v>
      </c>
      <c r="C347" s="9">
        <v>33.58024691358024</v>
      </c>
      <c r="D347" t="s">
        <v>214</v>
      </c>
    </row>
    <row r="348" spans="1:4" x14ac:dyDescent="0.25">
      <c r="A348" t="s">
        <v>412</v>
      </c>
      <c r="B348" s="9">
        <v>13508</v>
      </c>
      <c r="C348" s="9">
        <v>57.485865335193488</v>
      </c>
      <c r="D348" t="s">
        <v>214</v>
      </c>
    </row>
    <row r="349" spans="1:4" x14ac:dyDescent="0.25">
      <c r="A349" t="s">
        <v>413</v>
      </c>
      <c r="B349" s="9">
        <v>6472</v>
      </c>
      <c r="C349" s="9">
        <v>66.330029592747422</v>
      </c>
      <c r="D349" t="s">
        <v>214</v>
      </c>
    </row>
    <row r="350" spans="1:4" x14ac:dyDescent="0.25">
      <c r="A350" t="s">
        <v>148</v>
      </c>
      <c r="B350" s="9">
        <v>1553.199951171875</v>
      </c>
      <c r="C350" s="9">
        <v>89.754481233376168</v>
      </c>
      <c r="D350" t="s">
        <v>211</v>
      </c>
    </row>
    <row r="351" spans="1:4" x14ac:dyDescent="0.25">
      <c r="A351" t="s">
        <v>149</v>
      </c>
      <c r="B351" s="9">
        <v>3117.60009765625</v>
      </c>
      <c r="C351" s="9">
        <v>63.335508303877297</v>
      </c>
      <c r="D351" t="s">
        <v>214</v>
      </c>
    </row>
    <row r="352" spans="1:4" x14ac:dyDescent="0.25">
      <c r="A352" t="s">
        <v>150</v>
      </c>
      <c r="B352" s="9">
        <v>3673.699951171875</v>
      </c>
      <c r="C352" s="9">
        <v>25.360969168054201</v>
      </c>
      <c r="D352" t="s">
        <v>227</v>
      </c>
    </row>
    <row r="353" spans="1:4" x14ac:dyDescent="0.25">
      <c r="A353" t="s">
        <v>151</v>
      </c>
      <c r="B353" s="9">
        <v>104.3199996948242</v>
      </c>
      <c r="C353" s="9">
        <v>63.310591302233391</v>
      </c>
      <c r="D353" t="s">
        <v>214</v>
      </c>
    </row>
    <row r="354" spans="1:4" x14ac:dyDescent="0.25">
      <c r="A354" t="s">
        <v>152</v>
      </c>
      <c r="B354" s="9">
        <v>801.70001220703125</v>
      </c>
      <c r="C354" s="9">
        <v>77.022902392212316</v>
      </c>
      <c r="D354" t="s">
        <v>211</v>
      </c>
    </row>
    <row r="355" spans="1:4" x14ac:dyDescent="0.25">
      <c r="A355" t="s">
        <v>414</v>
      </c>
      <c r="B355" s="9">
        <v>305.60000610351563</v>
      </c>
      <c r="C355" s="9">
        <v>39.39001388912309</v>
      </c>
      <c r="D355" t="s">
        <v>214</v>
      </c>
    </row>
    <row r="356" spans="1:4" x14ac:dyDescent="0.25">
      <c r="A356" t="s">
        <v>153</v>
      </c>
      <c r="B356" s="9">
        <v>1791.400024414062</v>
      </c>
      <c r="C356" s="9">
        <v>27.726029310855012</v>
      </c>
      <c r="D356" t="s">
        <v>227</v>
      </c>
    </row>
    <row r="357" spans="1:4" x14ac:dyDescent="0.25">
      <c r="A357" t="s">
        <v>154</v>
      </c>
      <c r="B357" s="9">
        <v>7225</v>
      </c>
      <c r="C357" s="9">
        <v>41.351479664503877</v>
      </c>
      <c r="D357" t="s">
        <v>214</v>
      </c>
    </row>
    <row r="358" spans="1:4" x14ac:dyDescent="0.25">
      <c r="A358" t="s">
        <v>415</v>
      </c>
      <c r="B358" s="9">
        <v>2001</v>
      </c>
      <c r="C358" s="9">
        <v>9.0465959157469484</v>
      </c>
      <c r="D358" t="s">
        <v>227</v>
      </c>
    </row>
    <row r="359" spans="1:4" x14ac:dyDescent="0.25">
      <c r="A359" t="s">
        <v>155</v>
      </c>
      <c r="B359" s="9">
        <v>432.35000610351563</v>
      </c>
      <c r="C359" s="9">
        <v>33.093569010968281</v>
      </c>
      <c r="D359" t="s">
        <v>214</v>
      </c>
    </row>
    <row r="360" spans="1:4" x14ac:dyDescent="0.25">
      <c r="A360" t="s">
        <v>156</v>
      </c>
      <c r="B360" s="9">
        <v>282.60000610351563</v>
      </c>
      <c r="C360" s="9">
        <v>33.832041107360041</v>
      </c>
      <c r="D360" t="s">
        <v>214</v>
      </c>
    </row>
    <row r="361" spans="1:4" x14ac:dyDescent="0.25">
      <c r="A361" t="s">
        <v>416</v>
      </c>
      <c r="B361" s="9">
        <v>18655</v>
      </c>
      <c r="C361" s="9">
        <v>0.21154693697664581</v>
      </c>
      <c r="D361" t="s">
        <v>227</v>
      </c>
    </row>
    <row r="362" spans="1:4" x14ac:dyDescent="0.25">
      <c r="A362" t="s">
        <v>417</v>
      </c>
      <c r="B362" s="9">
        <v>392.10000610351563</v>
      </c>
      <c r="C362" s="9">
        <v>13.308143770238621</v>
      </c>
      <c r="D362" t="s">
        <v>227</v>
      </c>
    </row>
    <row r="363" spans="1:4" x14ac:dyDescent="0.25">
      <c r="A363" t="s">
        <v>157</v>
      </c>
      <c r="B363" s="9">
        <v>1546.900024414062</v>
      </c>
      <c r="C363" s="9">
        <v>43.903715447150532</v>
      </c>
      <c r="D363" t="s">
        <v>214</v>
      </c>
    </row>
    <row r="364" spans="1:4" x14ac:dyDescent="0.25">
      <c r="A364" t="s">
        <v>418</v>
      </c>
      <c r="B364" s="9">
        <v>321.39999389648438</v>
      </c>
      <c r="C364" s="9">
        <v>1.2106532228558959</v>
      </c>
      <c r="D364" t="s">
        <v>227</v>
      </c>
    </row>
    <row r="365" spans="1:4" x14ac:dyDescent="0.25">
      <c r="A365" t="s">
        <v>419</v>
      </c>
      <c r="B365" s="9">
        <v>145.6600036621094</v>
      </c>
      <c r="C365" s="9">
        <v>16.59904124568159</v>
      </c>
      <c r="D365" t="s">
        <v>227</v>
      </c>
    </row>
    <row r="366" spans="1:4" x14ac:dyDescent="0.25">
      <c r="A366" t="s">
        <v>420</v>
      </c>
      <c r="B366" s="9">
        <v>28.440000534057621</v>
      </c>
      <c r="C366" s="9">
        <v>25.769575747836502</v>
      </c>
      <c r="D366" t="s">
        <v>227</v>
      </c>
    </row>
    <row r="367" spans="1:4" x14ac:dyDescent="0.25">
      <c r="A367" t="s">
        <v>421</v>
      </c>
      <c r="B367" s="9">
        <v>1138.699951171875</v>
      </c>
      <c r="C367" s="9">
        <v>60.36944247092697</v>
      </c>
      <c r="D367" t="s">
        <v>214</v>
      </c>
    </row>
    <row r="368" spans="1:4" x14ac:dyDescent="0.25">
      <c r="A368" t="s">
        <v>422</v>
      </c>
      <c r="B368" s="9">
        <v>265</v>
      </c>
      <c r="C368" s="9">
        <v>36.605003153378888</v>
      </c>
      <c r="D368" t="s">
        <v>214</v>
      </c>
    </row>
    <row r="369" spans="1:4" x14ac:dyDescent="0.25">
      <c r="A369" t="s">
        <v>423</v>
      </c>
      <c r="B369" s="9">
        <v>2737.199951171875</v>
      </c>
      <c r="C369" s="9">
        <v>0</v>
      </c>
      <c r="D369" t="s">
        <v>227</v>
      </c>
    </row>
    <row r="370" spans="1:4" x14ac:dyDescent="0.25">
      <c r="A370" t="s">
        <v>424</v>
      </c>
      <c r="B370" s="9">
        <v>138.30000305175781</v>
      </c>
      <c r="C370" s="9">
        <v>50.38249546392597</v>
      </c>
      <c r="D370" t="s">
        <v>214</v>
      </c>
    </row>
    <row r="371" spans="1:4" x14ac:dyDescent="0.25">
      <c r="A371" t="s">
        <v>425</v>
      </c>
      <c r="B371" s="9">
        <v>1480.199951171875</v>
      </c>
      <c r="C371" s="9">
        <v>12.59960107057633</v>
      </c>
      <c r="D371" t="s">
        <v>227</v>
      </c>
    </row>
    <row r="372" spans="1:4" x14ac:dyDescent="0.25">
      <c r="A372" t="s">
        <v>426</v>
      </c>
      <c r="B372" s="9">
        <v>197.1000061035156</v>
      </c>
      <c r="C372" s="9">
        <v>89.700163639681747</v>
      </c>
      <c r="D372" t="s">
        <v>211</v>
      </c>
    </row>
    <row r="373" spans="1:4" x14ac:dyDescent="0.25">
      <c r="A373" t="s">
        <v>427</v>
      </c>
      <c r="B373" s="9">
        <v>1050.900024414062</v>
      </c>
      <c r="C373" s="9">
        <v>11.915713249818211</v>
      </c>
      <c r="D373" t="s">
        <v>227</v>
      </c>
    </row>
    <row r="374" spans="1:4" x14ac:dyDescent="0.25">
      <c r="A374" t="s">
        <v>428</v>
      </c>
      <c r="B374" s="9">
        <v>2343.10009765625</v>
      </c>
      <c r="C374" s="9">
        <v>8.0007967614444624</v>
      </c>
      <c r="D374" t="s">
        <v>227</v>
      </c>
    </row>
    <row r="375" spans="1:4" x14ac:dyDescent="0.25">
      <c r="A375" t="s">
        <v>429</v>
      </c>
      <c r="B375" s="9">
        <v>611.95001220703125</v>
      </c>
      <c r="C375" s="9">
        <v>49.947874308215361</v>
      </c>
      <c r="D375" t="s">
        <v>214</v>
      </c>
    </row>
    <row r="376" spans="1:4" x14ac:dyDescent="0.25">
      <c r="A376" t="s">
        <v>158</v>
      </c>
      <c r="B376" s="9">
        <v>273.60000610351563</v>
      </c>
      <c r="C376" s="9">
        <v>65.921579928509601</v>
      </c>
      <c r="D376" t="s">
        <v>214</v>
      </c>
    </row>
    <row r="377" spans="1:4" x14ac:dyDescent="0.25">
      <c r="A377" t="s">
        <v>430</v>
      </c>
      <c r="B377" s="9">
        <v>151.9100036621094</v>
      </c>
      <c r="C377" s="9">
        <v>0</v>
      </c>
      <c r="D377" t="s">
        <v>227</v>
      </c>
    </row>
    <row r="378" spans="1:4" x14ac:dyDescent="0.25">
      <c r="A378" t="s">
        <v>159</v>
      </c>
      <c r="B378" s="9">
        <v>367.75</v>
      </c>
      <c r="C378" s="9">
        <v>53.823825547256398</v>
      </c>
      <c r="D378" t="s">
        <v>214</v>
      </c>
    </row>
    <row r="379" spans="1:4" x14ac:dyDescent="0.25">
      <c r="A379" t="s">
        <v>431</v>
      </c>
      <c r="B379" s="9">
        <v>240.13999938964841</v>
      </c>
      <c r="C379" s="9">
        <v>53.306990655285972</v>
      </c>
      <c r="D379" t="s">
        <v>214</v>
      </c>
    </row>
    <row r="380" spans="1:4" x14ac:dyDescent="0.25">
      <c r="A380" t="s">
        <v>432</v>
      </c>
      <c r="B380" s="9">
        <v>493.54998779296881</v>
      </c>
      <c r="C380" s="9">
        <v>39.776235912845493</v>
      </c>
      <c r="D380" t="s">
        <v>214</v>
      </c>
    </row>
    <row r="381" spans="1:4" x14ac:dyDescent="0.25">
      <c r="A381" t="s">
        <v>160</v>
      </c>
      <c r="B381" s="9">
        <v>1377.300048828125</v>
      </c>
      <c r="C381" s="9">
        <v>62.715126564508182</v>
      </c>
      <c r="D381" t="s">
        <v>214</v>
      </c>
    </row>
    <row r="382" spans="1:4" x14ac:dyDescent="0.25">
      <c r="A382" t="s">
        <v>433</v>
      </c>
      <c r="B382" s="9">
        <v>251.30000305175781</v>
      </c>
      <c r="C382" s="9">
        <v>40.202284295851811</v>
      </c>
      <c r="D382" t="s">
        <v>214</v>
      </c>
    </row>
    <row r="383" spans="1:4" x14ac:dyDescent="0.25">
      <c r="A383" t="s">
        <v>434</v>
      </c>
      <c r="B383" s="9">
        <v>267</v>
      </c>
      <c r="C383" s="9">
        <v>0</v>
      </c>
      <c r="D383" t="s">
        <v>227</v>
      </c>
    </row>
    <row r="384" spans="1:4" x14ac:dyDescent="0.25">
      <c r="A384" t="s">
        <v>435</v>
      </c>
      <c r="B384" s="9">
        <v>31.420000076293949</v>
      </c>
      <c r="C384" s="9">
        <v>26.99091430506105</v>
      </c>
      <c r="D384" t="s">
        <v>227</v>
      </c>
    </row>
    <row r="385" spans="1:4" x14ac:dyDescent="0.25">
      <c r="A385" t="s">
        <v>436</v>
      </c>
      <c r="B385" s="9">
        <v>469.25</v>
      </c>
      <c r="C385" s="9">
        <v>23.203795097548831</v>
      </c>
      <c r="D385" t="s">
        <v>227</v>
      </c>
    </row>
    <row r="386" spans="1:4" x14ac:dyDescent="0.25">
      <c r="A386" t="s">
        <v>437</v>
      </c>
      <c r="B386" s="9">
        <v>265.02999877929688</v>
      </c>
      <c r="C386" s="9">
        <v>69.682874662204583</v>
      </c>
      <c r="D386" t="s">
        <v>214</v>
      </c>
    </row>
    <row r="387" spans="1:4" x14ac:dyDescent="0.25">
      <c r="A387" t="s">
        <v>438</v>
      </c>
      <c r="B387" s="9">
        <v>1401.699951171875</v>
      </c>
      <c r="C387" s="9">
        <v>71.060042522683517</v>
      </c>
      <c r="D387" t="s">
        <v>211</v>
      </c>
    </row>
    <row r="388" spans="1:4" x14ac:dyDescent="0.25">
      <c r="A388" t="s">
        <v>439</v>
      </c>
      <c r="B388" s="9">
        <v>858.54998779296875</v>
      </c>
      <c r="C388" s="9">
        <v>53.535514563677019</v>
      </c>
      <c r="D388" t="s">
        <v>214</v>
      </c>
    </row>
    <row r="389" spans="1:4" x14ac:dyDescent="0.25">
      <c r="A389" t="s">
        <v>440</v>
      </c>
      <c r="B389" s="9">
        <v>60.330001831054688</v>
      </c>
      <c r="C389" s="9">
        <v>44.602048761808987</v>
      </c>
      <c r="D389" t="s">
        <v>214</v>
      </c>
    </row>
    <row r="390" spans="1:4" x14ac:dyDescent="0.25">
      <c r="A390" t="s">
        <v>441</v>
      </c>
      <c r="B390" s="9">
        <v>618.3499755859375</v>
      </c>
      <c r="C390" s="9">
        <v>72.506535987450903</v>
      </c>
      <c r="D390" t="s">
        <v>211</v>
      </c>
    </row>
    <row r="391" spans="1:4" x14ac:dyDescent="0.25">
      <c r="A391" t="s">
        <v>161</v>
      </c>
      <c r="B391" s="9">
        <v>332.35000610351563</v>
      </c>
      <c r="C391" s="9">
        <v>52.923078464005123</v>
      </c>
      <c r="D391" t="s">
        <v>214</v>
      </c>
    </row>
    <row r="392" spans="1:4" x14ac:dyDescent="0.25">
      <c r="A392" t="s">
        <v>442</v>
      </c>
      <c r="B392" s="9">
        <v>2189.800048828125</v>
      </c>
      <c r="C392" s="9">
        <v>76.627315608042537</v>
      </c>
      <c r="D392" t="s">
        <v>211</v>
      </c>
    </row>
    <row r="393" spans="1:4" x14ac:dyDescent="0.25">
      <c r="A393" t="s">
        <v>162</v>
      </c>
      <c r="B393" s="9">
        <v>130.2799987792969</v>
      </c>
      <c r="C393" s="9">
        <v>64.854853915451116</v>
      </c>
      <c r="D393" t="s">
        <v>214</v>
      </c>
    </row>
    <row r="394" spans="1:4" x14ac:dyDescent="0.25">
      <c r="A394" t="s">
        <v>443</v>
      </c>
      <c r="B394" s="9">
        <v>5050</v>
      </c>
      <c r="C394" s="9">
        <v>0</v>
      </c>
      <c r="D394" t="s">
        <v>227</v>
      </c>
    </row>
    <row r="395" spans="1:4" x14ac:dyDescent="0.25">
      <c r="A395" t="s">
        <v>444</v>
      </c>
      <c r="B395" s="9">
        <v>322</v>
      </c>
      <c r="C395" s="9">
        <v>47.388187745838657</v>
      </c>
      <c r="D395" t="s">
        <v>214</v>
      </c>
    </row>
    <row r="396" spans="1:4" x14ac:dyDescent="0.25">
      <c r="A396" t="s">
        <v>445</v>
      </c>
      <c r="B396" s="9">
        <v>499.29998779296881</v>
      </c>
      <c r="C396" s="9">
        <v>65.347178023155095</v>
      </c>
      <c r="D396" t="s">
        <v>214</v>
      </c>
    </row>
    <row r="397" spans="1:4" x14ac:dyDescent="0.25">
      <c r="A397" t="s">
        <v>163</v>
      </c>
      <c r="B397" s="9">
        <v>812.6500244140625</v>
      </c>
      <c r="C397" s="9">
        <v>90.570830722995751</v>
      </c>
      <c r="D397" t="s">
        <v>211</v>
      </c>
    </row>
    <row r="398" spans="1:4" x14ac:dyDescent="0.25">
      <c r="A398" t="s">
        <v>164</v>
      </c>
      <c r="B398" s="9">
        <v>1796.900024414062</v>
      </c>
      <c r="C398" s="9">
        <v>47.447185758759097</v>
      </c>
      <c r="D398" t="s">
        <v>214</v>
      </c>
    </row>
    <row r="399" spans="1:4" x14ac:dyDescent="0.25">
      <c r="A399" t="s">
        <v>165</v>
      </c>
      <c r="B399" s="9">
        <v>807.29998779296875</v>
      </c>
      <c r="C399" s="9">
        <v>28.036619893593851</v>
      </c>
      <c r="D399" t="s">
        <v>227</v>
      </c>
    </row>
    <row r="400" spans="1:4" x14ac:dyDescent="0.25">
      <c r="A400" t="s">
        <v>446</v>
      </c>
      <c r="B400" s="9">
        <v>3860.89990234375</v>
      </c>
      <c r="C400" s="9">
        <v>63.021405810833897</v>
      </c>
      <c r="D400" t="s">
        <v>214</v>
      </c>
    </row>
    <row r="401" spans="1:4" x14ac:dyDescent="0.25">
      <c r="A401" t="s">
        <v>447</v>
      </c>
      <c r="B401" s="9">
        <v>739.1500244140625</v>
      </c>
      <c r="C401" s="9">
        <v>82.052987597343346</v>
      </c>
      <c r="D401" t="s">
        <v>211</v>
      </c>
    </row>
    <row r="402" spans="1:4" x14ac:dyDescent="0.25">
      <c r="A402" t="s">
        <v>448</v>
      </c>
      <c r="B402" s="9">
        <v>542.3499755859375</v>
      </c>
      <c r="C402" s="9">
        <v>42.927514967066578</v>
      </c>
      <c r="D402" t="s">
        <v>214</v>
      </c>
    </row>
    <row r="403" spans="1:4" x14ac:dyDescent="0.25">
      <c r="A403" t="s">
        <v>166</v>
      </c>
      <c r="B403" s="9">
        <v>30350</v>
      </c>
      <c r="C403" s="9">
        <v>74.251229324988827</v>
      </c>
      <c r="D403" t="s">
        <v>211</v>
      </c>
    </row>
    <row r="404" spans="1:4" x14ac:dyDescent="0.25">
      <c r="A404" t="s">
        <v>167</v>
      </c>
      <c r="B404" s="9">
        <v>595.4000244140625</v>
      </c>
      <c r="C404" s="9">
        <v>81.673336393868482</v>
      </c>
      <c r="D404" t="s">
        <v>211</v>
      </c>
    </row>
    <row r="405" spans="1:4" x14ac:dyDescent="0.25">
      <c r="A405" t="s">
        <v>449</v>
      </c>
      <c r="B405" s="9">
        <v>930</v>
      </c>
      <c r="C405" s="9">
        <v>43.75391754285819</v>
      </c>
      <c r="D405" t="s">
        <v>214</v>
      </c>
    </row>
    <row r="406" spans="1:4" x14ac:dyDescent="0.25">
      <c r="A406" t="s">
        <v>168</v>
      </c>
      <c r="B406" s="9">
        <v>3167.300048828125</v>
      </c>
      <c r="C406" s="9">
        <v>53.466247483527383</v>
      </c>
      <c r="D406" t="s">
        <v>214</v>
      </c>
    </row>
    <row r="407" spans="1:4" x14ac:dyDescent="0.25">
      <c r="A407" t="s">
        <v>450</v>
      </c>
      <c r="B407" s="9">
        <v>359.70001220703119</v>
      </c>
      <c r="C407" s="9">
        <v>24.610316234251371</v>
      </c>
      <c r="D407" t="s">
        <v>227</v>
      </c>
    </row>
    <row r="408" spans="1:4" x14ac:dyDescent="0.25">
      <c r="A408" t="s">
        <v>169</v>
      </c>
      <c r="B408" s="9">
        <v>92.510002136230469</v>
      </c>
      <c r="C408" s="9">
        <v>24.495357592769849</v>
      </c>
      <c r="D408" t="s">
        <v>227</v>
      </c>
    </row>
    <row r="409" spans="1:4" x14ac:dyDescent="0.25">
      <c r="A409" t="s">
        <v>451</v>
      </c>
      <c r="B409" s="9">
        <v>4928.39990234375</v>
      </c>
      <c r="C409" s="9">
        <v>100</v>
      </c>
      <c r="D409" t="s">
        <v>211</v>
      </c>
    </row>
    <row r="410" spans="1:4" x14ac:dyDescent="0.25">
      <c r="A410" t="s">
        <v>170</v>
      </c>
      <c r="B410" s="9">
        <v>13884</v>
      </c>
      <c r="C410" s="9">
        <v>6.1045402518122813</v>
      </c>
      <c r="D410" t="s">
        <v>227</v>
      </c>
    </row>
    <row r="411" spans="1:4" x14ac:dyDescent="0.25">
      <c r="A411" t="s">
        <v>171</v>
      </c>
      <c r="B411" s="9">
        <v>446.29998779296881</v>
      </c>
      <c r="C411" s="9">
        <v>47.133525383793497</v>
      </c>
      <c r="D411" t="s">
        <v>214</v>
      </c>
    </row>
    <row r="412" spans="1:4" x14ac:dyDescent="0.25">
      <c r="A412" t="s">
        <v>452</v>
      </c>
      <c r="B412" s="9">
        <v>365</v>
      </c>
      <c r="C412" s="9">
        <v>75.126136852525974</v>
      </c>
      <c r="D412" t="s">
        <v>211</v>
      </c>
    </row>
    <row r="413" spans="1:4" x14ac:dyDescent="0.25">
      <c r="A413" t="s">
        <v>453</v>
      </c>
      <c r="B413" s="9">
        <v>141.5899963378906</v>
      </c>
      <c r="C413" s="9">
        <v>17.852706141813972</v>
      </c>
      <c r="D413" t="s">
        <v>227</v>
      </c>
    </row>
    <row r="414" spans="1:4" x14ac:dyDescent="0.25">
      <c r="A414" t="s">
        <v>454</v>
      </c>
      <c r="B414" s="9">
        <v>776.75</v>
      </c>
      <c r="C414" s="9">
        <v>42.844333208745738</v>
      </c>
      <c r="D414" t="s">
        <v>214</v>
      </c>
    </row>
    <row r="415" spans="1:4" x14ac:dyDescent="0.25">
      <c r="A415" t="s">
        <v>172</v>
      </c>
      <c r="B415" s="9">
        <v>2892.199951171875</v>
      </c>
      <c r="C415" s="9">
        <v>40.493297469521423</v>
      </c>
      <c r="D415" t="s">
        <v>214</v>
      </c>
    </row>
    <row r="416" spans="1:4" x14ac:dyDescent="0.25">
      <c r="A416" t="s">
        <v>455</v>
      </c>
      <c r="B416" s="9">
        <v>441.14999389648438</v>
      </c>
      <c r="C416" s="9">
        <v>32.865287793054023</v>
      </c>
      <c r="D416" t="s">
        <v>214</v>
      </c>
    </row>
    <row r="417" spans="1:4" x14ac:dyDescent="0.25">
      <c r="A417" t="s">
        <v>456</v>
      </c>
      <c r="B417" s="9">
        <v>116.48000335693359</v>
      </c>
      <c r="C417" s="9">
        <v>65.036559692131121</v>
      </c>
      <c r="D417" t="s">
        <v>214</v>
      </c>
    </row>
    <row r="418" spans="1:4" x14ac:dyDescent="0.25">
      <c r="A418" t="s">
        <v>457</v>
      </c>
      <c r="B418" s="9">
        <v>566.4000244140625</v>
      </c>
      <c r="C418" s="9">
        <v>4.4977033404355637</v>
      </c>
      <c r="D418" t="s">
        <v>227</v>
      </c>
    </row>
    <row r="419" spans="1:4" x14ac:dyDescent="0.25">
      <c r="A419" t="s">
        <v>458</v>
      </c>
      <c r="B419" s="9">
        <v>1745.199951171875</v>
      </c>
      <c r="C419" s="9">
        <v>82.478259644372258</v>
      </c>
      <c r="D419" t="s">
        <v>211</v>
      </c>
    </row>
    <row r="420" spans="1:4" x14ac:dyDescent="0.25">
      <c r="A420" t="s">
        <v>459</v>
      </c>
      <c r="B420" s="9">
        <v>4513.7001953125</v>
      </c>
      <c r="C420" s="9">
        <v>59.794607045735198</v>
      </c>
      <c r="D420" t="s">
        <v>214</v>
      </c>
    </row>
    <row r="421" spans="1:4" x14ac:dyDescent="0.25">
      <c r="A421" t="s">
        <v>460</v>
      </c>
      <c r="B421" s="9">
        <v>1024.800048828125</v>
      </c>
      <c r="C421" s="9">
        <v>86.138069883614349</v>
      </c>
      <c r="D421" t="s">
        <v>211</v>
      </c>
    </row>
    <row r="422" spans="1:4" x14ac:dyDescent="0.25">
      <c r="A422" t="s">
        <v>173</v>
      </c>
      <c r="B422" s="9">
        <v>1582.199951171875</v>
      </c>
      <c r="C422" s="9">
        <v>48.987768213829753</v>
      </c>
      <c r="D422" t="s">
        <v>214</v>
      </c>
    </row>
    <row r="423" spans="1:4" x14ac:dyDescent="0.25">
      <c r="A423" t="s">
        <v>461</v>
      </c>
      <c r="B423" s="9">
        <v>555</v>
      </c>
      <c r="C423" s="9">
        <v>33.520108784795539</v>
      </c>
      <c r="D423" t="s">
        <v>214</v>
      </c>
    </row>
    <row r="424" spans="1:4" x14ac:dyDescent="0.25">
      <c r="A424" t="s">
        <v>462</v>
      </c>
      <c r="B424" s="9">
        <v>460.10000610351563</v>
      </c>
      <c r="C424" s="9">
        <v>57.641419810808337</v>
      </c>
      <c r="D424" t="s">
        <v>214</v>
      </c>
    </row>
    <row r="425" spans="1:4" x14ac:dyDescent="0.25">
      <c r="A425" t="s">
        <v>174</v>
      </c>
      <c r="B425" s="9">
        <v>4413</v>
      </c>
      <c r="C425" s="9">
        <v>0</v>
      </c>
      <c r="D425" t="s">
        <v>227</v>
      </c>
    </row>
    <row r="426" spans="1:4" x14ac:dyDescent="0.25">
      <c r="A426" t="s">
        <v>175</v>
      </c>
      <c r="B426" s="9">
        <v>57.169998168945313</v>
      </c>
      <c r="C426" s="9">
        <v>23.252448514465229</v>
      </c>
      <c r="D426" t="s">
        <v>227</v>
      </c>
    </row>
    <row r="427" spans="1:4" x14ac:dyDescent="0.25">
      <c r="A427" t="s">
        <v>463</v>
      </c>
      <c r="B427" s="9">
        <v>450.85000610351563</v>
      </c>
      <c r="C427" s="9">
        <v>35.619456200359437</v>
      </c>
      <c r="D427" t="s">
        <v>214</v>
      </c>
    </row>
    <row r="428" spans="1:4" x14ac:dyDescent="0.25">
      <c r="A428" t="s">
        <v>464</v>
      </c>
      <c r="B428" s="9">
        <v>263.20001220703119</v>
      </c>
      <c r="C428" s="9">
        <v>21.331394867515499</v>
      </c>
      <c r="D428" t="s">
        <v>227</v>
      </c>
    </row>
    <row r="429" spans="1:4" x14ac:dyDescent="0.25">
      <c r="A429" t="s">
        <v>465</v>
      </c>
      <c r="B429" s="9">
        <v>940.6500244140625</v>
      </c>
      <c r="C429" s="9">
        <v>15.17547139945103</v>
      </c>
      <c r="D429" t="s">
        <v>227</v>
      </c>
    </row>
    <row r="430" spans="1:4" x14ac:dyDescent="0.25">
      <c r="A430" t="s">
        <v>176</v>
      </c>
      <c r="B430" s="9">
        <v>644.54998779296875</v>
      </c>
      <c r="C430" s="9">
        <v>23.01360937535927</v>
      </c>
      <c r="D430" t="s">
        <v>227</v>
      </c>
    </row>
    <row r="431" spans="1:4" x14ac:dyDescent="0.25">
      <c r="A431" t="s">
        <v>466</v>
      </c>
      <c r="B431" s="9">
        <v>861</v>
      </c>
      <c r="C431" s="9">
        <v>93.747203426958094</v>
      </c>
      <c r="D431" t="s">
        <v>211</v>
      </c>
    </row>
    <row r="432" spans="1:4" x14ac:dyDescent="0.25">
      <c r="A432" t="s">
        <v>467</v>
      </c>
      <c r="B432" s="9">
        <v>669</v>
      </c>
      <c r="C432" s="9">
        <v>100</v>
      </c>
      <c r="D432" t="s">
        <v>211</v>
      </c>
    </row>
    <row r="433" spans="1:4" x14ac:dyDescent="0.25">
      <c r="A433" t="s">
        <v>177</v>
      </c>
      <c r="B433" s="9">
        <v>943.4000244140625</v>
      </c>
      <c r="C433" s="9">
        <v>70.248541497802108</v>
      </c>
      <c r="D433" t="s">
        <v>211</v>
      </c>
    </row>
    <row r="434" spans="1:4" x14ac:dyDescent="0.25">
      <c r="A434" t="s">
        <v>468</v>
      </c>
      <c r="B434" s="9">
        <v>1610.300048828125</v>
      </c>
      <c r="C434" s="9">
        <v>86.864806720412162</v>
      </c>
      <c r="D434" t="s">
        <v>211</v>
      </c>
    </row>
    <row r="435" spans="1:4" x14ac:dyDescent="0.25">
      <c r="A435" t="s">
        <v>178</v>
      </c>
      <c r="B435" s="9">
        <v>1075.099975585938</v>
      </c>
      <c r="C435" s="9">
        <v>17.506157269946581</v>
      </c>
      <c r="D435" t="s">
        <v>227</v>
      </c>
    </row>
    <row r="436" spans="1:4" x14ac:dyDescent="0.25">
      <c r="A436" t="s">
        <v>179</v>
      </c>
      <c r="B436" s="9">
        <v>5524</v>
      </c>
      <c r="C436" s="9">
        <v>100</v>
      </c>
      <c r="D436" t="s">
        <v>211</v>
      </c>
    </row>
    <row r="437" spans="1:4" x14ac:dyDescent="0.25">
      <c r="A437" t="s">
        <v>469</v>
      </c>
      <c r="B437" s="9">
        <v>6676.5</v>
      </c>
      <c r="C437" s="9">
        <v>6.0136674259681087</v>
      </c>
      <c r="D437" t="s">
        <v>227</v>
      </c>
    </row>
    <row r="438" spans="1:4" x14ac:dyDescent="0.25">
      <c r="A438" t="s">
        <v>180</v>
      </c>
      <c r="B438" s="9">
        <v>716.70001220703125</v>
      </c>
      <c r="C438" s="9">
        <v>83.103566044633311</v>
      </c>
      <c r="D438" t="s">
        <v>211</v>
      </c>
    </row>
    <row r="439" spans="1:4" x14ac:dyDescent="0.25">
      <c r="A439" t="s">
        <v>181</v>
      </c>
      <c r="B439" s="9">
        <v>382.29998779296881</v>
      </c>
      <c r="C439" s="9">
        <v>24.239775518677671</v>
      </c>
      <c r="D439" t="s">
        <v>227</v>
      </c>
    </row>
    <row r="440" spans="1:4" x14ac:dyDescent="0.25">
      <c r="A440" t="s">
        <v>182</v>
      </c>
      <c r="B440" s="9">
        <v>168.8800048828125</v>
      </c>
      <c r="C440" s="9">
        <v>76.195246308662149</v>
      </c>
      <c r="D440" t="s">
        <v>211</v>
      </c>
    </row>
    <row r="441" spans="1:4" x14ac:dyDescent="0.25">
      <c r="A441" t="s">
        <v>470</v>
      </c>
      <c r="B441" s="9">
        <v>1174.800048828125</v>
      </c>
      <c r="C441" s="9">
        <v>58.269632584171667</v>
      </c>
      <c r="D441" t="s">
        <v>214</v>
      </c>
    </row>
    <row r="442" spans="1:4" x14ac:dyDescent="0.25">
      <c r="A442" t="s">
        <v>471</v>
      </c>
      <c r="B442" s="9">
        <v>711.79998779296875</v>
      </c>
      <c r="C442" s="9">
        <v>31.905770153494021</v>
      </c>
      <c r="D442" t="s">
        <v>214</v>
      </c>
    </row>
    <row r="443" spans="1:4" x14ac:dyDescent="0.25">
      <c r="A443" t="s">
        <v>183</v>
      </c>
      <c r="B443" s="9">
        <v>3047.10009765625</v>
      </c>
      <c r="C443" s="9">
        <v>36.259605844186822</v>
      </c>
      <c r="D443" t="s">
        <v>214</v>
      </c>
    </row>
    <row r="444" spans="1:4" x14ac:dyDescent="0.25">
      <c r="A444" t="s">
        <v>184</v>
      </c>
      <c r="B444" s="9">
        <v>1490.400024414062</v>
      </c>
      <c r="C444" s="9">
        <v>50.728623681503542</v>
      </c>
      <c r="D444" t="s">
        <v>214</v>
      </c>
    </row>
    <row r="445" spans="1:4" x14ac:dyDescent="0.25">
      <c r="A445" t="s">
        <v>472</v>
      </c>
      <c r="B445" s="9">
        <v>2100</v>
      </c>
      <c r="C445" s="9">
        <v>85.859974389476804</v>
      </c>
      <c r="D445" t="s">
        <v>211</v>
      </c>
    </row>
    <row r="446" spans="1:4" x14ac:dyDescent="0.25">
      <c r="A446" t="s">
        <v>473</v>
      </c>
      <c r="B446" s="9">
        <v>587.29998779296875</v>
      </c>
      <c r="C446" s="9">
        <v>13.61837978411906</v>
      </c>
      <c r="D446" t="s">
        <v>227</v>
      </c>
    </row>
    <row r="447" spans="1:4" x14ac:dyDescent="0.25">
      <c r="A447" t="s">
        <v>474</v>
      </c>
      <c r="B447" s="9">
        <v>3340</v>
      </c>
      <c r="C447" s="9">
        <v>72.993849598940784</v>
      </c>
      <c r="D447" t="s">
        <v>211</v>
      </c>
    </row>
    <row r="448" spans="1:4" x14ac:dyDescent="0.25">
      <c r="A448" t="s">
        <v>185</v>
      </c>
      <c r="B448" s="9">
        <v>3159.89990234375</v>
      </c>
      <c r="C448" s="9">
        <v>86.452360216395391</v>
      </c>
      <c r="D448" t="s">
        <v>211</v>
      </c>
    </row>
    <row r="449" spans="1:4" x14ac:dyDescent="0.25">
      <c r="A449" t="s">
        <v>475</v>
      </c>
      <c r="B449" s="9">
        <v>2923.10009765625</v>
      </c>
      <c r="C449" s="9">
        <v>58.95432477623001</v>
      </c>
      <c r="D449" t="s">
        <v>214</v>
      </c>
    </row>
    <row r="450" spans="1:4" x14ac:dyDescent="0.25">
      <c r="A450" t="s">
        <v>186</v>
      </c>
      <c r="B450" s="9">
        <v>3633.5</v>
      </c>
      <c r="C450" s="9">
        <v>0.47191179236700981</v>
      </c>
      <c r="D450" t="s">
        <v>227</v>
      </c>
    </row>
    <row r="451" spans="1:4" x14ac:dyDescent="0.25">
      <c r="A451" t="s">
        <v>476</v>
      </c>
      <c r="B451" s="9">
        <v>425.29998779296881</v>
      </c>
      <c r="C451" s="9">
        <v>52.299709374489652</v>
      </c>
      <c r="D451" t="s">
        <v>214</v>
      </c>
    </row>
    <row r="452" spans="1:4" x14ac:dyDescent="0.25">
      <c r="A452" t="s">
        <v>187</v>
      </c>
      <c r="B452" s="9">
        <v>3617</v>
      </c>
      <c r="C452" s="9">
        <v>67.031862702961206</v>
      </c>
      <c r="D452" t="s">
        <v>214</v>
      </c>
    </row>
    <row r="453" spans="1:4" x14ac:dyDescent="0.25">
      <c r="A453" t="s">
        <v>188</v>
      </c>
      <c r="B453" s="9">
        <v>1242.699951171875</v>
      </c>
      <c r="C453" s="9">
        <v>0</v>
      </c>
      <c r="D453" t="s">
        <v>227</v>
      </c>
    </row>
    <row r="454" spans="1:4" x14ac:dyDescent="0.25">
      <c r="A454" t="s">
        <v>189</v>
      </c>
      <c r="B454" s="9">
        <v>5224</v>
      </c>
      <c r="C454" s="9">
        <v>7.7372764786795054</v>
      </c>
      <c r="D454" t="s">
        <v>227</v>
      </c>
    </row>
    <row r="455" spans="1:4" x14ac:dyDescent="0.25">
      <c r="A455" t="s">
        <v>477</v>
      </c>
      <c r="B455" s="9">
        <v>28.120000839233398</v>
      </c>
      <c r="C455" s="9">
        <v>0</v>
      </c>
      <c r="D455" t="s">
        <v>227</v>
      </c>
    </row>
    <row r="456" spans="1:4" x14ac:dyDescent="0.25">
      <c r="A456" t="s">
        <v>478</v>
      </c>
      <c r="B456" s="9">
        <v>513.8499755859375</v>
      </c>
      <c r="C456" s="9">
        <v>37.462701939277402</v>
      </c>
      <c r="D456" t="s">
        <v>214</v>
      </c>
    </row>
    <row r="457" spans="1:4" x14ac:dyDescent="0.25">
      <c r="A457" t="s">
        <v>479</v>
      </c>
      <c r="B457" s="9">
        <v>352.29998779296881</v>
      </c>
      <c r="C457" s="9">
        <v>6.0166539995916537</v>
      </c>
      <c r="D457" t="s">
        <v>227</v>
      </c>
    </row>
    <row r="458" spans="1:4" x14ac:dyDescent="0.25">
      <c r="A458" t="s">
        <v>480</v>
      </c>
      <c r="B458" s="9">
        <v>675.95001220703125</v>
      </c>
      <c r="C458" s="9">
        <v>42.358146951508523</v>
      </c>
      <c r="D458" t="s">
        <v>214</v>
      </c>
    </row>
    <row r="459" spans="1:4" x14ac:dyDescent="0.25">
      <c r="A459" t="s">
        <v>481</v>
      </c>
      <c r="B459" s="9">
        <v>57.049999237060547</v>
      </c>
      <c r="C459" s="9">
        <v>25.06880034001712</v>
      </c>
      <c r="D459" t="s">
        <v>227</v>
      </c>
    </row>
    <row r="460" spans="1:4" x14ac:dyDescent="0.25">
      <c r="A460" t="s">
        <v>190</v>
      </c>
      <c r="B460" s="9">
        <v>3558.5</v>
      </c>
      <c r="C460" s="9">
        <v>79.123838581280623</v>
      </c>
      <c r="D460" t="s">
        <v>211</v>
      </c>
    </row>
    <row r="461" spans="1:4" x14ac:dyDescent="0.25">
      <c r="A461" t="s">
        <v>482</v>
      </c>
      <c r="B461" s="9">
        <v>1810</v>
      </c>
      <c r="C461" s="9">
        <v>30.713389098983299</v>
      </c>
      <c r="D461" t="s">
        <v>214</v>
      </c>
    </row>
    <row r="462" spans="1:4" x14ac:dyDescent="0.25">
      <c r="A462" t="s">
        <v>483</v>
      </c>
      <c r="B462" s="9">
        <v>28.54999923706055</v>
      </c>
      <c r="C462" s="9">
        <v>37.539922487164077</v>
      </c>
      <c r="D462" t="s">
        <v>214</v>
      </c>
    </row>
    <row r="463" spans="1:4" x14ac:dyDescent="0.25">
      <c r="A463" t="s">
        <v>484</v>
      </c>
      <c r="B463" s="9">
        <v>47.240001678466797</v>
      </c>
      <c r="C463" s="9">
        <v>93.395386853285757</v>
      </c>
      <c r="D463" t="s">
        <v>211</v>
      </c>
    </row>
    <row r="464" spans="1:4" x14ac:dyDescent="0.25">
      <c r="A464" t="s">
        <v>191</v>
      </c>
      <c r="B464" s="9">
        <v>12602</v>
      </c>
      <c r="C464" s="9">
        <v>27.47592222424133</v>
      </c>
      <c r="D464" t="s">
        <v>227</v>
      </c>
    </row>
    <row r="465" spans="1:4" x14ac:dyDescent="0.25">
      <c r="A465" t="s">
        <v>192</v>
      </c>
      <c r="B465" s="9">
        <v>127.0400009155273</v>
      </c>
      <c r="C465" s="9">
        <v>32.553228975052143</v>
      </c>
      <c r="D465" t="s">
        <v>214</v>
      </c>
    </row>
    <row r="466" spans="1:4" x14ac:dyDescent="0.25">
      <c r="A466" t="s">
        <v>193</v>
      </c>
      <c r="B466" s="9">
        <v>1284.099975585938</v>
      </c>
      <c r="C466" s="9">
        <v>41.52401737932923</v>
      </c>
      <c r="D466" t="s">
        <v>214</v>
      </c>
    </row>
    <row r="467" spans="1:4" x14ac:dyDescent="0.25">
      <c r="A467" t="s">
        <v>194</v>
      </c>
      <c r="B467" s="9">
        <v>701.25</v>
      </c>
      <c r="C467" s="9">
        <v>43.138943829152318</v>
      </c>
      <c r="D467" t="s">
        <v>214</v>
      </c>
    </row>
    <row r="468" spans="1:4" x14ac:dyDescent="0.25">
      <c r="A468" t="s">
        <v>485</v>
      </c>
      <c r="B468" s="9">
        <v>388.25</v>
      </c>
      <c r="C468" s="9">
        <v>100</v>
      </c>
      <c r="D468" t="s">
        <v>211</v>
      </c>
    </row>
    <row r="469" spans="1:4" x14ac:dyDescent="0.25">
      <c r="A469" t="s">
        <v>486</v>
      </c>
      <c r="B469" s="9">
        <v>1336.800048828125</v>
      </c>
      <c r="C469" s="9">
        <v>41.709318881977907</v>
      </c>
      <c r="D469" t="s">
        <v>214</v>
      </c>
    </row>
    <row r="470" spans="1:4" x14ac:dyDescent="0.25">
      <c r="A470" t="s">
        <v>195</v>
      </c>
      <c r="B470" s="9">
        <v>473.95001220703119</v>
      </c>
      <c r="C470" s="9">
        <v>15.558581275886979</v>
      </c>
      <c r="D470" t="s">
        <v>227</v>
      </c>
    </row>
    <row r="471" spans="1:4" x14ac:dyDescent="0.25">
      <c r="A471" t="s">
        <v>196</v>
      </c>
      <c r="B471" s="9">
        <v>433.95001220703119</v>
      </c>
      <c r="C471" s="9">
        <v>34.736377541196759</v>
      </c>
      <c r="D471" t="s">
        <v>214</v>
      </c>
    </row>
    <row r="472" spans="1:4" x14ac:dyDescent="0.25">
      <c r="A472" t="s">
        <v>487</v>
      </c>
      <c r="B472" s="9">
        <v>369</v>
      </c>
      <c r="C472" s="9">
        <v>71.517357840099109</v>
      </c>
      <c r="D472" t="s">
        <v>211</v>
      </c>
    </row>
    <row r="473" spans="1:4" x14ac:dyDescent="0.25">
      <c r="A473" t="s">
        <v>488</v>
      </c>
      <c r="B473" s="9">
        <v>1745.800048828125</v>
      </c>
      <c r="C473" s="9">
        <v>74.372501755639888</v>
      </c>
      <c r="D473" t="s">
        <v>211</v>
      </c>
    </row>
    <row r="474" spans="1:4" x14ac:dyDescent="0.25">
      <c r="A474" t="s">
        <v>489</v>
      </c>
      <c r="B474" s="9">
        <v>433.79998779296881</v>
      </c>
      <c r="C474" s="9">
        <v>58.91655439106205</v>
      </c>
      <c r="D474" t="s">
        <v>214</v>
      </c>
    </row>
    <row r="475" spans="1:4" x14ac:dyDescent="0.25">
      <c r="A475" t="s">
        <v>197</v>
      </c>
      <c r="B475" s="9">
        <v>1417.599975585938</v>
      </c>
      <c r="C475" s="9">
        <v>41.971948747304467</v>
      </c>
      <c r="D475" t="s">
        <v>214</v>
      </c>
    </row>
    <row r="476" spans="1:4" x14ac:dyDescent="0.25">
      <c r="A476" t="s">
        <v>490</v>
      </c>
      <c r="B476" s="9">
        <v>262.79998779296881</v>
      </c>
      <c r="C476" s="9">
        <v>1.5835840916506501</v>
      </c>
      <c r="D476" t="s">
        <v>227</v>
      </c>
    </row>
    <row r="477" spans="1:4" x14ac:dyDescent="0.25">
      <c r="A477" t="s">
        <v>491</v>
      </c>
      <c r="B477" s="9">
        <v>267.54998779296881</v>
      </c>
      <c r="C477" s="9">
        <v>32.002976562773277</v>
      </c>
      <c r="D477" t="s">
        <v>214</v>
      </c>
    </row>
    <row r="478" spans="1:4" x14ac:dyDescent="0.25">
      <c r="A478" t="s">
        <v>492</v>
      </c>
      <c r="B478" s="9">
        <v>408.79998779296881</v>
      </c>
      <c r="C478" s="9">
        <v>29.535627614844909</v>
      </c>
      <c r="D478" t="s">
        <v>227</v>
      </c>
    </row>
    <row r="479" spans="1:4" x14ac:dyDescent="0.25">
      <c r="A479" t="s">
        <v>493</v>
      </c>
      <c r="B479" s="9">
        <v>883.20001220703125</v>
      </c>
      <c r="C479" s="9">
        <v>93.509588227478687</v>
      </c>
      <c r="D479" t="s">
        <v>211</v>
      </c>
    </row>
    <row r="480" spans="1:4" x14ac:dyDescent="0.25">
      <c r="A480" t="s">
        <v>494</v>
      </c>
      <c r="B480" s="9">
        <v>113.90000152587891</v>
      </c>
      <c r="C480" s="9">
        <v>47.292951434146211</v>
      </c>
      <c r="D480" t="s">
        <v>214</v>
      </c>
    </row>
    <row r="481" spans="1:4" x14ac:dyDescent="0.25">
      <c r="A481" t="s">
        <v>495</v>
      </c>
      <c r="B481" s="9">
        <v>1371.699951171875</v>
      </c>
      <c r="C481" s="9">
        <v>100</v>
      </c>
      <c r="D481" t="s">
        <v>211</v>
      </c>
    </row>
    <row r="482" spans="1:4" x14ac:dyDescent="0.25">
      <c r="A482" t="s">
        <v>198</v>
      </c>
      <c r="B482" s="9">
        <v>248.6499938964844</v>
      </c>
      <c r="C482" s="9">
        <v>63.456520220733857</v>
      </c>
      <c r="D482" t="s">
        <v>214</v>
      </c>
    </row>
    <row r="483" spans="1:4" x14ac:dyDescent="0.25">
      <c r="A483" t="s">
        <v>199</v>
      </c>
      <c r="B483" s="9">
        <v>20.39999961853027</v>
      </c>
      <c r="C483" s="9">
        <v>58.010654475668737</v>
      </c>
      <c r="D483" t="s">
        <v>214</v>
      </c>
    </row>
    <row r="484" spans="1:4" x14ac:dyDescent="0.25">
      <c r="A484" t="s">
        <v>496</v>
      </c>
      <c r="B484" s="9">
        <v>115.8199996948242</v>
      </c>
      <c r="C484" s="9">
        <v>46.546643112945837</v>
      </c>
      <c r="D484" t="s">
        <v>214</v>
      </c>
    </row>
    <row r="485" spans="1:4" x14ac:dyDescent="0.25">
      <c r="A485" t="s">
        <v>497</v>
      </c>
      <c r="B485" s="9">
        <v>776.20001220703125</v>
      </c>
      <c r="C485" s="9">
        <v>47.472837435550048</v>
      </c>
      <c r="D485" t="s">
        <v>214</v>
      </c>
    </row>
    <row r="486" spans="1:4" x14ac:dyDescent="0.25">
      <c r="A486" t="s">
        <v>498</v>
      </c>
      <c r="B486" s="9">
        <v>13656</v>
      </c>
      <c r="C486" s="9">
        <v>41.17041611527717</v>
      </c>
      <c r="D486" t="s">
        <v>214</v>
      </c>
    </row>
    <row r="487" spans="1:4" x14ac:dyDescent="0.25">
      <c r="A487" t="s">
        <v>200</v>
      </c>
      <c r="B487" s="9">
        <v>1028.650024414062</v>
      </c>
      <c r="C487" s="9">
        <v>87.298905567618846</v>
      </c>
      <c r="D487" t="s">
        <v>211</v>
      </c>
    </row>
    <row r="488" spans="1:4" x14ac:dyDescent="0.25">
      <c r="A488" t="s">
        <v>200</v>
      </c>
      <c r="B488" s="9">
        <v>1028.650024414062</v>
      </c>
      <c r="C488" s="9">
        <v>87.298905567618846</v>
      </c>
      <c r="D488" t="s">
        <v>211</v>
      </c>
    </row>
    <row r="489" spans="1:4" x14ac:dyDescent="0.25">
      <c r="A489" t="s">
        <v>499</v>
      </c>
      <c r="B489" s="9">
        <v>2463.699951171875</v>
      </c>
      <c r="C489" s="9">
        <v>84.00843049345319</v>
      </c>
      <c r="D489" t="s">
        <v>211</v>
      </c>
    </row>
  </sheetData>
  <autoFilter ref="E1:N1" xr:uid="{00000000-0009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2025-09-05T14:08:52Z</dcterms:created>
  <dcterms:modified xsi:type="dcterms:W3CDTF">2025-09-09T09:10:06Z</dcterms:modified>
</cp:coreProperties>
</file>