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ST\XCODE LIFE SCIENCES PRIVATE LIMITED\FY 2021-22\Sales Tally Intergration\February\"/>
    </mc:Choice>
  </mc:AlternateContent>
  <xr:revisionPtr revIDLastSave="0" documentId="13_ncr:1_{36E1CB56-0134-4997-A4DD-7694B0890C6D}" xr6:coauthVersionLast="45" xr6:coauthVersionMax="45" xr10:uidLastSave="{00000000-0000-0000-0000-000000000000}"/>
  <bookViews>
    <workbookView xWindow="-120" yWindow="-120" windowWidth="20640" windowHeight="11310" activeTab="1" xr2:uid="{3967D637-2EC3-4B56-AB54-4B2CD38431A9}"/>
  </bookViews>
  <sheets>
    <sheet name="Ex.rate" sheetId="2" r:id="rId1"/>
    <sheet name="Workin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13" i="1" l="1"/>
  <c r="AD12" i="1"/>
  <c r="AD11" i="1"/>
  <c r="AD10" i="1"/>
  <c r="AD9" i="1"/>
  <c r="AD8" i="1"/>
  <c r="AD7" i="1"/>
  <c r="AD6" i="1"/>
  <c r="AD5" i="1"/>
  <c r="AD4" i="1"/>
  <c r="AD3" i="1"/>
  <c r="AD2" i="1"/>
  <c r="AC13" i="1"/>
  <c r="AC12" i="1"/>
  <c r="AC11" i="1"/>
  <c r="AC10" i="1"/>
  <c r="AC9" i="1"/>
  <c r="AC8" i="1"/>
  <c r="AC7" i="1"/>
  <c r="AC6" i="1"/>
  <c r="AC5" i="1"/>
  <c r="AC4" i="1"/>
  <c r="AC3" i="1"/>
  <c r="AC2" i="1"/>
  <c r="AB13" i="1"/>
  <c r="AB12" i="1"/>
  <c r="AB11" i="1"/>
  <c r="AB10" i="1"/>
  <c r="AB9" i="1"/>
  <c r="AB8" i="1"/>
  <c r="AB7" i="1"/>
  <c r="AB6" i="1"/>
  <c r="AB5" i="1"/>
  <c r="AB4" i="1"/>
  <c r="AB3" i="1"/>
  <c r="AB2" i="1"/>
  <c r="AA13" i="1"/>
  <c r="AA12" i="1"/>
  <c r="AA11" i="1"/>
  <c r="AA10" i="1"/>
  <c r="AA9" i="1"/>
  <c r="AA8" i="1"/>
  <c r="AA7" i="1"/>
  <c r="AA6" i="1"/>
  <c r="AA5" i="1"/>
  <c r="AA4" i="1"/>
  <c r="AA3" i="1"/>
  <c r="AA2" i="1"/>
  <c r="Y13" i="1"/>
  <c r="Y12" i="1"/>
  <c r="Y11" i="1"/>
  <c r="Y10" i="1"/>
  <c r="Y9" i="1"/>
  <c r="Y8" i="1"/>
  <c r="Y7" i="1"/>
  <c r="Y6" i="1"/>
  <c r="Y5" i="1"/>
  <c r="Y4" i="1"/>
  <c r="Y3" i="1"/>
  <c r="Y2" i="1"/>
  <c r="Z13" i="1"/>
  <c r="Z12" i="1"/>
  <c r="Z11" i="1"/>
  <c r="Z10" i="1"/>
  <c r="Z9" i="1"/>
  <c r="Z8" i="1"/>
  <c r="Z7" i="1"/>
  <c r="Z6" i="1"/>
  <c r="Z5" i="1"/>
  <c r="Z4" i="1"/>
  <c r="Z3" i="1"/>
  <c r="Z2" i="1"/>
  <c r="X13" i="1"/>
  <c r="X12" i="1"/>
  <c r="X11" i="1"/>
  <c r="X10" i="1"/>
  <c r="X9" i="1"/>
  <c r="X8" i="1"/>
  <c r="X7" i="1"/>
  <c r="X6" i="1"/>
  <c r="X5" i="1"/>
  <c r="X4" i="1"/>
  <c r="X3" i="1"/>
  <c r="X2" i="1"/>
  <c r="W13" i="1"/>
  <c r="W12" i="1"/>
  <c r="W11" i="1"/>
  <c r="W10" i="1"/>
  <c r="W9" i="1"/>
  <c r="W8" i="1"/>
  <c r="W7" i="1"/>
  <c r="W6" i="1"/>
  <c r="W5" i="1"/>
  <c r="W4" i="1"/>
  <c r="W3" i="1"/>
  <c r="W2" i="1"/>
  <c r="V13" i="1"/>
  <c r="V12" i="1"/>
  <c r="V11" i="1"/>
  <c r="V10" i="1"/>
  <c r="V9" i="1"/>
  <c r="V8" i="1"/>
  <c r="V7" i="1"/>
  <c r="V6" i="1"/>
  <c r="V5" i="1"/>
  <c r="V4" i="1"/>
  <c r="V3" i="1"/>
  <c r="V2" i="1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</calcChain>
</file>

<file path=xl/sharedStrings.xml><?xml version="1.0" encoding="utf-8"?>
<sst xmlns="http://schemas.openxmlformats.org/spreadsheetml/2006/main" count="152" uniqueCount="109">
  <si>
    <t>automatic_payout_id</t>
  </si>
  <si>
    <t>automatic_payout_effective_at_utc</t>
  </si>
  <si>
    <t>automatic_payout_effective_at</t>
  </si>
  <si>
    <t>balance_transaction_id</t>
  </si>
  <si>
    <t>created_utc</t>
  </si>
  <si>
    <t>created</t>
  </si>
  <si>
    <t>available_on_utc</t>
  </si>
  <si>
    <t>available_on</t>
  </si>
  <si>
    <t>currency</t>
  </si>
  <si>
    <t>gross</t>
  </si>
  <si>
    <t>fee</t>
  </si>
  <si>
    <t>net</t>
  </si>
  <si>
    <t>reporting_category</t>
  </si>
  <si>
    <t>source_id</t>
  </si>
  <si>
    <t>description</t>
  </si>
  <si>
    <t>customer_facing_amount</t>
  </si>
  <si>
    <t>customer_facing_currency</t>
  </si>
  <si>
    <t>customer_id</t>
  </si>
  <si>
    <t>customer_email</t>
  </si>
  <si>
    <t>customer_name</t>
  </si>
  <si>
    <t>payment_metadata[order_id]</t>
  </si>
  <si>
    <t>po_1KOAwXIqGbNkShMPbdWBWXLS</t>
  </si>
  <si>
    <t>txn_1KLZYdIqGbNkShMPfwN3kjb3</t>
  </si>
  <si>
    <t>inr</t>
  </si>
  <si>
    <t>charge</t>
  </si>
  <si>
    <t>ch_1KLZYbIqGbNkShMPOorIfE4u</t>
  </si>
  <si>
    <t>Order 210043 from Xcode Life</t>
  </si>
  <si>
    <t>usd</t>
  </si>
  <si>
    <t>cus_IhFOctCqNiRcin</t>
  </si>
  <si>
    <t>studio@genobioma.com</t>
  </si>
  <si>
    <t>progetto genobioma</t>
  </si>
  <si>
    <t>po_1KOtriIqGbNkShMPnrrY8Oyh</t>
  </si>
  <si>
    <t>txn_1KMI7oIqGbNkShMPrYNDaNMA</t>
  </si>
  <si>
    <t>ch_1KMI7mIqGbNkShMPd5yu9gq3</t>
  </si>
  <si>
    <t>Order 210061 from Xcode Life</t>
  </si>
  <si>
    <t>cus_L2MeQPBScJxVN6</t>
  </si>
  <si>
    <t>wkomplex@yahoo.com</t>
  </si>
  <si>
    <t>Wiriya Khachathes</t>
  </si>
  <si>
    <t>po_1KR4dXIqGbNkShMPEPis2hRM</t>
  </si>
  <si>
    <t>txn_1KOgCDIqGbNkShMPKWNxmAYN</t>
  </si>
  <si>
    <t>ch_1KOgCCIqGbNkShMP7wkL0jCm</t>
  </si>
  <si>
    <t>Order 210149 from Xcode Life</t>
  </si>
  <si>
    <t>cus_L4pOmiJUpur75S</t>
  </si>
  <si>
    <t>becca.mcdonald3@gmail.com</t>
  </si>
  <si>
    <t>Becca McDonald</t>
  </si>
  <si>
    <t>po_1KRR2MIqGbNkShMPpfitg9qL</t>
  </si>
  <si>
    <t>txn_1KP3w6IqGbNkShMPUD26QuCe</t>
  </si>
  <si>
    <t>ch_1KP3w4IqGbNkShMP5k6u7yX4</t>
  </si>
  <si>
    <t>Order 210155 from Xcode Life</t>
  </si>
  <si>
    <t>po_1KSt0HIqGbNkShMP7pTb8m3R</t>
  </si>
  <si>
    <t>txn_1KPmw3IqGbNkShMPkNMXmBv6</t>
  </si>
  <si>
    <t>ch_1KPmw0IqGbNkShMPoIVz6nny</t>
  </si>
  <si>
    <t>Order 210166 from Xcode Life</t>
  </si>
  <si>
    <t>cus_IjbYGDqQTyUzfZ</t>
  </si>
  <si>
    <t>mahir@nordicem.se</t>
  </si>
  <si>
    <t>Mahir Vazda</t>
  </si>
  <si>
    <t>txn_1KQCYNIqGbNkShMPdhGMgAWg</t>
  </si>
  <si>
    <t>ch_1KQCYLIqGbNkShMP99NmoR4n</t>
  </si>
  <si>
    <t>Order 210172 from Xcode Life</t>
  </si>
  <si>
    <t>txn_1KQGLUIqGbNkShMPJhUvtjZO</t>
  </si>
  <si>
    <t>ch_1KQGLTIqGbNkShMP2Bp0XAVB</t>
  </si>
  <si>
    <t>Order 210174 from Xcode Life</t>
  </si>
  <si>
    <t>cus_L6TEYrSu6cscO1</t>
  </si>
  <si>
    <t>anna.chepushtanova@yandex.ru</t>
  </si>
  <si>
    <t>Anna Chepushtanova</t>
  </si>
  <si>
    <t>po_1KUKrqIqGbNkShMP82BNGMdE</t>
  </si>
  <si>
    <t>txn_1KRq4fIqGbNkShMPhLSPizkR</t>
  </si>
  <si>
    <t>ch_1KRq4eIqGbNkShMP7xWVXwxk</t>
  </si>
  <si>
    <t>Order 210216 from Xcode Life</t>
  </si>
  <si>
    <t>cus_K19wL92KeNzmBV</t>
  </si>
  <si>
    <t>jmcc36@hotmail.com</t>
  </si>
  <si>
    <t>Jaime McClure</t>
  </si>
  <si>
    <t>po_1KVQV3IqGbNkShMPwb1X3vVz</t>
  </si>
  <si>
    <t>txn_1KSpFcIqGbNkShMP7FBmH6Ud</t>
  </si>
  <si>
    <t>ch_1KSpFbIqGbNkShMPc4RrQAyr</t>
  </si>
  <si>
    <t>Order 210235 from Xcode Life</t>
  </si>
  <si>
    <t>cus_L97SkoEhdQXBuc</t>
  </si>
  <si>
    <t>greyw49103@hotmail.com</t>
  </si>
  <si>
    <t>Grey Wilson</t>
  </si>
  <si>
    <t>po_1KXxcJIqGbNkShMP4dBTKARw</t>
  </si>
  <si>
    <t>txn_1KUtbRIqGbNkShMPYKialj23</t>
  </si>
  <si>
    <t>ch_1KUtbPIqGbNkShMPgWWWDn05</t>
  </si>
  <si>
    <t>Order 210281 from Xcode Life</t>
  </si>
  <si>
    <t>cus_LBG4ow7YB9D6tX</t>
  </si>
  <si>
    <t>ryanjbeagles@gmail.com</t>
  </si>
  <si>
    <t>Ryan Beagles</t>
  </si>
  <si>
    <t>txn_1KV7czIqGbNkShMPNkirmoAH</t>
  </si>
  <si>
    <t>ch_1KV7cxIqGbNkShMP6KtR07aR</t>
  </si>
  <si>
    <t>Order 210289 from Xcode Life</t>
  </si>
  <si>
    <t>cus_LBUUtzw6pmJeN8</t>
  </si>
  <si>
    <t>reknack@hotmail.com</t>
  </si>
  <si>
    <t>RENATA KNACK</t>
  </si>
  <si>
    <t>txn_1KVlfkIqGbNkShMPISsXnhbZ</t>
  </si>
  <si>
    <t>ch_1KVlfhIqGbNkShMPHS4savp0</t>
  </si>
  <si>
    <t>Order 210306 from Xcode Life</t>
  </si>
  <si>
    <t>cus_LC9mzubgyk460x</t>
  </si>
  <si>
    <t>adrienk@mailbox.org</t>
  </si>
  <si>
    <t>Adrien Klamerius</t>
  </si>
  <si>
    <t>Booking Rate</t>
  </si>
  <si>
    <t>Realised Rate</t>
  </si>
  <si>
    <t>Sales</t>
  </si>
  <si>
    <t>FX</t>
  </si>
  <si>
    <t>Comm</t>
  </si>
  <si>
    <t>Stripe</t>
  </si>
  <si>
    <t>DR</t>
  </si>
  <si>
    <t>CR</t>
  </si>
  <si>
    <t>Check</t>
  </si>
  <si>
    <t>DATE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</si>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</sst>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037D-4324-475B-A881-2F535A9E0CB1}">
  <dimension ref="A1:B29"/>
  <sheetViews>
    <sheetView topLeftCell="A10" workbookViewId="0">
      <selection activeCell="B29" sqref="B29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107</v>
      </c>
      <c r="B1" t="s">
        <v>108</v>
      </c>
    </row>
    <row r="2" spans="1:2" x14ac:dyDescent="0.25">
      <c r="A2" s="2">
        <v>44593</v>
      </c>
      <c r="B2">
        <v>74.822257706000002</v>
      </c>
    </row>
    <row r="3" spans="1:2" x14ac:dyDescent="0.25">
      <c r="A3" s="2">
        <f>A2+1</f>
        <v>44594</v>
      </c>
      <c r="B3">
        <v>74.793316520800005</v>
      </c>
    </row>
    <row r="4" spans="1:2" x14ac:dyDescent="0.25">
      <c r="A4" s="2">
        <f t="shared" ref="A4:A29" si="0">A3+1</f>
        <v>44595</v>
      </c>
      <c r="B4">
        <v>74.713438648999997</v>
      </c>
    </row>
    <row r="5" spans="1:2" x14ac:dyDescent="0.25">
      <c r="A5" s="2">
        <f t="shared" si="0"/>
        <v>44596</v>
      </c>
      <c r="B5">
        <v>74.642066411499997</v>
      </c>
    </row>
    <row r="6" spans="1:2" x14ac:dyDescent="0.25">
      <c r="A6" s="2">
        <f t="shared" si="0"/>
        <v>44597</v>
      </c>
      <c r="B6">
        <v>74.653866962899997</v>
      </c>
    </row>
    <row r="7" spans="1:2" x14ac:dyDescent="0.25">
      <c r="A7" s="2">
        <f t="shared" si="0"/>
        <v>44598</v>
      </c>
      <c r="B7">
        <v>74.665566620899995</v>
      </c>
    </row>
    <row r="8" spans="1:2" x14ac:dyDescent="0.25">
      <c r="A8" s="2">
        <f t="shared" si="0"/>
        <v>44599</v>
      </c>
      <c r="B8">
        <v>74.680760961499999</v>
      </c>
    </row>
    <row r="9" spans="1:2" x14ac:dyDescent="0.25">
      <c r="A9" s="2">
        <f t="shared" si="0"/>
        <v>44600</v>
      </c>
      <c r="B9">
        <v>74.717538588599993</v>
      </c>
    </row>
    <row r="10" spans="1:2" x14ac:dyDescent="0.25">
      <c r="A10" s="2">
        <f t="shared" si="0"/>
        <v>44601</v>
      </c>
      <c r="B10">
        <v>74.827312461399998</v>
      </c>
    </row>
    <row r="11" spans="1:2" x14ac:dyDescent="0.25">
      <c r="A11" s="2">
        <f t="shared" si="0"/>
        <v>44602</v>
      </c>
      <c r="B11">
        <v>75.102269028199999</v>
      </c>
    </row>
    <row r="12" spans="1:2" x14ac:dyDescent="0.25">
      <c r="A12" s="2">
        <f t="shared" si="0"/>
        <v>44603</v>
      </c>
      <c r="B12">
        <v>75.364944985700006</v>
      </c>
    </row>
    <row r="13" spans="1:2" x14ac:dyDescent="0.25">
      <c r="A13" s="2">
        <f t="shared" si="0"/>
        <v>44604</v>
      </c>
      <c r="B13">
        <v>75.448256259999994</v>
      </c>
    </row>
    <row r="14" spans="1:2" x14ac:dyDescent="0.25">
      <c r="A14" s="2">
        <f t="shared" si="0"/>
        <v>44605</v>
      </c>
      <c r="B14">
        <v>75.345062632199998</v>
      </c>
    </row>
    <row r="15" spans="1:2" x14ac:dyDescent="0.25">
      <c r="A15" s="2">
        <f t="shared" si="0"/>
        <v>44606</v>
      </c>
      <c r="B15">
        <v>75.651242014499999</v>
      </c>
    </row>
    <row r="16" spans="1:2" x14ac:dyDescent="0.25">
      <c r="A16" s="2">
        <f t="shared" si="0"/>
        <v>44607</v>
      </c>
      <c r="B16">
        <v>75.232072105100002</v>
      </c>
    </row>
    <row r="17" spans="1:2" x14ac:dyDescent="0.25">
      <c r="A17" s="2">
        <f t="shared" si="0"/>
        <v>44608</v>
      </c>
      <c r="B17">
        <v>75.039423622000001</v>
      </c>
    </row>
    <row r="18" spans="1:2" x14ac:dyDescent="0.25">
      <c r="A18" s="2">
        <f t="shared" si="0"/>
        <v>44609</v>
      </c>
      <c r="B18">
        <v>75.054366638900007</v>
      </c>
    </row>
    <row r="19" spans="1:2" x14ac:dyDescent="0.25">
      <c r="A19" s="2">
        <f t="shared" si="0"/>
        <v>44610</v>
      </c>
      <c r="B19">
        <v>74.665152552500004</v>
      </c>
    </row>
    <row r="20" spans="1:2" x14ac:dyDescent="0.25">
      <c r="A20" s="2">
        <f t="shared" si="0"/>
        <v>44611</v>
      </c>
      <c r="B20">
        <v>74.686874386599996</v>
      </c>
    </row>
    <row r="21" spans="1:2" x14ac:dyDescent="0.25">
      <c r="A21" s="2">
        <f t="shared" si="0"/>
        <v>44612</v>
      </c>
      <c r="B21">
        <v>74.6857257307</v>
      </c>
    </row>
    <row r="22" spans="1:2" x14ac:dyDescent="0.25">
      <c r="A22" s="2">
        <f t="shared" si="0"/>
        <v>44613</v>
      </c>
      <c r="B22">
        <v>74.4879534847</v>
      </c>
    </row>
    <row r="23" spans="1:2" x14ac:dyDescent="0.25">
      <c r="A23" s="2">
        <f t="shared" si="0"/>
        <v>44614</v>
      </c>
      <c r="B23">
        <v>74.687901290599996</v>
      </c>
    </row>
    <row r="24" spans="1:2" x14ac:dyDescent="0.25">
      <c r="A24" s="2">
        <f t="shared" si="0"/>
        <v>44615</v>
      </c>
      <c r="B24">
        <v>74.612624678000003</v>
      </c>
    </row>
    <row r="25" spans="1:2" x14ac:dyDescent="0.25">
      <c r="A25" s="2">
        <f t="shared" si="0"/>
        <v>44616</v>
      </c>
      <c r="B25">
        <v>75.666542233900003</v>
      </c>
    </row>
    <row r="26" spans="1:2" x14ac:dyDescent="0.25">
      <c r="A26" s="2">
        <f t="shared" si="0"/>
        <v>44617</v>
      </c>
      <c r="B26">
        <v>75.0945202236</v>
      </c>
    </row>
    <row r="27" spans="1:2" x14ac:dyDescent="0.25">
      <c r="A27" s="2">
        <f t="shared" si="0"/>
        <v>44618</v>
      </c>
      <c r="B27">
        <v>75.093689854199994</v>
      </c>
    </row>
    <row r="28" spans="1:2" x14ac:dyDescent="0.25">
      <c r="A28" s="2">
        <f t="shared" si="0"/>
        <v>44619</v>
      </c>
      <c r="B28">
        <v>75.109550211699997</v>
      </c>
    </row>
    <row r="29" spans="1:2" x14ac:dyDescent="0.25">
      <c r="A29" s="2">
        <f t="shared" si="0"/>
        <v>44620</v>
      </c>
      <c r="B29">
        <v>75.481945176899998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348E-3AB7-4F4E-96D3-0713EB1A5A42}">
  <dimension ref="A1:AD13"/>
  <sheetViews>
    <sheetView tabSelected="1" topLeftCell="T1" workbookViewId="0">
      <selection activeCell="Y2" sqref="Y2:Y13"/>
    </sheetView>
  </sheetViews>
  <sheetFormatPr defaultRowHeight="15" x14ac:dyDescent="0.25"/>
  <cols>
    <col min="1" max="1" width="34.42578125" bestFit="1" customWidth="1"/>
    <col min="2" max="2" width="33.140625" bestFit="1" customWidth="1"/>
    <col min="3" max="3" width="29.28515625" bestFit="1" customWidth="1"/>
    <col min="4" max="4" width="35.140625" bestFit="1" customWidth="1"/>
    <col min="5" max="6" width="15.85546875" bestFit="1" customWidth="1"/>
    <col min="7" max="7" width="16.140625" bestFit="1" customWidth="1"/>
    <col min="8" max="8" width="12.28515625" bestFit="1" customWidth="1"/>
    <col min="9" max="9" width="8.5703125" bestFit="1" customWidth="1"/>
    <col min="10" max="10" width="8" bestFit="1" customWidth="1"/>
    <col min="11" max="11" width="7" bestFit="1" customWidth="1"/>
    <col min="12" max="12" width="8" bestFit="1" customWidth="1"/>
    <col min="13" max="13" width="18.140625" bestFit="1" customWidth="1"/>
    <col min="14" max="14" width="33.85546875" bestFit="1" customWidth="1"/>
    <col min="15" max="15" width="27.42578125" bestFit="1" customWidth="1"/>
    <col min="16" max="16" width="23.85546875" bestFit="1" customWidth="1"/>
    <col min="17" max="17" width="24.5703125" bestFit="1" customWidth="1"/>
    <col min="18" max="18" width="21.5703125" bestFit="1" customWidth="1"/>
    <col min="19" max="19" width="30.7109375" bestFit="1" customWidth="1"/>
    <col min="20" max="20" width="20" bestFit="1" customWidth="1"/>
    <col min="21" max="21" width="27.85546875" bestFit="1" customWidth="1"/>
    <col min="22" max="22" width="12.5703125" bestFit="1" customWidth="1"/>
    <col min="23" max="23" width="13.140625" bestFit="1" customWidth="1"/>
    <col min="24" max="25" width="12" bestFit="1" customWidth="1"/>
    <col min="26" max="26" width="7" bestFit="1" customWidth="1"/>
    <col min="27" max="27" width="8" bestFit="1" customWidth="1"/>
    <col min="28" max="29" width="12" bestFit="1" customWidth="1"/>
    <col min="30" max="30" width="6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</row>
    <row r="2" spans="1:30" x14ac:dyDescent="0.25">
      <c r="A2" t="s">
        <v>21</v>
      </c>
      <c r="B2" s="1">
        <v>44593.051354166666</v>
      </c>
      <c r="C2" s="1">
        <v>44593.28052083333</v>
      </c>
      <c r="D2" t="s">
        <v>22</v>
      </c>
      <c r="E2" s="1">
        <v>44585.871215277781</v>
      </c>
      <c r="F2" s="1">
        <v>44586.100381944445</v>
      </c>
      <c r="G2" s="1">
        <v>44593</v>
      </c>
      <c r="H2" s="3">
        <v>44593</v>
      </c>
      <c r="I2" t="s">
        <v>23</v>
      </c>
      <c r="J2">
        <v>7238.28</v>
      </c>
      <c r="K2">
        <v>367.27</v>
      </c>
      <c r="L2">
        <v>6871.01</v>
      </c>
      <c r="M2" t="s">
        <v>24</v>
      </c>
      <c r="N2" t="s">
        <v>25</v>
      </c>
      <c r="O2" t="s">
        <v>26</v>
      </c>
      <c r="P2">
        <v>99</v>
      </c>
      <c r="Q2" t="s">
        <v>27</v>
      </c>
      <c r="R2" t="s">
        <v>28</v>
      </c>
      <c r="S2" t="s">
        <v>29</v>
      </c>
      <c r="T2" t="s">
        <v>30</v>
      </c>
      <c r="U2">
        <v>210043</v>
      </c>
      <c r="V2">
        <f>VLOOKUP(H2,Ex.rate!A:B,2,0)</f>
        <v>74.822257706000002</v>
      </c>
      <c r="W2">
        <f>J2/P2</f>
        <v>73.11393939393939</v>
      </c>
      <c r="X2">
        <f>P2*V2</f>
        <v>7407.4035128940004</v>
      </c>
      <c r="Y2">
        <f>(V2-W2)*P2</f>
        <v>169.12351289400061</v>
      </c>
      <c r="Z2">
        <f>K2</f>
        <v>367.27</v>
      </c>
      <c r="AA2">
        <f>L2</f>
        <v>6871.01</v>
      </c>
      <c r="AB2">
        <f>Y2+AA2+Z2</f>
        <v>7407.4035128940013</v>
      </c>
      <c r="AC2">
        <f>X2</f>
        <v>7407.4035128940004</v>
      </c>
      <c r="AD2">
        <f>AB2-AC2</f>
        <v>0</v>
      </c>
    </row>
    <row r="3" spans="1:30" x14ac:dyDescent="0.25">
      <c r="A3" t="s">
        <v>31</v>
      </c>
      <c r="B3" s="1">
        <v>44595.04996527778</v>
      </c>
      <c r="C3" s="1">
        <v>44595.279131944444</v>
      </c>
      <c r="D3" t="s">
        <v>32</v>
      </c>
      <c r="E3" s="1">
        <v>44587.854050925926</v>
      </c>
      <c r="F3" s="1">
        <v>44588.08321759259</v>
      </c>
      <c r="G3" s="1">
        <v>44595</v>
      </c>
      <c r="H3" s="3">
        <v>44595</v>
      </c>
      <c r="I3" t="s">
        <v>23</v>
      </c>
      <c r="J3">
        <v>5209.43</v>
      </c>
      <c r="K3">
        <v>264.33</v>
      </c>
      <c r="L3">
        <v>4945.1000000000004</v>
      </c>
      <c r="M3" t="s">
        <v>24</v>
      </c>
      <c r="N3" t="s">
        <v>33</v>
      </c>
      <c r="O3" t="s">
        <v>34</v>
      </c>
      <c r="P3">
        <v>71</v>
      </c>
      <c r="Q3" t="s">
        <v>27</v>
      </c>
      <c r="R3" t="s">
        <v>35</v>
      </c>
      <c r="S3" t="s">
        <v>36</v>
      </c>
      <c r="T3" t="s">
        <v>37</v>
      </c>
      <c r="U3">
        <v>210061</v>
      </c>
      <c r="V3">
        <f>VLOOKUP(H3,Ex.rate!A:B,2,0)</f>
        <v>74.713438648999997</v>
      </c>
      <c r="W3">
        <f t="shared" ref="W3:W13" si="0">J3/P3</f>
        <v>73.372253521126765</v>
      </c>
      <c r="X3">
        <f t="shared" ref="X3:X13" si="1">P3*V3</f>
        <v>5304.6541440789997</v>
      </c>
      <c r="Y3">
        <f t="shared" ref="Y3:Y13" si="2">(V3-W3)*P3</f>
        <v>95.22414407899943</v>
      </c>
      <c r="Z3">
        <f t="shared" ref="Z3:Z13" si="3">K3</f>
        <v>264.33</v>
      </c>
      <c r="AA3">
        <f t="shared" ref="AA3:AA13" si="4">L3</f>
        <v>4945.1000000000004</v>
      </c>
      <c r="AB3">
        <f t="shared" ref="AB3:AB13" si="5">Y3+AA3+Z3</f>
        <v>5304.6541440789997</v>
      </c>
      <c r="AC3">
        <f t="shared" ref="AC3:AC13" si="6">X3</f>
        <v>5304.6541440789997</v>
      </c>
      <c r="AD3">
        <f t="shared" ref="AD3:AD13" si="7">AB3-AC3</f>
        <v>0</v>
      </c>
    </row>
    <row r="4" spans="1:30" x14ac:dyDescent="0.25">
      <c r="A4" t="s">
        <v>38</v>
      </c>
      <c r="B4" s="1">
        <v>44601.046111111114</v>
      </c>
      <c r="C4" s="1">
        <v>44601.275277777779</v>
      </c>
      <c r="D4" t="s">
        <v>39</v>
      </c>
      <c r="E4" s="1">
        <v>44594.441851851851</v>
      </c>
      <c r="F4" s="1">
        <v>44594.671018518522</v>
      </c>
      <c r="G4" s="1">
        <v>44601</v>
      </c>
      <c r="H4" s="3">
        <v>44601</v>
      </c>
      <c r="I4" t="s">
        <v>23</v>
      </c>
      <c r="J4">
        <v>2930.01</v>
      </c>
      <c r="K4">
        <v>148.66999999999999</v>
      </c>
      <c r="L4">
        <v>2781.34</v>
      </c>
      <c r="M4" t="s">
        <v>24</v>
      </c>
      <c r="N4" t="s">
        <v>40</v>
      </c>
      <c r="O4" t="s">
        <v>41</v>
      </c>
      <c r="P4">
        <v>40</v>
      </c>
      <c r="Q4" t="s">
        <v>27</v>
      </c>
      <c r="R4" t="s">
        <v>42</v>
      </c>
      <c r="S4" t="s">
        <v>43</v>
      </c>
      <c r="T4" t="s">
        <v>44</v>
      </c>
      <c r="U4">
        <v>210149</v>
      </c>
      <c r="V4">
        <f>VLOOKUP(H4,Ex.rate!A:B,2,0)</f>
        <v>74.827312461399998</v>
      </c>
      <c r="W4">
        <f t="shared" si="0"/>
        <v>73.250250000000008</v>
      </c>
      <c r="X4">
        <f t="shared" si="1"/>
        <v>2993.0924984559997</v>
      </c>
      <c r="Y4">
        <f t="shared" si="2"/>
        <v>63.082498455999598</v>
      </c>
      <c r="Z4">
        <f t="shared" si="3"/>
        <v>148.66999999999999</v>
      </c>
      <c r="AA4">
        <f t="shared" si="4"/>
        <v>2781.34</v>
      </c>
      <c r="AB4">
        <f t="shared" si="5"/>
        <v>2993.0924984559997</v>
      </c>
      <c r="AC4">
        <f t="shared" si="6"/>
        <v>2993.0924984559997</v>
      </c>
      <c r="AD4">
        <f t="shared" si="7"/>
        <v>0</v>
      </c>
    </row>
    <row r="5" spans="1:30" x14ac:dyDescent="0.25">
      <c r="A5" t="s">
        <v>45</v>
      </c>
      <c r="B5" s="1">
        <v>44602.042719907404</v>
      </c>
      <c r="C5" s="1">
        <v>44602.271886574075</v>
      </c>
      <c r="D5" t="s">
        <v>46</v>
      </c>
      <c r="E5" s="1">
        <v>44595.498055555552</v>
      </c>
      <c r="F5" s="1">
        <v>44595.727222222224</v>
      </c>
      <c r="G5" s="1">
        <v>44602</v>
      </c>
      <c r="H5" s="3">
        <v>44602</v>
      </c>
      <c r="I5" t="s">
        <v>23</v>
      </c>
      <c r="J5">
        <v>7258.67</v>
      </c>
      <c r="K5">
        <v>368.3</v>
      </c>
      <c r="L5">
        <v>6890.37</v>
      </c>
      <c r="M5" t="s">
        <v>24</v>
      </c>
      <c r="N5" t="s">
        <v>47</v>
      </c>
      <c r="O5" t="s">
        <v>48</v>
      </c>
      <c r="P5">
        <v>99</v>
      </c>
      <c r="Q5" t="s">
        <v>27</v>
      </c>
      <c r="R5" t="s">
        <v>28</v>
      </c>
      <c r="S5" t="s">
        <v>29</v>
      </c>
      <c r="T5" t="s">
        <v>30</v>
      </c>
      <c r="U5">
        <v>210155</v>
      </c>
      <c r="V5">
        <f>VLOOKUP(H5,Ex.rate!A:B,2,0)</f>
        <v>75.102269028199999</v>
      </c>
      <c r="W5">
        <f t="shared" si="0"/>
        <v>73.319898989898988</v>
      </c>
      <c r="X5">
        <f t="shared" si="1"/>
        <v>7435.1246337918001</v>
      </c>
      <c r="Y5">
        <f t="shared" si="2"/>
        <v>176.45463379180006</v>
      </c>
      <c r="Z5">
        <f t="shared" si="3"/>
        <v>368.3</v>
      </c>
      <c r="AA5">
        <f t="shared" si="4"/>
        <v>6890.37</v>
      </c>
      <c r="AB5">
        <f t="shared" si="5"/>
        <v>7435.1246337918001</v>
      </c>
      <c r="AC5">
        <f t="shared" si="6"/>
        <v>7435.1246337918001</v>
      </c>
      <c r="AD5">
        <f t="shared" si="7"/>
        <v>0</v>
      </c>
    </row>
    <row r="6" spans="1:30" x14ac:dyDescent="0.25">
      <c r="A6" t="s">
        <v>49</v>
      </c>
      <c r="B6" s="1">
        <v>44606.045393518521</v>
      </c>
      <c r="C6" s="1">
        <v>44606.274560185186</v>
      </c>
      <c r="D6" t="s">
        <v>50</v>
      </c>
      <c r="E6" s="1">
        <v>44597.500092592592</v>
      </c>
      <c r="F6" s="1">
        <v>44597.729259259257</v>
      </c>
      <c r="G6" s="1">
        <v>44606</v>
      </c>
      <c r="H6" s="3">
        <v>44606</v>
      </c>
      <c r="I6" t="s">
        <v>23</v>
      </c>
      <c r="J6">
        <v>7242.19</v>
      </c>
      <c r="K6">
        <v>367.47</v>
      </c>
      <c r="L6">
        <v>6874.72</v>
      </c>
      <c r="M6" t="s">
        <v>24</v>
      </c>
      <c r="N6" t="s">
        <v>51</v>
      </c>
      <c r="O6" t="s">
        <v>52</v>
      </c>
      <c r="P6">
        <v>99</v>
      </c>
      <c r="Q6" t="s">
        <v>27</v>
      </c>
      <c r="R6" t="s">
        <v>53</v>
      </c>
      <c r="S6" t="s">
        <v>54</v>
      </c>
      <c r="T6" t="s">
        <v>55</v>
      </c>
      <c r="U6">
        <v>210166</v>
      </c>
      <c r="V6">
        <f>VLOOKUP(H6,Ex.rate!A:B,2,0)</f>
        <v>75.651242014499999</v>
      </c>
      <c r="W6">
        <f t="shared" si="0"/>
        <v>73.153434343434341</v>
      </c>
      <c r="X6">
        <f t="shared" si="1"/>
        <v>7489.4729594355003</v>
      </c>
      <c r="Y6">
        <f t="shared" si="2"/>
        <v>247.28295943550015</v>
      </c>
      <c r="Z6">
        <f t="shared" si="3"/>
        <v>367.47</v>
      </c>
      <c r="AA6">
        <f t="shared" si="4"/>
        <v>6874.72</v>
      </c>
      <c r="AB6">
        <f t="shared" si="5"/>
        <v>7489.4729594355003</v>
      </c>
      <c r="AC6">
        <f t="shared" si="6"/>
        <v>7489.4729594355003</v>
      </c>
      <c r="AD6">
        <f t="shared" si="7"/>
        <v>0</v>
      </c>
    </row>
    <row r="7" spans="1:30" x14ac:dyDescent="0.25">
      <c r="A7" t="s">
        <v>49</v>
      </c>
      <c r="B7" s="1">
        <v>44606.045393518521</v>
      </c>
      <c r="C7" s="1">
        <v>44606.274560185186</v>
      </c>
      <c r="D7" t="s">
        <v>56</v>
      </c>
      <c r="E7" s="1">
        <v>44598.639872685184</v>
      </c>
      <c r="F7" s="1">
        <v>44598.869039351855</v>
      </c>
      <c r="G7" s="1">
        <v>44606</v>
      </c>
      <c r="H7" s="3">
        <v>44606</v>
      </c>
      <c r="I7" t="s">
        <v>23</v>
      </c>
      <c r="J7">
        <v>5047.59</v>
      </c>
      <c r="K7">
        <v>256.11</v>
      </c>
      <c r="L7">
        <v>4791.4799999999996</v>
      </c>
      <c r="M7" t="s">
        <v>24</v>
      </c>
      <c r="N7" t="s">
        <v>57</v>
      </c>
      <c r="O7" t="s">
        <v>58</v>
      </c>
      <c r="P7">
        <v>69</v>
      </c>
      <c r="Q7" t="s">
        <v>27</v>
      </c>
      <c r="R7" t="s">
        <v>53</v>
      </c>
      <c r="S7" t="s">
        <v>54</v>
      </c>
      <c r="T7" t="s">
        <v>55</v>
      </c>
      <c r="U7">
        <v>210172</v>
      </c>
      <c r="V7">
        <f>VLOOKUP(H7,Ex.rate!A:B,2,0)</f>
        <v>75.651242014499999</v>
      </c>
      <c r="W7">
        <f t="shared" si="0"/>
        <v>73.153478260869562</v>
      </c>
      <c r="X7">
        <f t="shared" si="1"/>
        <v>5219.9356990004999</v>
      </c>
      <c r="Y7">
        <f t="shared" si="2"/>
        <v>172.34569900050016</v>
      </c>
      <c r="Z7">
        <f t="shared" si="3"/>
        <v>256.11</v>
      </c>
      <c r="AA7">
        <f t="shared" si="4"/>
        <v>4791.4799999999996</v>
      </c>
      <c r="AB7">
        <f t="shared" si="5"/>
        <v>5219.935699000499</v>
      </c>
      <c r="AC7">
        <f t="shared" si="6"/>
        <v>5219.9356990004999</v>
      </c>
      <c r="AD7">
        <f t="shared" si="7"/>
        <v>0</v>
      </c>
    </row>
    <row r="8" spans="1:30" x14ac:dyDescent="0.25">
      <c r="A8" t="s">
        <v>49</v>
      </c>
      <c r="B8" s="1">
        <v>44606.045393518521</v>
      </c>
      <c r="C8" s="1">
        <v>44606.274560185186</v>
      </c>
      <c r="D8" t="s">
        <v>59</v>
      </c>
      <c r="E8" s="1">
        <v>44598.808599537035</v>
      </c>
      <c r="F8" s="1">
        <v>44599.037766203706</v>
      </c>
      <c r="G8" s="1">
        <v>44606</v>
      </c>
      <c r="H8" s="3">
        <v>44606</v>
      </c>
      <c r="I8" t="s">
        <v>23</v>
      </c>
      <c r="J8">
        <v>3584.52</v>
      </c>
      <c r="K8">
        <v>181.87</v>
      </c>
      <c r="L8">
        <v>3402.65</v>
      </c>
      <c r="M8" t="s">
        <v>24</v>
      </c>
      <c r="N8" t="s">
        <v>60</v>
      </c>
      <c r="O8" t="s">
        <v>61</v>
      </c>
      <c r="P8">
        <v>49</v>
      </c>
      <c r="Q8" t="s">
        <v>27</v>
      </c>
      <c r="R8" t="s">
        <v>62</v>
      </c>
      <c r="S8" t="s">
        <v>63</v>
      </c>
      <c r="T8" t="s">
        <v>64</v>
      </c>
      <c r="U8">
        <v>210174</v>
      </c>
      <c r="V8">
        <f>VLOOKUP(H8,Ex.rate!A:B,2,0)</f>
        <v>75.651242014499999</v>
      </c>
      <c r="W8">
        <f t="shared" si="0"/>
        <v>73.153469387755095</v>
      </c>
      <c r="X8">
        <f t="shared" si="1"/>
        <v>3706.9108587105002</v>
      </c>
      <c r="Y8">
        <f t="shared" si="2"/>
        <v>122.39085871050031</v>
      </c>
      <c r="Z8">
        <f t="shared" si="3"/>
        <v>181.87</v>
      </c>
      <c r="AA8">
        <f t="shared" si="4"/>
        <v>3402.65</v>
      </c>
      <c r="AB8">
        <f t="shared" si="5"/>
        <v>3706.9108587105002</v>
      </c>
      <c r="AC8">
        <f t="shared" si="6"/>
        <v>3706.9108587105002</v>
      </c>
      <c r="AD8">
        <f t="shared" si="7"/>
        <v>0</v>
      </c>
    </row>
    <row r="9" spans="1:30" x14ac:dyDescent="0.25">
      <c r="A9" t="s">
        <v>65</v>
      </c>
      <c r="B9" s="1">
        <v>44610.043506944443</v>
      </c>
      <c r="C9" s="1">
        <v>44610.272673611114</v>
      </c>
      <c r="D9" t="s">
        <v>66</v>
      </c>
      <c r="E9" s="1">
        <v>44603.15662037037</v>
      </c>
      <c r="F9" s="1">
        <v>44603.385787037034</v>
      </c>
      <c r="G9" s="1">
        <v>44610</v>
      </c>
      <c r="H9" s="3">
        <v>44610</v>
      </c>
      <c r="I9" t="s">
        <v>23</v>
      </c>
      <c r="J9">
        <v>6588.49</v>
      </c>
      <c r="K9">
        <v>334.31</v>
      </c>
      <c r="L9">
        <v>6254.18</v>
      </c>
      <c r="M9" t="s">
        <v>24</v>
      </c>
      <c r="N9" t="s">
        <v>67</v>
      </c>
      <c r="O9" t="s">
        <v>68</v>
      </c>
      <c r="P9">
        <v>89</v>
      </c>
      <c r="Q9" t="s">
        <v>27</v>
      </c>
      <c r="R9" t="s">
        <v>69</v>
      </c>
      <c r="S9" t="s">
        <v>70</v>
      </c>
      <c r="T9" t="s">
        <v>71</v>
      </c>
      <c r="U9">
        <v>210216</v>
      </c>
      <c r="V9">
        <f>VLOOKUP(H9,Ex.rate!A:B,2,0)</f>
        <v>74.665152552500004</v>
      </c>
      <c r="W9">
        <f t="shared" si="0"/>
        <v>74.027977528089892</v>
      </c>
      <c r="X9">
        <f t="shared" si="1"/>
        <v>6645.1985771725003</v>
      </c>
      <c r="Y9">
        <f t="shared" si="2"/>
        <v>56.708577172499986</v>
      </c>
      <c r="Z9">
        <f t="shared" si="3"/>
        <v>334.31</v>
      </c>
      <c r="AA9">
        <f t="shared" si="4"/>
        <v>6254.18</v>
      </c>
      <c r="AB9">
        <f t="shared" si="5"/>
        <v>6645.1985771725003</v>
      </c>
      <c r="AC9">
        <f t="shared" si="6"/>
        <v>6645.1985771725003</v>
      </c>
      <c r="AD9">
        <f t="shared" si="7"/>
        <v>0</v>
      </c>
    </row>
    <row r="10" spans="1:30" x14ac:dyDescent="0.25">
      <c r="A10" t="s">
        <v>72</v>
      </c>
      <c r="B10" s="1">
        <v>44613.052511574075</v>
      </c>
      <c r="C10" s="1">
        <v>44613.281678240739</v>
      </c>
      <c r="D10" t="s">
        <v>73</v>
      </c>
      <c r="E10" s="1">
        <v>44605.87841435185</v>
      </c>
      <c r="F10" s="1">
        <v>44606.107581018521</v>
      </c>
      <c r="G10" s="1">
        <v>44613</v>
      </c>
      <c r="H10" s="3">
        <v>44613</v>
      </c>
      <c r="I10" t="s">
        <v>23</v>
      </c>
      <c r="J10">
        <v>1482.6</v>
      </c>
      <c r="K10">
        <v>75.23</v>
      </c>
      <c r="L10">
        <v>1407.37</v>
      </c>
      <c r="M10" t="s">
        <v>24</v>
      </c>
      <c r="N10" t="s">
        <v>74</v>
      </c>
      <c r="O10" t="s">
        <v>75</v>
      </c>
      <c r="P10">
        <v>20</v>
      </c>
      <c r="Q10" t="s">
        <v>27</v>
      </c>
      <c r="R10" t="s">
        <v>76</v>
      </c>
      <c r="S10" t="s">
        <v>77</v>
      </c>
      <c r="T10" t="s">
        <v>78</v>
      </c>
      <c r="U10">
        <v>210235</v>
      </c>
      <c r="V10">
        <f>VLOOKUP(H10,Ex.rate!A:B,2,0)</f>
        <v>74.4879534847</v>
      </c>
      <c r="W10">
        <f t="shared" si="0"/>
        <v>74.13</v>
      </c>
      <c r="X10">
        <f t="shared" si="1"/>
        <v>1489.7590696940001</v>
      </c>
      <c r="Y10">
        <f t="shared" si="2"/>
        <v>7.1590696940000953</v>
      </c>
      <c r="Z10">
        <f t="shared" si="3"/>
        <v>75.23</v>
      </c>
      <c r="AA10">
        <f t="shared" si="4"/>
        <v>1407.37</v>
      </c>
      <c r="AB10">
        <f t="shared" si="5"/>
        <v>1489.7590696940001</v>
      </c>
      <c r="AC10">
        <f t="shared" si="6"/>
        <v>1489.7590696940001</v>
      </c>
      <c r="AD10">
        <f t="shared" si="7"/>
        <v>0</v>
      </c>
    </row>
    <row r="11" spans="1:30" x14ac:dyDescent="0.25">
      <c r="A11" t="s">
        <v>79</v>
      </c>
      <c r="B11" s="1">
        <v>44620.04277777778</v>
      </c>
      <c r="C11" s="1">
        <v>44620.271944444445</v>
      </c>
      <c r="D11" t="s">
        <v>80</v>
      </c>
      <c r="E11" s="1">
        <v>44611.588877314818</v>
      </c>
      <c r="F11" s="1">
        <v>44611.818043981482</v>
      </c>
      <c r="G11" s="1">
        <v>44620</v>
      </c>
      <c r="H11" s="3">
        <v>44620</v>
      </c>
      <c r="I11" t="s">
        <v>23</v>
      </c>
      <c r="J11">
        <v>7245.88</v>
      </c>
      <c r="K11">
        <v>367.65</v>
      </c>
      <c r="L11">
        <v>6878.23</v>
      </c>
      <c r="M11" t="s">
        <v>24</v>
      </c>
      <c r="N11" t="s">
        <v>81</v>
      </c>
      <c r="O11" t="s">
        <v>82</v>
      </c>
      <c r="P11">
        <v>99</v>
      </c>
      <c r="Q11" t="s">
        <v>27</v>
      </c>
      <c r="R11" t="s">
        <v>83</v>
      </c>
      <c r="S11" t="s">
        <v>84</v>
      </c>
      <c r="T11" t="s">
        <v>85</v>
      </c>
      <c r="U11">
        <v>210281</v>
      </c>
      <c r="V11">
        <f>VLOOKUP(H11,Ex.rate!A:B,2,0)</f>
        <v>75.481945176899998</v>
      </c>
      <c r="W11">
        <f t="shared" si="0"/>
        <v>73.190707070707077</v>
      </c>
      <c r="X11">
        <f t="shared" si="1"/>
        <v>7472.7125725131</v>
      </c>
      <c r="Y11">
        <f t="shared" si="2"/>
        <v>226.83257251309919</v>
      </c>
      <c r="Z11">
        <f t="shared" si="3"/>
        <v>367.65</v>
      </c>
      <c r="AA11">
        <f t="shared" si="4"/>
        <v>6878.23</v>
      </c>
      <c r="AB11">
        <f t="shared" si="5"/>
        <v>7472.7125725130982</v>
      </c>
      <c r="AC11">
        <f t="shared" si="6"/>
        <v>7472.7125725131</v>
      </c>
      <c r="AD11">
        <f t="shared" si="7"/>
        <v>0</v>
      </c>
    </row>
    <row r="12" spans="1:30" x14ac:dyDescent="0.25">
      <c r="A12" t="s">
        <v>79</v>
      </c>
      <c r="B12" s="1">
        <v>44620.04277777778</v>
      </c>
      <c r="C12" s="1">
        <v>44620.271944444445</v>
      </c>
      <c r="D12" t="s">
        <v>86</v>
      </c>
      <c r="E12" s="1">
        <v>44612.212858796294</v>
      </c>
      <c r="F12" s="1">
        <v>44612.442025462966</v>
      </c>
      <c r="G12" s="1">
        <v>44620</v>
      </c>
      <c r="H12" s="3">
        <v>44620</v>
      </c>
      <c r="I12" t="s">
        <v>23</v>
      </c>
      <c r="J12">
        <v>2927.63</v>
      </c>
      <c r="K12">
        <v>148.55000000000001</v>
      </c>
      <c r="L12">
        <v>2779.08</v>
      </c>
      <c r="M12" t="s">
        <v>24</v>
      </c>
      <c r="N12" t="s">
        <v>87</v>
      </c>
      <c r="O12" t="s">
        <v>88</v>
      </c>
      <c r="P12">
        <v>40</v>
      </c>
      <c r="Q12" t="s">
        <v>27</v>
      </c>
      <c r="R12" t="s">
        <v>89</v>
      </c>
      <c r="S12" t="s">
        <v>90</v>
      </c>
      <c r="T12" t="s">
        <v>91</v>
      </c>
      <c r="U12">
        <v>210289</v>
      </c>
      <c r="V12">
        <f>VLOOKUP(H12,Ex.rate!A:B,2,0)</f>
        <v>75.481945176899998</v>
      </c>
      <c r="W12">
        <f t="shared" si="0"/>
        <v>73.190750000000008</v>
      </c>
      <c r="X12">
        <f t="shared" si="1"/>
        <v>3019.277807076</v>
      </c>
      <c r="Y12">
        <f t="shared" si="2"/>
        <v>91.647807075999594</v>
      </c>
      <c r="Z12">
        <f t="shared" si="3"/>
        <v>148.55000000000001</v>
      </c>
      <c r="AA12">
        <f t="shared" si="4"/>
        <v>2779.08</v>
      </c>
      <c r="AB12">
        <f t="shared" si="5"/>
        <v>3019.2778070759996</v>
      </c>
      <c r="AC12">
        <f t="shared" si="6"/>
        <v>3019.277807076</v>
      </c>
      <c r="AD12">
        <f t="shared" si="7"/>
        <v>0</v>
      </c>
    </row>
    <row r="13" spans="1:30" x14ac:dyDescent="0.25">
      <c r="A13" t="s">
        <v>79</v>
      </c>
      <c r="B13" s="1">
        <v>44620.04277777778</v>
      </c>
      <c r="C13" s="1">
        <v>44620.271944444445</v>
      </c>
      <c r="D13" t="s">
        <v>92</v>
      </c>
      <c r="E13" s="1">
        <v>44613.994456018518</v>
      </c>
      <c r="F13" s="1">
        <v>44614.223622685182</v>
      </c>
      <c r="G13" s="1">
        <v>44620</v>
      </c>
      <c r="H13" s="3">
        <v>44620</v>
      </c>
      <c r="I13" t="s">
        <v>23</v>
      </c>
      <c r="J13">
        <v>3583.49</v>
      </c>
      <c r="K13">
        <v>181.83</v>
      </c>
      <c r="L13">
        <v>3401.66</v>
      </c>
      <c r="M13" t="s">
        <v>24</v>
      </c>
      <c r="N13" t="s">
        <v>93</v>
      </c>
      <c r="O13" t="s">
        <v>94</v>
      </c>
      <c r="P13">
        <v>49</v>
      </c>
      <c r="Q13" t="s">
        <v>27</v>
      </c>
      <c r="R13" t="s">
        <v>95</v>
      </c>
      <c r="S13" t="s">
        <v>96</v>
      </c>
      <c r="T13" t="s">
        <v>97</v>
      </c>
      <c r="U13">
        <v>210306</v>
      </c>
      <c r="V13">
        <f>VLOOKUP(H13,Ex.rate!A:B,2,0)</f>
        <v>75.481945176899998</v>
      </c>
      <c r="W13">
        <f t="shared" si="0"/>
        <v>73.132448979591828</v>
      </c>
      <c r="X13">
        <f t="shared" si="1"/>
        <v>3698.6153136681</v>
      </c>
      <c r="Y13">
        <f t="shared" si="2"/>
        <v>115.12531366810033</v>
      </c>
      <c r="Z13">
        <f t="shared" si="3"/>
        <v>181.83</v>
      </c>
      <c r="AA13">
        <f t="shared" si="4"/>
        <v>3401.66</v>
      </c>
      <c r="AB13">
        <f t="shared" si="5"/>
        <v>3698.6153136681</v>
      </c>
      <c r="AC13">
        <f t="shared" si="6"/>
        <v>3698.6153136681</v>
      </c>
      <c r="AD13">
        <f t="shared" si="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Ex.rate</vt:lpstr>
      <vt:lpstr>Workings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RamXcodeSystem</dc:creator>
  <cp:lastModifiedBy>RamXcodeSystem</cp:lastModifiedBy>
  <dcterms:created xsi:type="dcterms:W3CDTF">2022-03-07T07:30:28Z</dcterms:created>
  <dcterms:modified xsi:type="dcterms:W3CDTF">2022-03-08T06:35:33Z</dcterms:modified>
</cp:coreProperties>
</file>