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Z:\client\DATAS\XCODE LIFE SCIENCES PRIVATE LIMITED\FY 2021-22\Sales Tally Intergration\FY-22-23\APRIL\"/>
    </mc:Choice>
  </mc:AlternateContent>
  <xr:revisionPtr revIDLastSave="0" documentId="13_ncr:1_{ADBE4BAD-86BE-444D-BD1D-4DEC67EABBAA}" xr6:coauthVersionLast="47" xr6:coauthVersionMax="47" xr10:uidLastSave="{00000000-0000-0000-0000-000000000000}"/>
  <bookViews>
    <workbookView xWindow="-120" yWindow="-120" windowWidth="20730" windowHeight="11310" activeTab="1" xr2:uid="{039B3DDE-DA8A-49CB-B5F0-0938A699347B}"/>
  </bookViews>
  <sheets>
    <sheet name="Raw" sheetId="1" r:id="rId1"/>
    <sheet name="workings" sheetId="2" r:id="rId2"/>
    <sheet name="Ex rate" sheetId="3" r:id="rId3"/>
  </sheets>
  <definedNames>
    <definedName name="_xlnm._FilterDatabase" localSheetId="1" hidden="1">workings!$A$1:$AD$28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A28" i="2" l="1"/>
  <c r="AA27" i="2"/>
  <c r="AA26" i="2"/>
  <c r="AA25" i="2"/>
  <c r="AA24" i="2"/>
  <c r="AA23" i="2"/>
  <c r="AA22" i="2"/>
  <c r="AA21" i="2"/>
  <c r="AA20" i="2"/>
  <c r="AA19" i="2"/>
  <c r="AA18" i="2"/>
  <c r="AA17" i="2"/>
  <c r="AA16" i="2"/>
  <c r="AA15" i="2"/>
  <c r="AA14" i="2"/>
  <c r="AA13" i="2"/>
  <c r="AA12" i="2"/>
  <c r="AA11" i="2"/>
  <c r="AA10" i="2"/>
  <c r="AA9" i="2"/>
  <c r="AA8" i="2"/>
  <c r="AA7" i="2"/>
  <c r="AA6" i="2"/>
  <c r="AA5" i="2"/>
  <c r="AA4" i="2"/>
  <c r="AA3" i="2"/>
  <c r="AA2" i="2"/>
  <c r="Z28" i="2"/>
  <c r="Z27" i="2"/>
  <c r="Z26" i="2"/>
  <c r="Z25" i="2"/>
  <c r="Z24" i="2"/>
  <c r="Z23" i="2"/>
  <c r="Z22" i="2"/>
  <c r="Z21" i="2"/>
  <c r="Z20" i="2"/>
  <c r="Z19" i="2"/>
  <c r="Z18" i="2"/>
  <c r="Z17" i="2"/>
  <c r="Z16" i="2"/>
  <c r="Z15" i="2"/>
  <c r="Z14" i="2"/>
  <c r="Z13" i="2"/>
  <c r="Z12" i="2"/>
  <c r="Z11" i="2"/>
  <c r="Z10" i="2"/>
  <c r="Z9" i="2"/>
  <c r="Z8" i="2"/>
  <c r="Z7" i="2"/>
  <c r="Z6" i="2"/>
  <c r="Z5" i="2"/>
  <c r="Z4" i="2"/>
  <c r="Z3" i="2"/>
  <c r="Z2" i="2"/>
  <c r="W28" i="2" l="1"/>
  <c r="W27" i="2"/>
  <c r="W26" i="2"/>
  <c r="W25" i="2"/>
  <c r="W24" i="2"/>
  <c r="W23" i="2"/>
  <c r="W22" i="2"/>
  <c r="W21" i="2"/>
  <c r="W20" i="2"/>
  <c r="W19" i="2"/>
  <c r="W18" i="2"/>
  <c r="W17" i="2"/>
  <c r="W16" i="2"/>
  <c r="W15" i="2"/>
  <c r="W14" i="2"/>
  <c r="W13" i="2"/>
  <c r="W12" i="2"/>
  <c r="W11" i="2"/>
  <c r="W10" i="2"/>
  <c r="W9" i="2"/>
  <c r="W8" i="2"/>
  <c r="W7" i="2"/>
  <c r="W6" i="2"/>
  <c r="W5" i="2"/>
  <c r="W4" i="2"/>
  <c r="W3" i="2"/>
  <c r="W2" i="2"/>
  <c r="V28" i="2"/>
  <c r="V27" i="2"/>
  <c r="V26" i="2"/>
  <c r="V25" i="2"/>
  <c r="V24" i="2"/>
  <c r="V23" i="2"/>
  <c r="V22" i="2"/>
  <c r="V21" i="2"/>
  <c r="V20" i="2"/>
  <c r="V19" i="2"/>
  <c r="V18" i="2"/>
  <c r="V17" i="2"/>
  <c r="V16" i="2"/>
  <c r="V15" i="2"/>
  <c r="V14" i="2"/>
  <c r="V13" i="2"/>
  <c r="V12" i="2"/>
  <c r="V11" i="2"/>
  <c r="V10" i="2"/>
  <c r="V9" i="2"/>
  <c r="V8" i="2"/>
  <c r="V7" i="2"/>
  <c r="V6" i="2"/>
  <c r="V5" i="2"/>
  <c r="V4" i="2"/>
  <c r="V3" i="2"/>
  <c r="V2" i="2"/>
  <c r="X17" i="2" l="1"/>
  <c r="AC17" i="2" s="1"/>
  <c r="Y17" i="2"/>
  <c r="AB17" i="2" s="1"/>
  <c r="Y10" i="2"/>
  <c r="AB10" i="2" s="1"/>
  <c r="X10" i="2"/>
  <c r="AC10" i="2" s="1"/>
  <c r="X18" i="2"/>
  <c r="AC18" i="2" s="1"/>
  <c r="Y18" i="2"/>
  <c r="AB18" i="2" s="1"/>
  <c r="Y26" i="2"/>
  <c r="AB26" i="2" s="1"/>
  <c r="X26" i="2"/>
  <c r="AC26" i="2" s="1"/>
  <c r="Y2" i="2"/>
  <c r="AB2" i="2" s="1"/>
  <c r="AD2" i="2" s="1"/>
  <c r="X2" i="2"/>
  <c r="AC2" i="2" s="1"/>
  <c r="Y3" i="2"/>
  <c r="AB3" i="2" s="1"/>
  <c r="X3" i="2"/>
  <c r="AC3" i="2" s="1"/>
  <c r="X11" i="2"/>
  <c r="AC11" i="2" s="1"/>
  <c r="Y11" i="2"/>
  <c r="AB11" i="2" s="1"/>
  <c r="X19" i="2"/>
  <c r="AC19" i="2" s="1"/>
  <c r="Y19" i="2"/>
  <c r="AB19" i="2" s="1"/>
  <c r="Y27" i="2"/>
  <c r="AB27" i="2" s="1"/>
  <c r="AD27" i="2" s="1"/>
  <c r="X27" i="2"/>
  <c r="AC27" i="2" s="1"/>
  <c r="X28" i="2"/>
  <c r="AC28" i="2" s="1"/>
  <c r="Y28" i="2"/>
  <c r="AB28" i="2" s="1"/>
  <c r="Y21" i="2"/>
  <c r="AB21" i="2" s="1"/>
  <c r="X21" i="2"/>
  <c r="AC21" i="2" s="1"/>
  <c r="Y25" i="2"/>
  <c r="AB25" i="2" s="1"/>
  <c r="X25" i="2"/>
  <c r="AC25" i="2" s="1"/>
  <c r="X4" i="2"/>
  <c r="AC4" i="2" s="1"/>
  <c r="Y4" i="2"/>
  <c r="AB4" i="2" s="1"/>
  <c r="X5" i="2"/>
  <c r="AC5" i="2" s="1"/>
  <c r="Y5" i="2"/>
  <c r="AB5" i="2" s="1"/>
  <c r="X14" i="2"/>
  <c r="AC14" i="2" s="1"/>
  <c r="Y14" i="2"/>
  <c r="AB14" i="2" s="1"/>
  <c r="Y22" i="2"/>
  <c r="AB22" i="2" s="1"/>
  <c r="X22" i="2"/>
  <c r="AC22" i="2" s="1"/>
  <c r="X12" i="2"/>
  <c r="AC12" i="2" s="1"/>
  <c r="Y12" i="2"/>
  <c r="AB12" i="2" s="1"/>
  <c r="Y6" i="2"/>
  <c r="AB6" i="2" s="1"/>
  <c r="X6" i="2"/>
  <c r="AC6" i="2" s="1"/>
  <c r="Y7" i="2"/>
  <c r="AB7" i="2" s="1"/>
  <c r="X7" i="2"/>
  <c r="AC7" i="2" s="1"/>
  <c r="Y15" i="2"/>
  <c r="AB15" i="2" s="1"/>
  <c r="X15" i="2"/>
  <c r="AC15" i="2" s="1"/>
  <c r="Y23" i="2"/>
  <c r="AB23" i="2" s="1"/>
  <c r="AD23" i="2" s="1"/>
  <c r="X23" i="2"/>
  <c r="AC23" i="2" s="1"/>
  <c r="Y9" i="2"/>
  <c r="AB9" i="2" s="1"/>
  <c r="X9" i="2"/>
  <c r="AC9" i="2" s="1"/>
  <c r="X20" i="2"/>
  <c r="AC20" i="2" s="1"/>
  <c r="Y20" i="2"/>
  <c r="AB20" i="2" s="1"/>
  <c r="AD20" i="2" s="1"/>
  <c r="X13" i="2"/>
  <c r="AC13" i="2" s="1"/>
  <c r="Y13" i="2"/>
  <c r="AB13" i="2" s="1"/>
  <c r="Y8" i="2"/>
  <c r="AB8" i="2" s="1"/>
  <c r="AD8" i="2" s="1"/>
  <c r="X8" i="2"/>
  <c r="AC8" i="2" s="1"/>
  <c r="Y16" i="2"/>
  <c r="AB16" i="2" s="1"/>
  <c r="AD16" i="2" s="1"/>
  <c r="X16" i="2"/>
  <c r="AC16" i="2" s="1"/>
  <c r="Y24" i="2"/>
  <c r="AB24" i="2" s="1"/>
  <c r="X24" i="2"/>
  <c r="AC24" i="2" s="1"/>
  <c r="AD14" i="2" l="1"/>
  <c r="AD11" i="2"/>
  <c r="AD18" i="2"/>
  <c r="AD26" i="2"/>
  <c r="AD25" i="2"/>
  <c r="AD15" i="2"/>
  <c r="AD3" i="2"/>
  <c r="AD22" i="2"/>
  <c r="AD5" i="2"/>
  <c r="AD10" i="2"/>
  <c r="AD13" i="2"/>
  <c r="AD19" i="2"/>
  <c r="AD7" i="2"/>
  <c r="AD28" i="2"/>
  <c r="AD21" i="2"/>
  <c r="AD9" i="2"/>
  <c r="AD6" i="2"/>
  <c r="AD24" i="2"/>
  <c r="AD12" i="2"/>
  <c r="AD4" i="2"/>
  <c r="AD17" i="2"/>
</calcChain>
</file>

<file path=xl/sharedStrings.xml><?xml version="1.0" encoding="utf-8"?>
<sst xmlns="http://schemas.openxmlformats.org/spreadsheetml/2006/main" count="949" uniqueCount="305">
  <si>
    <t>automatic_payout_id</t>
  </si>
  <si>
    <t>automatic_payout_effective_at</t>
  </si>
  <si>
    <t>balance_transaction_id</t>
  </si>
  <si>
    <t>created_utc</t>
  </si>
  <si>
    <t>created</t>
  </si>
  <si>
    <t>available_on_utc</t>
  </si>
  <si>
    <t>available_on</t>
  </si>
  <si>
    <t>currency</t>
  </si>
  <si>
    <t>gross</t>
  </si>
  <si>
    <t>fee</t>
  </si>
  <si>
    <t>net</t>
  </si>
  <si>
    <t>reporting_category</t>
  </si>
  <si>
    <t>source_id</t>
  </si>
  <si>
    <t>description</t>
  </si>
  <si>
    <t>customer_facing_amount</t>
  </si>
  <si>
    <t>customer_facing_currency</t>
  </si>
  <si>
    <t>customer_id</t>
  </si>
  <si>
    <t>customer_email</t>
  </si>
  <si>
    <t>customer_name</t>
  </si>
  <si>
    <t>customer_description</t>
  </si>
  <si>
    <t>shipping_address_line1</t>
  </si>
  <si>
    <t>shipping_address_line2</t>
  </si>
  <si>
    <t>shipping_address_city</t>
  </si>
  <si>
    <t>shipping_address_state</t>
  </si>
  <si>
    <t>shipping_address_postal_code</t>
  </si>
  <si>
    <t>shipping_address_country</t>
  </si>
  <si>
    <t>charge_id</t>
  </si>
  <si>
    <t>payment_intent_id</t>
  </si>
  <si>
    <t>charge_created_utc</t>
  </si>
  <si>
    <t>charge_created</t>
  </si>
  <si>
    <t>order_id</t>
  </si>
  <si>
    <t>invoice_id</t>
  </si>
  <si>
    <t>subscription_id</t>
  </si>
  <si>
    <t>payment_method_type</t>
  </si>
  <si>
    <t>card_brand</t>
  </si>
  <si>
    <t>card_funding</t>
  </si>
  <si>
    <t>card_country</t>
  </si>
  <si>
    <t>statement_descriptor</t>
  </si>
  <si>
    <t>dispute_reason</t>
  </si>
  <si>
    <t>payment_metadata[created]</t>
  </si>
  <si>
    <t>payment_metadata[cross_border_classificaton]</t>
  </si>
  <si>
    <t>payment_metadata[customer_email]</t>
  </si>
  <si>
    <t>payment_metadata[customer_id]</t>
  </si>
  <si>
    <t>payment_metadata[customer_name]</t>
  </si>
  <si>
    <t>payment_metadata[email]</t>
  </si>
  <si>
    <t>payment_metadata[gateway_id]</t>
  </si>
  <si>
    <t>payment_metadata[ip_address]</t>
  </si>
  <si>
    <t>payment_metadata[order_id]</t>
  </si>
  <si>
    <t>payment_metadata[partner]</t>
  </si>
  <si>
    <t>payment_metadata[product_111252]</t>
  </si>
  <si>
    <t>payment_metadata[product_111560]</t>
  </si>
  <si>
    <t>payment_metadata[product_111561]</t>
  </si>
  <si>
    <t>payment_metadata[product_111562]</t>
  </si>
  <si>
    <t>payment_metadata[product_200706]</t>
  </si>
  <si>
    <t>payment_metadata[product_203176]</t>
  </si>
  <si>
    <t>payment_metadata[product_204046]</t>
  </si>
  <si>
    <t>payment_metadata[product_204522]</t>
  </si>
  <si>
    <t>payment_metadata[product_207855]</t>
  </si>
  <si>
    <t>payment_metadata[product_41160]</t>
  </si>
  <si>
    <t>payment_metadata[product_60606]</t>
  </si>
  <si>
    <t>payment_metadata[product_60780]</t>
  </si>
  <si>
    <t>payment_metadata[product_60781]</t>
  </si>
  <si>
    <t>payment_metadata[product_60784]</t>
  </si>
  <si>
    <t>payment_metadata[product_60785]</t>
  </si>
  <si>
    <t>payment_metadata[product_60786]</t>
  </si>
  <si>
    <t>payment_metadata[product_60789]</t>
  </si>
  <si>
    <t>payment_metadata[product_60791]</t>
  </si>
  <si>
    <t>payment_metadata[product_60793]</t>
  </si>
  <si>
    <t>payment_metadata[shop_id]</t>
  </si>
  <si>
    <t>payment_metadata[shop_name]</t>
  </si>
  <si>
    <t>payment_metadata[user_agent]</t>
  </si>
  <si>
    <t>payment_metadata[user_id]</t>
  </si>
  <si>
    <t>refund_metadata[created_via]</t>
  </si>
  <si>
    <t>refund_metadata[order_id]</t>
  </si>
  <si>
    <t>connected_account_id</t>
  </si>
  <si>
    <t>connected_account_name</t>
  </si>
  <si>
    <t>connected_account_country</t>
  </si>
  <si>
    <t>po_1KkeVLIqGbNkShMPmfiHcAZb</t>
  </si>
  <si>
    <t>txn_1KhFLNIqGbNkShMPRy6AIcKg</t>
  </si>
  <si>
    <t>inr</t>
  </si>
  <si>
    <t>charge</t>
  </si>
  <si>
    <t>ch_1KhFLIIqGbNkShMP7wc5RsXV</t>
  </si>
  <si>
    <t>Order 210686 from Xcode Life</t>
  </si>
  <si>
    <t>usd</t>
  </si>
  <si>
    <t>cus_LO1LImSgBHLA9L</t>
  </si>
  <si>
    <t>abusch10@hotmail.com</t>
  </si>
  <si>
    <t>Amy Busch</t>
  </si>
  <si>
    <t>pi_1KhFIVIqGbNkShMP6o5Me2od</t>
  </si>
  <si>
    <t>card</t>
  </si>
  <si>
    <t>Visa</t>
  </si>
  <si>
    <t>credit</t>
  </si>
  <si>
    <t>US</t>
  </si>
  <si>
    <t>stripe_cc</t>
  </si>
  <si>
    <t>108.18.224.192</t>
  </si>
  <si>
    <t>PaymentPlugins</t>
  </si>
  <si>
    <t>American College Of Medical Genetics &amp; Genomics (ACMG) x 1</t>
  </si>
  <si>
    <t>Mozilla/5.0 (Linux; Android 11; SM-T500) AppleWebKit/537.36 (KHTML, like Gecko) Chrome/99.0.4844.73 Safari/537.36</t>
  </si>
  <si>
    <t>txn_1KhFfkIqGbNkShMPQ4n5jcdy</t>
  </si>
  <si>
    <t>ch_1KhFfhIqGbNkShMPXtZeE2py</t>
  </si>
  <si>
    <t>Order 210687 from Xcode Life</t>
  </si>
  <si>
    <t>pi_1KhFfeIqGbNkShMPE2Jfn7m0</t>
  </si>
  <si>
    <t>po_1Kl0oRIqGbNkShMPU5RQdeDc</t>
  </si>
  <si>
    <t>txn_1KhQ2fIqGbNkShMPqNs732Bk</t>
  </si>
  <si>
    <t>ch_1KhQ2cIqGbNkShMPvk0Pxyqz</t>
  </si>
  <si>
    <t>Order 210691 from Xcode Life</t>
  </si>
  <si>
    <t>cus_JiXobC0Zkw3WWi</t>
  </si>
  <si>
    <t>ggeminiuc@rogers.com</t>
  </si>
  <si>
    <t>Grant Geminiuc</t>
  </si>
  <si>
    <t>pi_1KhQ2aIqGbNkShMPqFhngGE9</t>
  </si>
  <si>
    <t>CA</t>
  </si>
  <si>
    <t>99.244.47.135</t>
  </si>
  <si>
    <t>Mozilla/5.0 (Windows NT 10.0; Win64; x64) AppleWebKit/537.36 (KHTML, like Gecko) Chrome/99.0.4844.84 Safari/537.36</t>
  </si>
  <si>
    <t>txn_1KhvSgIqGbNkShMPt7xg9EKl</t>
  </si>
  <si>
    <t>ch_1KhvSeIqGbNkShMPTIt0fgle</t>
  </si>
  <si>
    <t>Order 210707 from Xcode Life</t>
  </si>
  <si>
    <t>cus_IhFOctCqNiRcin</t>
  </si>
  <si>
    <t>studio@genobioma.com</t>
  </si>
  <si>
    <t>progetto genobioma</t>
  </si>
  <si>
    <t>pi_1KhvQlIqGbNkShMPB9r44Xju</t>
  </si>
  <si>
    <t>debit</t>
  </si>
  <si>
    <t>IT</t>
  </si>
  <si>
    <t>151.74.170.169</t>
  </si>
  <si>
    <t>Mega Pack x 1</t>
  </si>
  <si>
    <t>Mozilla/5.0 (Windows NT 10.0; Win64; x64) AppleWebKit/537.36 (KHTML, like Gecko) Chrome/99.0.4844.74 Safari/537.36 Edg/99.0.1150.46</t>
  </si>
  <si>
    <t>txn_1Khy9aIqGbNkShMPBamyulY8</t>
  </si>
  <si>
    <t>ch_1Khy9XIqGbNkShMPR0q7cQdW</t>
  </si>
  <si>
    <t>Order 210699 from Xcode Life</t>
  </si>
  <si>
    <t>cus_LOdCvaXcrRPxzD</t>
  </si>
  <si>
    <t>deedeeperez@gmail.com</t>
  </si>
  <si>
    <t>Deanna Perez</t>
  </si>
  <si>
    <t>pi_1Khy9UIqGbNkShMPoK0JDArf</t>
  </si>
  <si>
    <t>MasterCard</t>
  </si>
  <si>
    <t>70.114.3.37</t>
  </si>
  <si>
    <t>DNA Health Insights x 1</t>
  </si>
  <si>
    <t>Mozilla/5.0 (iPhone; CPU iPhone OS 15_3_1 like Mac OS X) AppleWebKit/605.1.15 (KHTML, like Gecko) Version/15.3 Mobile/15E148 Safari/604.1</t>
  </si>
  <si>
    <t>txn_1KiJikIqGbNkShMPvRxEZhSs</t>
  </si>
  <si>
    <t>ch_1KiJiiIqGbNkShMPfom1kstJ</t>
  </si>
  <si>
    <t>Order 210721 from Xcode Life</t>
  </si>
  <si>
    <t>pi_1KiJhoIqGbNkShMP8O7GBVJe</t>
  </si>
  <si>
    <t>151.74.10.40</t>
  </si>
  <si>
    <t>Mozilla/5.0 (Windows NT 10.0; Win64; x64) AppleWebKit/537.36 (KHTML, like Gecko) Chrome/99.0.4844.74 Safari/537.36 Edg/99.0.1150.55</t>
  </si>
  <si>
    <t>txn_1KiOVcIqGbNkShMPXvtXLCQh</t>
  </si>
  <si>
    <t>ch_1KiOVZIqGbNkShMPvXvPFqjP</t>
  </si>
  <si>
    <t>Order 210723 from Xcode Life</t>
  </si>
  <si>
    <t>cus_LPAgkFcwEUBY0p</t>
  </si>
  <si>
    <t>vzeilinger57@gmail.com</t>
  </si>
  <si>
    <t>Vanessa Zeilinger</t>
  </si>
  <si>
    <t>pi_1KiOP0IqGbNkShMPnKROe6FY</t>
  </si>
  <si>
    <t>99.43.20.40</t>
  </si>
  <si>
    <t>po_1KlNHlIqGbNkShMP7GvOkVTi</t>
  </si>
  <si>
    <t>txn_1KigXSIqGbNkShMPYkqM8CFh</t>
  </si>
  <si>
    <t>ch_1KigXPIqGbNkShMPcOof6IOK</t>
  </si>
  <si>
    <t>Order 210749 from Xcode Life</t>
  </si>
  <si>
    <t>cus_LPVV4l7KekfpML</t>
  </si>
  <si>
    <t>suziq010805@gmail.com</t>
  </si>
  <si>
    <t>Susan Brown</t>
  </si>
  <si>
    <t>pi_1KigUSIqGbNkShMP6U9PlGfs</t>
  </si>
  <si>
    <t>72.182.65.206</t>
  </si>
  <si>
    <t>Mozilla/5.0 (Linux; Android 12; Pixel 6 Pro) AppleWebKit/537.36 (KHTML, like Gecko) Chrome/99.0.4844.88 Mobile Safari/537.36</t>
  </si>
  <si>
    <t>txn_1KilJxIqGbNkShMPThAuznTc</t>
  </si>
  <si>
    <t>ch_1KilJuIqGbNkShMPy8fPALRJ</t>
  </si>
  <si>
    <t>Order 210751 from Xcode Life</t>
  </si>
  <si>
    <t>pi_1KilIYIqGbNkShMPqorlZKI1</t>
  </si>
  <si>
    <t>txn_1KioGqIqGbNkShMP54OAv2Wh</t>
  </si>
  <si>
    <t>ch_1KioGoIqGbNkShMPFKdjjFvd</t>
  </si>
  <si>
    <t>Order 210753 from Xcode Life</t>
  </si>
  <si>
    <t>cus_LPdVTNgIutHnV3</t>
  </si>
  <si>
    <t>sjgielow@gmail.com</t>
  </si>
  <si>
    <t>Sarah Gielow</t>
  </si>
  <si>
    <t>pi_1KioF0IqGbNkShMPrCR6pj5V</t>
  </si>
  <si>
    <t>174.204.192.231</t>
  </si>
  <si>
    <t>Starter Pack x 1</t>
  </si>
  <si>
    <t>Mozilla/5.0 (Linux; Android 12; SM-G970U) AppleWebKit/537.36 (KHTML, like Gecko) Chrome/99.0.4844.73 Mobile Safari/537.36</t>
  </si>
  <si>
    <t>po_1Km6MrIqGbNkShMPXY1XDzhE</t>
  </si>
  <si>
    <t>txn_1KjVAqIqGbNkShMPyQDHEb3z</t>
  </si>
  <si>
    <t>ch_1KjVAmIqGbNkShMPivgNyp2P</t>
  </si>
  <si>
    <t>Order 210768 from Xcode Life</t>
  </si>
  <si>
    <t>cus_LQLiKwaQdbxk3V</t>
  </si>
  <si>
    <t>bbss7298@gmail.com</t>
  </si>
  <si>
    <t>Brandy Rigby</t>
  </si>
  <si>
    <t>pi_1KjV0mIqGbNkShMPDEh10BjR</t>
  </si>
  <si>
    <t>99.243.128.214</t>
  </si>
  <si>
    <t>Gene Nutrition x 1</t>
  </si>
  <si>
    <t>Gene Health x 1</t>
  </si>
  <si>
    <t>Mozilla/5.0 (Linux; Android 10; VOG-L04) AppleWebKit/537.36 (KHTML, like Gecko) Chrome/99.0.4844.88 Mobile Safari/537.36</t>
  </si>
  <si>
    <t>po_1KnBneIqGbNkShMPvMIDzFgw</t>
  </si>
  <si>
    <t>txn_1KjtuNIqGbNkShMP2hObb0m8</t>
  </si>
  <si>
    <t>ch_1KjtuKIqGbNkShMPBht5UrMV</t>
  </si>
  <si>
    <t>Order 210780 from Xcode Life</t>
  </si>
  <si>
    <t>cus_LQlH8UBZQaGTmW</t>
  </si>
  <si>
    <t>Garrettfeddersen@yahoo.com</t>
  </si>
  <si>
    <t>Garrett Feddersen</t>
  </si>
  <si>
    <t>pi_1KjtuHIqGbNkShMPofXiyaH7</t>
  </si>
  <si>
    <t>173.16.86.53</t>
  </si>
  <si>
    <t>Mozilla/5.0 (Linux; Android 12; SM-G996U) AppleWebKit/537.36 (KHTML, like Gecko) Chrome/99.0.4844.88 Mobile Safari/537.36</t>
  </si>
  <si>
    <t>txn_1KjtuNIqGbNkShMP764x9joa</t>
  </si>
  <si>
    <t>ch_1KjtuKIqGbNkShMPyw8ghQLI</t>
  </si>
  <si>
    <t>pi_1KjtuGIqGbNkShMPC4wFlI1p</t>
  </si>
  <si>
    <t>txn_1KklAyIqGbNkShMPIgKJSW9W</t>
  </si>
  <si>
    <t>ch_1KklAuIqGbNkShMPlgGUbsYx</t>
  </si>
  <si>
    <t>Order 210793 from Xcode Life</t>
  </si>
  <si>
    <t>cus_JzAHGUnTdDLFfR</t>
  </si>
  <si>
    <t>alex.klassmann@koeln.de</t>
  </si>
  <si>
    <t>Alexander Klassmann</t>
  </si>
  <si>
    <t>pi_1KkX6EIqGbNkShMPFexAiovr</t>
  </si>
  <si>
    <t>DE</t>
  </si>
  <si>
    <t>84.44.201.247</t>
  </si>
  <si>
    <t>Mozilla/5.0 (X11; Linux x86_64; rv:98.0) Gecko/20100101 Firefox/98.0</t>
  </si>
  <si>
    <t>po_1KnY6VIqGbNkShMP749chxlG</t>
  </si>
  <si>
    <t>txn_1Kl777IqGbNkShMP2MIo68kH</t>
  </si>
  <si>
    <t>ch_1Kl774IqGbNkShMPC5K0wzTW</t>
  </si>
  <si>
    <t>Order 210803 from Xcode Life</t>
  </si>
  <si>
    <t>cus_IjbYGDqQTyUzfZ</t>
  </si>
  <si>
    <t>mahir@nordicem.se</t>
  </si>
  <si>
    <t>Mahir Vazda</t>
  </si>
  <si>
    <t>pi_1Kl772IqGbNkShMPORXLLhJQ</t>
  </si>
  <si>
    <t>SE</t>
  </si>
  <si>
    <t>217.115.45.26</t>
  </si>
  <si>
    <t>Mozilla/5.0 (Macintosh; Intel Mac OS X 10_14_6) AppleWebKit/537.36 (KHTML, like Gecko) Chrome/99.0.4844.84 Safari/537.36</t>
  </si>
  <si>
    <t>po_1Kpj0KIqGbNkShMP87IsS9vX</t>
  </si>
  <si>
    <t>txn_1KlhUsIqGbNkShMPsfFqRVEi</t>
  </si>
  <si>
    <t>ch_1KlhUoIqGbNkShMPrMJ9SgYU</t>
  </si>
  <si>
    <t>Order 210817 from Xcode Life</t>
  </si>
  <si>
    <t>cus_LScdQSIrEybCX4</t>
  </si>
  <si>
    <t>lsanchezpagan1990@gmail.com</t>
  </si>
  <si>
    <t>Lisandra Sanchez Pagan</t>
  </si>
  <si>
    <t>pi_1KlhRQIqGbNkShMPggg9ExFV</t>
  </si>
  <si>
    <t>108.183.84.6</t>
  </si>
  <si>
    <t>BRCA &amp; Breast Cancer x 1</t>
  </si>
  <si>
    <t>Mozilla/5.0 (X11; CrOS x86_64 14388.52.0) AppleWebKit/537.36 (KHTML, like Gecko) Chrome/98.0.4758.91 Safari/537.36</t>
  </si>
  <si>
    <t>txn_1KlsYpIqGbNkShMPCttJmomT</t>
  </si>
  <si>
    <t>ch_1KlsYmIqGbNkShMP0OFM07Il</t>
  </si>
  <si>
    <t>Order 210821 from Xcode Life</t>
  </si>
  <si>
    <t>pi_1KlsViIqGbNkShMPYcSJq2Te</t>
  </si>
  <si>
    <t>txn_1Kndr3IqGbNkShMP8AdKTzna</t>
  </si>
  <si>
    <t>refund</t>
  </si>
  <si>
    <t>re_1KndqxIqGbNkShMP33TxEyGf</t>
  </si>
  <si>
    <t>REFUND FOR CHARGE (Order 210817 from Xcode Life)</t>
  </si>
  <si>
    <t>woocommerce</t>
  </si>
  <si>
    <t>po_1KqSGdIqGbNkShMPd6xqfgTS</t>
  </si>
  <si>
    <t>txn_1KnTiZIqGbNkShMPMr1MBikI</t>
  </si>
  <si>
    <t>ch_1KnTiWIqGbNkShMPa98YV1dc</t>
  </si>
  <si>
    <t>Order 210860 from Xcode Life</t>
  </si>
  <si>
    <t>cus_LUS3Yy3tcijuc5</t>
  </si>
  <si>
    <t>jessygaudreault@hotmail.com</t>
  </si>
  <si>
    <t>Jessy Gaudreault</t>
  </si>
  <si>
    <t>pi_1KnT93IqGbNkShMPz2ueOcqd</t>
  </si>
  <si>
    <t>173.179.237.237</t>
  </si>
  <si>
    <t>Mozilla/5.0 (Windows NT 10.0; Win64; x64) AppleWebKit/537.36 (KHTML, like Gecko) Chrome/100.0.4896.88 Safari/537.36</t>
  </si>
  <si>
    <t>po_1KqoTfIqGbNkShMPxARbjerU</t>
  </si>
  <si>
    <t>txn_1KnfVnIqGbNkShMPYKq0kKLK</t>
  </si>
  <si>
    <t>ch_1KnfVjIqGbNkShMPxi4x8APg</t>
  </si>
  <si>
    <t>Order 210869 from Xcode Life</t>
  </si>
  <si>
    <t>pi_1KnfVhIqGbNkShMPOWUPTYFa</t>
  </si>
  <si>
    <t>81.226.5.26</t>
  </si>
  <si>
    <t>po_1KsGWKIqGbNkShMP3FUKm8ff</t>
  </si>
  <si>
    <t>txn_1Koi9gIqGbNkShMP3z4WxjS6</t>
  </si>
  <si>
    <t>ch_1Koi9dIqGbNkShMPhwbPNMkK</t>
  </si>
  <si>
    <t>Order 210895 from Xcode Life</t>
  </si>
  <si>
    <t>cus_LVMKssLoZEuJKw</t>
  </si>
  <si>
    <t>kellie@gc-insurance.com</t>
  </si>
  <si>
    <t>Kellie Jim</t>
  </si>
  <si>
    <t>pi_1Koi6xIqGbNkShMPSs2csHLf</t>
  </si>
  <si>
    <t>174.248.114.41</t>
  </si>
  <si>
    <t>Mozilla/5.0 (Macintosh; Intel Mac OS X 10_15_6) AppleWebKit/605.1.15 (KHTML, like Gecko) Version/15.3 Safari/605.1.15</t>
  </si>
  <si>
    <t>txn_1KpuypIqGbNkShMPxhrj8t36</t>
  </si>
  <si>
    <t>ch_1KpuymIqGbNkShMP8Wfi9EIf</t>
  </si>
  <si>
    <t>Order 210925 from Xcode Life</t>
  </si>
  <si>
    <t>pi_1KpuyiIqGbNkShMPyJJRvu0W</t>
  </si>
  <si>
    <t>Mozilla/5.0 (Macintosh; Intel Mac OS X 10_14_6) AppleWebKit/537.36 (KHTML, like Gecko) Chrome/100.0.4896.88 Safari/537.36</t>
  </si>
  <si>
    <t>txn_1Kpv0oIqGbNkShMPQ725PoWU</t>
  </si>
  <si>
    <t>ch_1Kpv0kIqGbNkShMPYQeDGBtU</t>
  </si>
  <si>
    <t>Order 210926 from Xcode Life</t>
  </si>
  <si>
    <t>pi_1Kpv0iIqGbNkShMPoslPhAU0</t>
  </si>
  <si>
    <t>po_1KtLlsIqGbNkShMPvAvktX2H</t>
  </si>
  <si>
    <t>txn_1KquX6IqGbNkShMPX7s4bTYW</t>
  </si>
  <si>
    <t>ch_1KquX4IqGbNkShMP9F1dZb04</t>
  </si>
  <si>
    <t>Order 210959 from Xcode Life</t>
  </si>
  <si>
    <t>pi_1KquX2IqGbNkShMPbZHnuRaa</t>
  </si>
  <si>
    <t>Mozilla/5.0 (Windows NT 10.0; Win64; x64) AppleWebKit/537.36 (KHTML, like Gecko) Chrome/100.0.4896.127 Safari/537.36 Edg/100.0.1185.44</t>
  </si>
  <si>
    <t>po_1KtiGOIqGbNkShMPbgBxei0m</t>
  </si>
  <si>
    <t>txn_1KrMqSIqGbNkShMPoGfp44lf</t>
  </si>
  <si>
    <t>ch_1KrMqQIqGbNkShMPY4yb4wPu</t>
  </si>
  <si>
    <t>Order 210967 from Xcode Life</t>
  </si>
  <si>
    <t>pi_1KrMqNIqGbNkShMPgRAwFZs4</t>
  </si>
  <si>
    <t>txn_1KrO0WIqGbNkShMPFqtfiF0f</t>
  </si>
  <si>
    <t>ch_1KrO0UIqGbNkShMPwTZXStNF</t>
  </si>
  <si>
    <t>Order 210968 from Xcode Life</t>
  </si>
  <si>
    <t>pi_1KrNzkIqGbNkShMP4FshZ8JW</t>
  </si>
  <si>
    <t>txn_1KrOGYIqGbNkShMPP2HU20Hv</t>
  </si>
  <si>
    <t>ch_1KrOGWIqGbNkShMP2RoP3Qt5</t>
  </si>
  <si>
    <t>Order 210969 from Xcode Life</t>
  </si>
  <si>
    <t>pi_1KrOFUIqGbNkShMP7azG6NEC</t>
  </si>
  <si>
    <t>automatic_</t>
  </si>
  <si>
    <t>Booking Rate</t>
  </si>
  <si>
    <t>Realised Rate</t>
  </si>
  <si>
    <t>Sales</t>
  </si>
  <si>
    <t>FX</t>
  </si>
  <si>
    <t>Comm</t>
  </si>
  <si>
    <t>Stripe</t>
  </si>
  <si>
    <t>DR</t>
  </si>
  <si>
    <t>CR</t>
  </si>
  <si>
    <t>Check</t>
  </si>
  <si>
    <t>DATE</t>
  </si>
  <si>
    <t>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</si>
</sst>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/>
    <xf numFmtId="0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8C3358-164F-455B-A3E6-3D6936A0D2B8}">
  <sheetPr codeName="Sheet1"/>
  <dimension ref="A1:BZ28"/>
  <sheetViews>
    <sheetView topLeftCell="BU1" workbookViewId="0">
      <selection activeCell="A2" sqref="A1:XFD1048576"/>
    </sheetView>
  </sheetViews>
  <sheetFormatPr defaultRowHeight="15" x14ac:dyDescent="0.25"/>
  <cols>
    <col min="1" max="1" width="32.42578125" bestFit="1" customWidth="1"/>
    <col min="2" max="2" width="33.140625" style="2" bestFit="1" customWidth="1"/>
    <col min="3" max="3" width="29.28515625" bestFit="1" customWidth="1"/>
    <col min="4" max="4" width="33.42578125" bestFit="1" customWidth="1"/>
    <col min="5" max="6" width="15.85546875" bestFit="1" customWidth="1"/>
    <col min="7" max="7" width="16.140625" bestFit="1" customWidth="1"/>
    <col min="8" max="8" width="15.85546875" bestFit="1" customWidth="1"/>
    <col min="9" max="9" width="8.5703125" bestFit="1" customWidth="1"/>
    <col min="10" max="10" width="8.7109375" bestFit="1" customWidth="1"/>
    <col min="11" max="11" width="7" bestFit="1" customWidth="1"/>
    <col min="12" max="12" width="8.7109375" bestFit="1" customWidth="1"/>
    <col min="13" max="13" width="18.140625" bestFit="1" customWidth="1"/>
    <col min="14" max="14" width="32.5703125" bestFit="1" customWidth="1"/>
    <col min="15" max="15" width="48.7109375" bestFit="1" customWidth="1"/>
    <col min="16" max="16" width="23.85546875" bestFit="1" customWidth="1"/>
    <col min="17" max="17" width="24.5703125" bestFit="1" customWidth="1"/>
    <col min="18" max="18" width="22.140625" bestFit="1" customWidth="1"/>
    <col min="19" max="19" width="29.42578125" bestFit="1" customWidth="1"/>
    <col min="20" max="20" width="22" bestFit="1" customWidth="1"/>
    <col min="21" max="21" width="20.5703125" bestFit="1" customWidth="1"/>
    <col min="22" max="23" width="22.28515625" bestFit="1" customWidth="1"/>
    <col min="24" max="24" width="20.85546875" bestFit="1" customWidth="1"/>
    <col min="25" max="25" width="22.28515625" bestFit="1" customWidth="1"/>
    <col min="26" max="26" width="28.7109375" bestFit="1" customWidth="1"/>
    <col min="27" max="27" width="24.5703125" bestFit="1" customWidth="1"/>
    <col min="28" max="28" width="32.5703125" bestFit="1" customWidth="1"/>
    <col min="29" max="29" width="32.140625" bestFit="1" customWidth="1"/>
    <col min="30" max="30" width="18.5703125" bestFit="1" customWidth="1"/>
    <col min="31" max="31" width="15.85546875" bestFit="1" customWidth="1"/>
    <col min="32" max="32" width="8.5703125" bestFit="1" customWidth="1"/>
    <col min="33" max="33" width="10.140625" bestFit="1" customWidth="1"/>
    <col min="34" max="34" width="14.7109375" bestFit="1" customWidth="1"/>
    <col min="35" max="35" width="22.28515625" bestFit="1" customWidth="1"/>
    <col min="36" max="36" width="11.140625" bestFit="1" customWidth="1"/>
    <col min="37" max="37" width="12.5703125" bestFit="1" customWidth="1"/>
    <col min="38" max="38" width="12.42578125" bestFit="1" customWidth="1"/>
    <col min="39" max="39" width="20.42578125" bestFit="1" customWidth="1"/>
    <col min="40" max="40" width="14.85546875" bestFit="1" customWidth="1"/>
    <col min="41" max="41" width="27" bestFit="1" customWidth="1"/>
    <col min="42" max="42" width="44.140625" bestFit="1" customWidth="1"/>
    <col min="43" max="43" width="34.85546875" bestFit="1" customWidth="1"/>
    <col min="44" max="44" width="31.42578125" bestFit="1" customWidth="1"/>
    <col min="45" max="45" width="34.85546875" bestFit="1" customWidth="1"/>
    <col min="46" max="46" width="25.140625" bestFit="1" customWidth="1"/>
    <col min="47" max="47" width="30.5703125" bestFit="1" customWidth="1"/>
    <col min="48" max="48" width="30" bestFit="1" customWidth="1"/>
    <col min="49" max="49" width="27.85546875" bestFit="1" customWidth="1"/>
    <col min="50" max="50" width="26.85546875" bestFit="1" customWidth="1"/>
    <col min="51" max="56" width="34.42578125" bestFit="1" customWidth="1"/>
    <col min="57" max="57" width="57.42578125" bestFit="1" customWidth="1"/>
    <col min="58" max="59" width="34.42578125" bestFit="1" customWidth="1"/>
    <col min="60" max="69" width="33.28515625" bestFit="1" customWidth="1"/>
    <col min="70" max="70" width="27.28515625" bestFit="1" customWidth="1"/>
    <col min="71" max="71" width="30.7109375" bestFit="1" customWidth="1"/>
    <col min="72" max="72" width="130.28515625" bestFit="1" customWidth="1"/>
    <col min="73" max="73" width="26.85546875" bestFit="1" customWidth="1"/>
    <col min="74" max="74" width="28.7109375" bestFit="1" customWidth="1"/>
    <col min="75" max="75" width="26" bestFit="1" customWidth="1"/>
    <col min="76" max="76" width="21.140625" bestFit="1" customWidth="1"/>
    <col min="77" max="77" width="24.5703125" bestFit="1" customWidth="1"/>
    <col min="78" max="78" width="26.42578125" bestFit="1" customWidth="1"/>
  </cols>
  <sheetData>
    <row r="1" spans="1:78" x14ac:dyDescent="0.25">
      <c r="A1" t="s">
        <v>0</v>
      </c>
      <c r="B1" s="2" t="s">
        <v>293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</row>
    <row r="2" spans="1:78" x14ac:dyDescent="0.25">
      <c r="A2" t="s">
        <v>77</v>
      </c>
      <c r="B2" s="3">
        <v>44655</v>
      </c>
      <c r="C2" s="1">
        <v>44655.281157407408</v>
      </c>
      <c r="D2" t="s">
        <v>78</v>
      </c>
      <c r="E2" s="1">
        <v>44645.657222222224</v>
      </c>
      <c r="F2" s="1">
        <v>44645.886388888888</v>
      </c>
      <c r="G2" s="1">
        <v>44655</v>
      </c>
      <c r="H2" s="1">
        <v>44655.229166666664</v>
      </c>
      <c r="I2" t="s">
        <v>79</v>
      </c>
      <c r="J2">
        <v>1493.7</v>
      </c>
      <c r="K2">
        <v>75.790000000000006</v>
      </c>
      <c r="L2">
        <v>1417.91</v>
      </c>
      <c r="M2" t="s">
        <v>80</v>
      </c>
      <c r="N2" t="s">
        <v>81</v>
      </c>
      <c r="O2" t="s">
        <v>82</v>
      </c>
      <c r="P2">
        <v>20</v>
      </c>
      <c r="Q2" t="s">
        <v>83</v>
      </c>
      <c r="R2" t="s">
        <v>84</v>
      </c>
      <c r="S2" t="s">
        <v>85</v>
      </c>
      <c r="T2" t="s">
        <v>86</v>
      </c>
      <c r="AB2" t="s">
        <v>81</v>
      </c>
      <c r="AC2" t="s">
        <v>87</v>
      </c>
      <c r="AD2" s="1">
        <v>44645.657222222224</v>
      </c>
      <c r="AE2" s="1">
        <v>44645.886388888888</v>
      </c>
      <c r="AI2" t="s">
        <v>88</v>
      </c>
      <c r="AJ2" t="s">
        <v>89</v>
      </c>
      <c r="AK2" t="s">
        <v>90</v>
      </c>
      <c r="AL2" t="s">
        <v>91</v>
      </c>
      <c r="AO2">
        <v>1648223181</v>
      </c>
      <c r="AU2" t="s">
        <v>92</v>
      </c>
      <c r="AV2" t="s">
        <v>93</v>
      </c>
      <c r="AW2">
        <v>210686</v>
      </c>
      <c r="AX2" t="s">
        <v>94</v>
      </c>
      <c r="BE2" t="s">
        <v>95</v>
      </c>
      <c r="BT2" t="s">
        <v>96</v>
      </c>
      <c r="BU2">
        <v>31709</v>
      </c>
    </row>
    <row r="3" spans="1:78" x14ac:dyDescent="0.25">
      <c r="A3" t="s">
        <v>77</v>
      </c>
      <c r="B3" s="3">
        <v>44655</v>
      </c>
      <c r="C3" s="1">
        <v>44655.281157407408</v>
      </c>
      <c r="D3" t="s">
        <v>97</v>
      </c>
      <c r="E3" s="1">
        <v>44645.671863425923</v>
      </c>
      <c r="F3" s="1">
        <v>44645.901030092595</v>
      </c>
      <c r="G3" s="1">
        <v>44655</v>
      </c>
      <c r="H3" s="1">
        <v>44655.229166666664</v>
      </c>
      <c r="I3" t="s">
        <v>79</v>
      </c>
      <c r="J3">
        <v>1493.7</v>
      </c>
      <c r="K3">
        <v>75.790000000000006</v>
      </c>
      <c r="L3">
        <v>1417.91</v>
      </c>
      <c r="M3" t="s">
        <v>80</v>
      </c>
      <c r="N3" t="s">
        <v>98</v>
      </c>
      <c r="O3" t="s">
        <v>99</v>
      </c>
      <c r="P3">
        <v>20</v>
      </c>
      <c r="Q3" t="s">
        <v>83</v>
      </c>
      <c r="R3" t="s">
        <v>84</v>
      </c>
      <c r="S3" t="s">
        <v>85</v>
      </c>
      <c r="T3" t="s">
        <v>86</v>
      </c>
      <c r="AB3" t="s">
        <v>98</v>
      </c>
      <c r="AC3" t="s">
        <v>100</v>
      </c>
      <c r="AD3" s="1">
        <v>44645.671863425923</v>
      </c>
      <c r="AE3" s="1">
        <v>44645.901030092595</v>
      </c>
      <c r="AI3" t="s">
        <v>88</v>
      </c>
      <c r="AJ3" t="s">
        <v>89</v>
      </c>
      <c r="AK3" t="s">
        <v>90</v>
      </c>
      <c r="AL3" t="s">
        <v>91</v>
      </c>
      <c r="AO3">
        <v>1648224445</v>
      </c>
      <c r="AU3" t="s">
        <v>92</v>
      </c>
      <c r="AV3" t="s">
        <v>93</v>
      </c>
      <c r="AW3">
        <v>210687</v>
      </c>
      <c r="AX3" t="s">
        <v>94</v>
      </c>
      <c r="BE3" t="s">
        <v>95</v>
      </c>
      <c r="BT3" t="s">
        <v>96</v>
      </c>
      <c r="BU3">
        <v>31709</v>
      </c>
    </row>
    <row r="4" spans="1:78" x14ac:dyDescent="0.25">
      <c r="A4" t="s">
        <v>101</v>
      </c>
      <c r="B4" s="3">
        <v>44656</v>
      </c>
      <c r="C4" s="1">
        <v>44656.273645833331</v>
      </c>
      <c r="D4" t="s">
        <v>102</v>
      </c>
      <c r="E4" s="1">
        <v>44646.133217592593</v>
      </c>
      <c r="F4" s="1">
        <v>44646.362384259257</v>
      </c>
      <c r="G4" s="1">
        <v>44656</v>
      </c>
      <c r="H4" s="1">
        <v>44656.229166666664</v>
      </c>
      <c r="I4" t="s">
        <v>79</v>
      </c>
      <c r="J4">
        <v>1495.06</v>
      </c>
      <c r="K4">
        <v>75.87</v>
      </c>
      <c r="L4">
        <v>1419.19</v>
      </c>
      <c r="M4" t="s">
        <v>80</v>
      </c>
      <c r="N4" t="s">
        <v>103</v>
      </c>
      <c r="O4" t="s">
        <v>104</v>
      </c>
      <c r="P4">
        <v>20</v>
      </c>
      <c r="Q4" t="s">
        <v>83</v>
      </c>
      <c r="R4" t="s">
        <v>105</v>
      </c>
      <c r="S4" t="s">
        <v>106</v>
      </c>
      <c r="T4" t="s">
        <v>107</v>
      </c>
      <c r="AB4" t="s">
        <v>103</v>
      </c>
      <c r="AC4" t="s">
        <v>108</v>
      </c>
      <c r="AD4" s="1">
        <v>44646.133217592593</v>
      </c>
      <c r="AE4" s="1">
        <v>44646.362384259257</v>
      </c>
      <c r="AI4" t="s">
        <v>88</v>
      </c>
      <c r="AJ4" t="s">
        <v>89</v>
      </c>
      <c r="AK4" t="s">
        <v>90</v>
      </c>
      <c r="AL4" t="s">
        <v>109</v>
      </c>
      <c r="AO4">
        <v>1648264306</v>
      </c>
      <c r="AU4" t="s">
        <v>92</v>
      </c>
      <c r="AV4" t="s">
        <v>110</v>
      </c>
      <c r="AW4">
        <v>210691</v>
      </c>
      <c r="AX4" t="s">
        <v>94</v>
      </c>
      <c r="BE4" t="s">
        <v>95</v>
      </c>
      <c r="BT4" t="s">
        <v>111</v>
      </c>
      <c r="BU4">
        <v>30114</v>
      </c>
    </row>
    <row r="5" spans="1:78" x14ac:dyDescent="0.25">
      <c r="A5" t="s">
        <v>101</v>
      </c>
      <c r="B5" s="3">
        <v>44656</v>
      </c>
      <c r="C5" s="1">
        <v>44656.273645833331</v>
      </c>
      <c r="D5" t="s">
        <v>112</v>
      </c>
      <c r="E5" s="1">
        <v>44647.531111111108</v>
      </c>
      <c r="F5" s="1">
        <v>44647.760277777779</v>
      </c>
      <c r="G5" s="1">
        <v>44656</v>
      </c>
      <c r="H5" s="1">
        <v>44656.229166666664</v>
      </c>
      <c r="I5" t="s">
        <v>79</v>
      </c>
      <c r="J5">
        <v>5905.42</v>
      </c>
      <c r="K5">
        <v>299.63</v>
      </c>
      <c r="L5">
        <v>5605.79</v>
      </c>
      <c r="M5" t="s">
        <v>80</v>
      </c>
      <c r="N5" t="s">
        <v>113</v>
      </c>
      <c r="O5" t="s">
        <v>114</v>
      </c>
      <c r="P5">
        <v>79</v>
      </c>
      <c r="Q5" t="s">
        <v>83</v>
      </c>
      <c r="R5" t="s">
        <v>115</v>
      </c>
      <c r="S5" t="s">
        <v>116</v>
      </c>
      <c r="T5" t="s">
        <v>117</v>
      </c>
      <c r="AB5" t="s">
        <v>113</v>
      </c>
      <c r="AC5" t="s">
        <v>118</v>
      </c>
      <c r="AD5" s="1">
        <v>44647.531111111108</v>
      </c>
      <c r="AE5" s="1">
        <v>44647.760277777779</v>
      </c>
      <c r="AI5" t="s">
        <v>88</v>
      </c>
      <c r="AJ5" t="s">
        <v>89</v>
      </c>
      <c r="AK5" t="s">
        <v>119</v>
      </c>
      <c r="AL5" t="s">
        <v>120</v>
      </c>
      <c r="AO5">
        <v>1648385084</v>
      </c>
      <c r="AU5" t="s">
        <v>92</v>
      </c>
      <c r="AV5" t="s">
        <v>121</v>
      </c>
      <c r="AW5">
        <v>210707</v>
      </c>
      <c r="AX5" t="s">
        <v>94</v>
      </c>
      <c r="BB5" t="s">
        <v>122</v>
      </c>
      <c r="BT5" t="s">
        <v>123</v>
      </c>
      <c r="BU5">
        <v>28599</v>
      </c>
    </row>
    <row r="6" spans="1:78" x14ac:dyDescent="0.25">
      <c r="A6" t="s">
        <v>101</v>
      </c>
      <c r="B6" s="3">
        <v>44656</v>
      </c>
      <c r="C6" s="1">
        <v>44656.273645833331</v>
      </c>
      <c r="D6" t="s">
        <v>124</v>
      </c>
      <c r="E6" s="1">
        <v>44647.650868055556</v>
      </c>
      <c r="F6" s="1">
        <v>44647.88003472222</v>
      </c>
      <c r="G6" s="1">
        <v>44656</v>
      </c>
      <c r="H6" s="1">
        <v>44656.229166666664</v>
      </c>
      <c r="I6" t="s">
        <v>79</v>
      </c>
      <c r="J6">
        <v>5905.42</v>
      </c>
      <c r="K6">
        <v>299.63</v>
      </c>
      <c r="L6">
        <v>5605.79</v>
      </c>
      <c r="M6" t="s">
        <v>80</v>
      </c>
      <c r="N6" t="s">
        <v>125</v>
      </c>
      <c r="O6" t="s">
        <v>126</v>
      </c>
      <c r="P6">
        <v>79</v>
      </c>
      <c r="Q6" t="s">
        <v>83</v>
      </c>
      <c r="R6" t="s">
        <v>127</v>
      </c>
      <c r="S6" t="s">
        <v>128</v>
      </c>
      <c r="T6" t="s">
        <v>129</v>
      </c>
      <c r="AB6" t="s">
        <v>125</v>
      </c>
      <c r="AC6" t="s">
        <v>130</v>
      </c>
      <c r="AD6" s="1">
        <v>44647.650868055556</v>
      </c>
      <c r="AE6" s="1">
        <v>44647.88003472222</v>
      </c>
      <c r="AI6" t="s">
        <v>88</v>
      </c>
      <c r="AJ6" t="s">
        <v>131</v>
      </c>
      <c r="AK6" t="s">
        <v>119</v>
      </c>
      <c r="AL6" t="s">
        <v>91</v>
      </c>
      <c r="AO6">
        <v>1648395432</v>
      </c>
      <c r="AU6" t="s">
        <v>92</v>
      </c>
      <c r="AV6" t="s">
        <v>132</v>
      </c>
      <c r="AW6">
        <v>210699</v>
      </c>
      <c r="AX6" t="s">
        <v>94</v>
      </c>
      <c r="AY6" t="s">
        <v>133</v>
      </c>
      <c r="BT6" t="s">
        <v>134</v>
      </c>
      <c r="BU6">
        <v>31719</v>
      </c>
    </row>
    <row r="7" spans="1:78" x14ac:dyDescent="0.25">
      <c r="A7" t="s">
        <v>101</v>
      </c>
      <c r="B7" s="3">
        <v>44656</v>
      </c>
      <c r="C7" s="1">
        <v>44656.273645833331</v>
      </c>
      <c r="D7" t="s">
        <v>135</v>
      </c>
      <c r="E7" s="1">
        <v>44648.61041666667</v>
      </c>
      <c r="F7" s="1">
        <v>44648.839583333334</v>
      </c>
      <c r="G7" s="1">
        <v>44656</v>
      </c>
      <c r="H7" s="1">
        <v>44656.229166666664</v>
      </c>
      <c r="I7" t="s">
        <v>79</v>
      </c>
      <c r="J7">
        <v>5893.64</v>
      </c>
      <c r="K7">
        <v>299.05</v>
      </c>
      <c r="L7">
        <v>5594.59</v>
      </c>
      <c r="M7" t="s">
        <v>80</v>
      </c>
      <c r="N7" t="s">
        <v>136</v>
      </c>
      <c r="O7" t="s">
        <v>137</v>
      </c>
      <c r="P7">
        <v>79</v>
      </c>
      <c r="Q7" t="s">
        <v>83</v>
      </c>
      <c r="R7" t="s">
        <v>115</v>
      </c>
      <c r="S7" t="s">
        <v>116</v>
      </c>
      <c r="T7" t="s">
        <v>117</v>
      </c>
      <c r="AB7" t="s">
        <v>136</v>
      </c>
      <c r="AC7" t="s">
        <v>138</v>
      </c>
      <c r="AD7" s="1">
        <v>44648.61041666667</v>
      </c>
      <c r="AE7" s="1">
        <v>44648.839583333334</v>
      </c>
      <c r="AI7" t="s">
        <v>88</v>
      </c>
      <c r="AJ7" t="s">
        <v>89</v>
      </c>
      <c r="AK7" t="s">
        <v>119</v>
      </c>
      <c r="AL7" t="s">
        <v>120</v>
      </c>
      <c r="AO7">
        <v>1648478338</v>
      </c>
      <c r="AU7" t="s">
        <v>92</v>
      </c>
      <c r="AV7" t="s">
        <v>139</v>
      </c>
      <c r="AW7">
        <v>210721</v>
      </c>
      <c r="AX7" t="s">
        <v>94</v>
      </c>
      <c r="BB7" t="s">
        <v>122</v>
      </c>
      <c r="BT7" t="s">
        <v>140</v>
      </c>
      <c r="BU7">
        <v>28599</v>
      </c>
    </row>
    <row r="8" spans="1:78" x14ac:dyDescent="0.25">
      <c r="A8" t="s">
        <v>101</v>
      </c>
      <c r="B8" s="3">
        <v>44656</v>
      </c>
      <c r="C8" s="1">
        <v>44656.273645833331</v>
      </c>
      <c r="D8" t="s">
        <v>141</v>
      </c>
      <c r="E8" s="1">
        <v>44648.823437500003</v>
      </c>
      <c r="F8" s="1">
        <v>44649.052604166667</v>
      </c>
      <c r="G8" s="1">
        <v>44656</v>
      </c>
      <c r="H8" s="1">
        <v>44656.229166666664</v>
      </c>
      <c r="I8" t="s">
        <v>79</v>
      </c>
      <c r="J8">
        <v>5893.64</v>
      </c>
      <c r="K8">
        <v>299.05</v>
      </c>
      <c r="L8">
        <v>5594.59</v>
      </c>
      <c r="M8" t="s">
        <v>80</v>
      </c>
      <c r="N8" t="s">
        <v>142</v>
      </c>
      <c r="O8" t="s">
        <v>143</v>
      </c>
      <c r="P8">
        <v>79</v>
      </c>
      <c r="Q8" t="s">
        <v>83</v>
      </c>
      <c r="R8" t="s">
        <v>144</v>
      </c>
      <c r="S8" t="s">
        <v>145</v>
      </c>
      <c r="T8" t="s">
        <v>146</v>
      </c>
      <c r="AB8" t="s">
        <v>142</v>
      </c>
      <c r="AC8" t="s">
        <v>147</v>
      </c>
      <c r="AD8" s="1">
        <v>44648.823437500003</v>
      </c>
      <c r="AE8" s="1">
        <v>44649.052604166667</v>
      </c>
      <c r="AI8" t="s">
        <v>88</v>
      </c>
      <c r="AJ8" t="s">
        <v>89</v>
      </c>
      <c r="AK8" t="s">
        <v>119</v>
      </c>
      <c r="AL8" t="s">
        <v>91</v>
      </c>
      <c r="AO8">
        <v>1648496742</v>
      </c>
      <c r="AU8" t="s">
        <v>92</v>
      </c>
      <c r="AV8" t="s">
        <v>148</v>
      </c>
      <c r="AW8">
        <v>210723</v>
      </c>
      <c r="AX8" t="s">
        <v>94</v>
      </c>
      <c r="AY8" t="s">
        <v>133</v>
      </c>
      <c r="BT8" t="s">
        <v>111</v>
      </c>
      <c r="BU8">
        <v>31732</v>
      </c>
    </row>
    <row r="9" spans="1:78" x14ac:dyDescent="0.25">
      <c r="A9" t="s">
        <v>149</v>
      </c>
      <c r="B9" s="3">
        <v>44657</v>
      </c>
      <c r="C9" s="1">
        <v>44657.273495370369</v>
      </c>
      <c r="D9" t="s">
        <v>150</v>
      </c>
      <c r="E9" s="1">
        <v>44649.625590277778</v>
      </c>
      <c r="F9" s="1">
        <v>44649.854756944442</v>
      </c>
      <c r="G9" s="1">
        <v>44657</v>
      </c>
      <c r="H9" s="1">
        <v>44657.229166666664</v>
      </c>
      <c r="I9" t="s">
        <v>79</v>
      </c>
      <c r="J9">
        <v>5865.17</v>
      </c>
      <c r="K9">
        <v>297.60000000000002</v>
      </c>
      <c r="L9">
        <v>5567.57</v>
      </c>
      <c r="M9" t="s">
        <v>80</v>
      </c>
      <c r="N9" t="s">
        <v>151</v>
      </c>
      <c r="O9" t="s">
        <v>152</v>
      </c>
      <c r="P9">
        <v>79</v>
      </c>
      <c r="Q9" t="s">
        <v>83</v>
      </c>
      <c r="R9" t="s">
        <v>153</v>
      </c>
      <c r="S9" t="s">
        <v>154</v>
      </c>
      <c r="T9" t="s">
        <v>155</v>
      </c>
      <c r="AB9" t="s">
        <v>151</v>
      </c>
      <c r="AC9" t="s">
        <v>156</v>
      </c>
      <c r="AD9" s="1">
        <v>44649.625590277778</v>
      </c>
      <c r="AE9" s="1">
        <v>44649.854756944442</v>
      </c>
      <c r="AI9" t="s">
        <v>88</v>
      </c>
      <c r="AJ9" t="s">
        <v>89</v>
      </c>
      <c r="AK9" t="s">
        <v>90</v>
      </c>
      <c r="AL9" t="s">
        <v>91</v>
      </c>
      <c r="AO9">
        <v>1648566048</v>
      </c>
      <c r="AU9" t="s">
        <v>92</v>
      </c>
      <c r="AV9" t="s">
        <v>157</v>
      </c>
      <c r="AW9">
        <v>210749</v>
      </c>
      <c r="AX9" t="s">
        <v>94</v>
      </c>
      <c r="BB9" t="s">
        <v>122</v>
      </c>
      <c r="BT9" t="s">
        <v>158</v>
      </c>
      <c r="BU9">
        <v>31740</v>
      </c>
    </row>
    <row r="10" spans="1:78" x14ac:dyDescent="0.25">
      <c r="A10" t="s">
        <v>149</v>
      </c>
      <c r="B10" s="3">
        <v>44657</v>
      </c>
      <c r="C10" s="1">
        <v>44657.273495370369</v>
      </c>
      <c r="D10" t="s">
        <v>159</v>
      </c>
      <c r="E10" s="1">
        <v>44649.838356481479</v>
      </c>
      <c r="F10" s="1">
        <v>44650.067523148151</v>
      </c>
      <c r="G10" s="1">
        <v>44657</v>
      </c>
      <c r="H10" s="1">
        <v>44657.229166666664</v>
      </c>
      <c r="I10" t="s">
        <v>79</v>
      </c>
      <c r="J10">
        <v>5865.17</v>
      </c>
      <c r="K10">
        <v>297.60000000000002</v>
      </c>
      <c r="L10">
        <v>5567.57</v>
      </c>
      <c r="M10" t="s">
        <v>80</v>
      </c>
      <c r="N10" t="s">
        <v>160</v>
      </c>
      <c r="O10" t="s">
        <v>161</v>
      </c>
      <c r="P10">
        <v>79</v>
      </c>
      <c r="Q10" t="s">
        <v>83</v>
      </c>
      <c r="R10" t="s">
        <v>115</v>
      </c>
      <c r="S10" t="s">
        <v>116</v>
      </c>
      <c r="T10" t="s">
        <v>117</v>
      </c>
      <c r="AB10" t="s">
        <v>160</v>
      </c>
      <c r="AC10" t="s">
        <v>162</v>
      </c>
      <c r="AD10" s="1">
        <v>44649.838356481479</v>
      </c>
      <c r="AE10" s="1">
        <v>44650.067523148151</v>
      </c>
      <c r="AI10" t="s">
        <v>88</v>
      </c>
      <c r="AJ10" t="s">
        <v>89</v>
      </c>
      <c r="AK10" t="s">
        <v>119</v>
      </c>
      <c r="AL10" t="s">
        <v>120</v>
      </c>
      <c r="AO10">
        <v>1648584431</v>
      </c>
      <c r="AU10" t="s">
        <v>92</v>
      </c>
      <c r="AV10" t="s">
        <v>139</v>
      </c>
      <c r="AW10">
        <v>210751</v>
      </c>
      <c r="AX10" t="s">
        <v>94</v>
      </c>
      <c r="BB10" t="s">
        <v>122</v>
      </c>
      <c r="BT10" t="s">
        <v>140</v>
      </c>
      <c r="BU10">
        <v>28599</v>
      </c>
    </row>
    <row r="11" spans="1:78" x14ac:dyDescent="0.25">
      <c r="A11" t="s">
        <v>149</v>
      </c>
      <c r="B11" s="3">
        <v>44657</v>
      </c>
      <c r="C11" s="1">
        <v>44657.273495370369</v>
      </c>
      <c r="D11" t="s">
        <v>163</v>
      </c>
      <c r="E11" s="1">
        <v>44649.969606481478</v>
      </c>
      <c r="F11" s="1">
        <v>44650.198773148149</v>
      </c>
      <c r="G11" s="1">
        <v>44657</v>
      </c>
      <c r="H11" s="1">
        <v>44657.229166666664</v>
      </c>
      <c r="I11" t="s">
        <v>79</v>
      </c>
      <c r="J11">
        <v>3637.89</v>
      </c>
      <c r="K11">
        <v>184.59</v>
      </c>
      <c r="L11">
        <v>3453.3</v>
      </c>
      <c r="M11" t="s">
        <v>80</v>
      </c>
      <c r="N11" t="s">
        <v>164</v>
      </c>
      <c r="O11" t="s">
        <v>165</v>
      </c>
      <c r="P11">
        <v>49</v>
      </c>
      <c r="Q11" t="s">
        <v>83</v>
      </c>
      <c r="R11" t="s">
        <v>166</v>
      </c>
      <c r="S11" t="s">
        <v>167</v>
      </c>
      <c r="T11" t="s">
        <v>168</v>
      </c>
      <c r="AB11" t="s">
        <v>164</v>
      </c>
      <c r="AC11" t="s">
        <v>169</v>
      </c>
      <c r="AD11" s="1">
        <v>44649.969606481478</v>
      </c>
      <c r="AE11" s="1">
        <v>44650.198773148149</v>
      </c>
      <c r="AI11" t="s">
        <v>88</v>
      </c>
      <c r="AJ11" t="s">
        <v>89</v>
      </c>
      <c r="AK11" t="s">
        <v>90</v>
      </c>
      <c r="AL11" t="s">
        <v>91</v>
      </c>
      <c r="AO11">
        <v>1648595771</v>
      </c>
      <c r="AU11" t="s">
        <v>92</v>
      </c>
      <c r="AV11" t="s">
        <v>170</v>
      </c>
      <c r="AW11">
        <v>210753</v>
      </c>
      <c r="AX11" t="s">
        <v>94</v>
      </c>
      <c r="BA11" t="s">
        <v>171</v>
      </c>
      <c r="BT11" t="s">
        <v>172</v>
      </c>
      <c r="BU11">
        <v>31743</v>
      </c>
    </row>
    <row r="12" spans="1:78" x14ac:dyDescent="0.25">
      <c r="A12" t="s">
        <v>173</v>
      </c>
      <c r="B12" s="3">
        <v>44659</v>
      </c>
      <c r="C12" s="1">
        <v>44659.279236111113</v>
      </c>
      <c r="D12" t="s">
        <v>174</v>
      </c>
      <c r="E12" s="1">
        <v>44651.878379629627</v>
      </c>
      <c r="F12" s="1">
        <v>44652.107546296298</v>
      </c>
      <c r="G12" s="1">
        <v>44659</v>
      </c>
      <c r="H12" s="1">
        <v>44659.229166666664</v>
      </c>
      <c r="I12" t="s">
        <v>79</v>
      </c>
      <c r="J12">
        <v>2970.93</v>
      </c>
      <c r="K12">
        <v>150.75</v>
      </c>
      <c r="L12">
        <v>2820.18</v>
      </c>
      <c r="M12" t="s">
        <v>80</v>
      </c>
      <c r="N12" t="s">
        <v>175</v>
      </c>
      <c r="O12" t="s">
        <v>176</v>
      </c>
      <c r="P12">
        <v>40</v>
      </c>
      <c r="Q12" t="s">
        <v>83</v>
      </c>
      <c r="R12" t="s">
        <v>177</v>
      </c>
      <c r="S12" t="s">
        <v>178</v>
      </c>
      <c r="T12" t="s">
        <v>179</v>
      </c>
      <c r="AB12" t="s">
        <v>175</v>
      </c>
      <c r="AC12" t="s">
        <v>180</v>
      </c>
      <c r="AD12" s="1">
        <v>44651.878379629627</v>
      </c>
      <c r="AE12" s="1">
        <v>44652.107546296298</v>
      </c>
      <c r="AI12" t="s">
        <v>88</v>
      </c>
      <c r="AJ12" t="s">
        <v>89</v>
      </c>
      <c r="AK12" t="s">
        <v>119</v>
      </c>
      <c r="AL12" t="s">
        <v>109</v>
      </c>
      <c r="AO12">
        <v>1648760689</v>
      </c>
      <c r="AU12" t="s">
        <v>92</v>
      </c>
      <c r="AV12" t="s">
        <v>181</v>
      </c>
      <c r="AW12">
        <v>210768</v>
      </c>
      <c r="AX12" t="s">
        <v>94</v>
      </c>
      <c r="BI12" t="s">
        <v>182</v>
      </c>
      <c r="BK12" t="s">
        <v>183</v>
      </c>
      <c r="BT12" t="s">
        <v>184</v>
      </c>
      <c r="BU12">
        <v>31754</v>
      </c>
    </row>
    <row r="13" spans="1:78" x14ac:dyDescent="0.25">
      <c r="A13" t="s">
        <v>185</v>
      </c>
      <c r="B13" s="3">
        <v>44662</v>
      </c>
      <c r="C13" s="1">
        <v>44662.279340277775</v>
      </c>
      <c r="D13" t="s">
        <v>186</v>
      </c>
      <c r="E13" s="1">
        <v>44652.978842592594</v>
      </c>
      <c r="F13" s="1">
        <v>44653.208009259259</v>
      </c>
      <c r="G13" s="1">
        <v>44662</v>
      </c>
      <c r="H13" s="1">
        <v>44662.229166666664</v>
      </c>
      <c r="I13" t="s">
        <v>79</v>
      </c>
      <c r="J13">
        <v>5884.67</v>
      </c>
      <c r="K13">
        <v>298.58</v>
      </c>
      <c r="L13">
        <v>5586.09</v>
      </c>
      <c r="M13" t="s">
        <v>80</v>
      </c>
      <c r="N13" t="s">
        <v>187</v>
      </c>
      <c r="O13" t="s">
        <v>188</v>
      </c>
      <c r="P13">
        <v>79</v>
      </c>
      <c r="Q13" t="s">
        <v>83</v>
      </c>
      <c r="R13" t="s">
        <v>189</v>
      </c>
      <c r="S13" t="s">
        <v>190</v>
      </c>
      <c r="T13" t="s">
        <v>191</v>
      </c>
      <c r="AB13" t="s">
        <v>187</v>
      </c>
      <c r="AC13" t="s">
        <v>192</v>
      </c>
      <c r="AD13" s="1">
        <v>44652.978842592594</v>
      </c>
      <c r="AE13" s="1">
        <v>44653.208009259259</v>
      </c>
      <c r="AI13" t="s">
        <v>88</v>
      </c>
      <c r="AJ13" t="s">
        <v>89</v>
      </c>
      <c r="AK13" t="s">
        <v>90</v>
      </c>
      <c r="AL13" t="s">
        <v>91</v>
      </c>
      <c r="AO13">
        <v>1648855768</v>
      </c>
      <c r="AU13" t="s">
        <v>92</v>
      </c>
      <c r="AV13" t="s">
        <v>193</v>
      </c>
      <c r="AW13">
        <v>210780</v>
      </c>
      <c r="AX13" t="s">
        <v>94</v>
      </c>
      <c r="BB13" t="s">
        <v>122</v>
      </c>
      <c r="BT13" t="s">
        <v>194</v>
      </c>
      <c r="BU13">
        <v>31764</v>
      </c>
    </row>
    <row r="14" spans="1:78" x14ac:dyDescent="0.25">
      <c r="A14" t="s">
        <v>185</v>
      </c>
      <c r="B14" s="3">
        <v>44662</v>
      </c>
      <c r="C14" s="1">
        <v>44662.279340277775</v>
      </c>
      <c r="D14" t="s">
        <v>195</v>
      </c>
      <c r="E14" s="1">
        <v>44652.978842592594</v>
      </c>
      <c r="F14" s="1">
        <v>44653.208009259259</v>
      </c>
      <c r="G14" s="1">
        <v>44662</v>
      </c>
      <c r="H14" s="1">
        <v>44662.229166666664</v>
      </c>
      <c r="I14" t="s">
        <v>79</v>
      </c>
      <c r="J14">
        <v>5884.67</v>
      </c>
      <c r="K14">
        <v>298.58</v>
      </c>
      <c r="L14">
        <v>5586.09</v>
      </c>
      <c r="M14" t="s">
        <v>80</v>
      </c>
      <c r="N14" t="s">
        <v>196</v>
      </c>
      <c r="O14" t="s">
        <v>188</v>
      </c>
      <c r="P14">
        <v>79</v>
      </c>
      <c r="Q14" t="s">
        <v>83</v>
      </c>
      <c r="R14" t="s">
        <v>189</v>
      </c>
      <c r="S14" t="s">
        <v>190</v>
      </c>
      <c r="T14" t="s">
        <v>191</v>
      </c>
      <c r="AB14" t="s">
        <v>196</v>
      </c>
      <c r="AC14" t="s">
        <v>197</v>
      </c>
      <c r="AD14" s="1">
        <v>44652.978842592594</v>
      </c>
      <c r="AE14" s="1">
        <v>44653.208009259259</v>
      </c>
      <c r="AI14" t="s">
        <v>88</v>
      </c>
      <c r="AJ14" t="s">
        <v>89</v>
      </c>
      <c r="AK14" t="s">
        <v>90</v>
      </c>
      <c r="AL14" t="s">
        <v>91</v>
      </c>
      <c r="AO14">
        <v>1648855768</v>
      </c>
      <c r="AU14" t="s">
        <v>92</v>
      </c>
      <c r="AV14" t="s">
        <v>193</v>
      </c>
      <c r="AW14">
        <v>210780</v>
      </c>
      <c r="AX14" t="s">
        <v>94</v>
      </c>
      <c r="BB14" t="s">
        <v>122</v>
      </c>
      <c r="BT14" t="s">
        <v>194</v>
      </c>
      <c r="BU14">
        <v>31764</v>
      </c>
    </row>
    <row r="15" spans="1:78" x14ac:dyDescent="0.25">
      <c r="A15" t="s">
        <v>185</v>
      </c>
      <c r="B15" s="3">
        <v>44662</v>
      </c>
      <c r="C15" s="1">
        <v>44662.279340277775</v>
      </c>
      <c r="D15" t="s">
        <v>198</v>
      </c>
      <c r="E15" s="1">
        <v>44655.348749999997</v>
      </c>
      <c r="F15" s="1">
        <v>44655.577916666669</v>
      </c>
      <c r="G15" s="1">
        <v>44662</v>
      </c>
      <c r="H15" s="1">
        <v>44662.229166666664</v>
      </c>
      <c r="I15" t="s">
        <v>79</v>
      </c>
      <c r="J15">
        <v>7373.03</v>
      </c>
      <c r="K15">
        <v>374.1</v>
      </c>
      <c r="L15">
        <v>6998.93</v>
      </c>
      <c r="M15" t="s">
        <v>80</v>
      </c>
      <c r="N15" t="s">
        <v>199</v>
      </c>
      <c r="O15" t="s">
        <v>200</v>
      </c>
      <c r="P15">
        <v>99</v>
      </c>
      <c r="Q15" t="s">
        <v>83</v>
      </c>
      <c r="R15" t="s">
        <v>201</v>
      </c>
      <c r="S15" t="s">
        <v>202</v>
      </c>
      <c r="T15" t="s">
        <v>203</v>
      </c>
      <c r="AB15" t="s">
        <v>199</v>
      </c>
      <c r="AC15" t="s">
        <v>204</v>
      </c>
      <c r="AD15" s="1">
        <v>44655.348749999997</v>
      </c>
      <c r="AE15" s="1">
        <v>44655.577916666669</v>
      </c>
      <c r="AI15" t="s">
        <v>88</v>
      </c>
      <c r="AJ15" t="s">
        <v>89</v>
      </c>
      <c r="AK15" t="s">
        <v>90</v>
      </c>
      <c r="AL15" t="s">
        <v>205</v>
      </c>
      <c r="AO15">
        <v>1649060530</v>
      </c>
      <c r="AU15" t="s">
        <v>92</v>
      </c>
      <c r="AV15" t="s">
        <v>206</v>
      </c>
      <c r="AW15">
        <v>210793</v>
      </c>
      <c r="AX15" t="s">
        <v>94</v>
      </c>
      <c r="BB15" t="s">
        <v>122</v>
      </c>
      <c r="BT15" t="s">
        <v>207</v>
      </c>
      <c r="BU15">
        <v>5215</v>
      </c>
    </row>
    <row r="16" spans="1:78" x14ac:dyDescent="0.25">
      <c r="A16" t="s">
        <v>208</v>
      </c>
      <c r="B16" s="3">
        <v>44663</v>
      </c>
      <c r="C16" s="1">
        <v>44663.271666666667</v>
      </c>
      <c r="D16" t="s">
        <v>209</v>
      </c>
      <c r="E16" s="1">
        <v>44656.324791666666</v>
      </c>
      <c r="F16" s="1">
        <v>44656.55395833333</v>
      </c>
      <c r="G16" s="1">
        <v>44663</v>
      </c>
      <c r="H16" s="1">
        <v>44663.229166666664</v>
      </c>
      <c r="I16" t="s">
        <v>79</v>
      </c>
      <c r="J16">
        <v>5103.82</v>
      </c>
      <c r="K16">
        <v>258.95999999999998</v>
      </c>
      <c r="L16">
        <v>4844.8599999999997</v>
      </c>
      <c r="M16" t="s">
        <v>80</v>
      </c>
      <c r="N16" t="s">
        <v>210</v>
      </c>
      <c r="O16" t="s">
        <v>211</v>
      </c>
      <c r="P16">
        <v>69</v>
      </c>
      <c r="Q16" t="s">
        <v>83</v>
      </c>
      <c r="R16" t="s">
        <v>212</v>
      </c>
      <c r="S16" t="s">
        <v>213</v>
      </c>
      <c r="T16" t="s">
        <v>214</v>
      </c>
      <c r="AB16" t="s">
        <v>210</v>
      </c>
      <c r="AC16" t="s">
        <v>215</v>
      </c>
      <c r="AD16" s="1">
        <v>44656.324791666666</v>
      </c>
      <c r="AE16" s="1">
        <v>44656.55395833333</v>
      </c>
      <c r="AI16" t="s">
        <v>88</v>
      </c>
      <c r="AJ16" t="s">
        <v>131</v>
      </c>
      <c r="AK16" t="s">
        <v>90</v>
      </c>
      <c r="AL16" t="s">
        <v>216</v>
      </c>
      <c r="AO16">
        <v>1649144859</v>
      </c>
      <c r="AU16" t="s">
        <v>92</v>
      </c>
      <c r="AV16" t="s">
        <v>217</v>
      </c>
      <c r="AW16">
        <v>210803</v>
      </c>
      <c r="AX16" t="s">
        <v>94</v>
      </c>
      <c r="AY16" t="s">
        <v>133</v>
      </c>
      <c r="BT16" t="s">
        <v>218</v>
      </c>
      <c r="BU16">
        <v>25435</v>
      </c>
    </row>
    <row r="17" spans="1:75" x14ac:dyDescent="0.25">
      <c r="A17" t="s">
        <v>219</v>
      </c>
      <c r="B17" s="3">
        <v>44669</v>
      </c>
      <c r="C17" s="1">
        <v>44669.2734837963</v>
      </c>
      <c r="D17" t="s">
        <v>220</v>
      </c>
      <c r="E17" s="1">
        <v>44657.943495370368</v>
      </c>
      <c r="F17" s="1">
        <v>44658.172662037039</v>
      </c>
      <c r="G17" s="1">
        <v>44664</v>
      </c>
      <c r="H17" s="1">
        <v>44664.229166666664</v>
      </c>
      <c r="I17" t="s">
        <v>79</v>
      </c>
      <c r="J17">
        <v>2971.23</v>
      </c>
      <c r="K17">
        <v>150.76</v>
      </c>
      <c r="L17">
        <v>2820.47</v>
      </c>
      <c r="M17" t="s">
        <v>80</v>
      </c>
      <c r="N17" t="s">
        <v>221</v>
      </c>
      <c r="O17" t="s">
        <v>222</v>
      </c>
      <c r="P17">
        <v>40</v>
      </c>
      <c r="Q17" t="s">
        <v>83</v>
      </c>
      <c r="R17" t="s">
        <v>223</v>
      </c>
      <c r="S17" t="s">
        <v>224</v>
      </c>
      <c r="T17" t="s">
        <v>225</v>
      </c>
      <c r="AB17" t="s">
        <v>221</v>
      </c>
      <c r="AC17" t="s">
        <v>226</v>
      </c>
      <c r="AD17" s="1">
        <v>44657.943495370368</v>
      </c>
      <c r="AE17" s="1">
        <v>44658.172662037039</v>
      </c>
      <c r="AI17" t="s">
        <v>88</v>
      </c>
      <c r="AJ17" t="s">
        <v>89</v>
      </c>
      <c r="AK17" t="s">
        <v>119</v>
      </c>
      <c r="AL17" t="s">
        <v>91</v>
      </c>
      <c r="AO17">
        <v>1649284715</v>
      </c>
      <c r="AU17" t="s">
        <v>92</v>
      </c>
      <c r="AV17" t="s">
        <v>227</v>
      </c>
      <c r="AW17">
        <v>210817</v>
      </c>
      <c r="AX17" t="s">
        <v>94</v>
      </c>
      <c r="BP17" t="s">
        <v>228</v>
      </c>
      <c r="BT17" t="s">
        <v>229</v>
      </c>
      <c r="BU17">
        <v>31792</v>
      </c>
    </row>
    <row r="18" spans="1:75" x14ac:dyDescent="0.25">
      <c r="A18" t="s">
        <v>219</v>
      </c>
      <c r="B18" s="3">
        <v>44669</v>
      </c>
      <c r="C18" s="1">
        <v>44669.2734837963</v>
      </c>
      <c r="D18" t="s">
        <v>230</v>
      </c>
      <c r="E18" s="1">
        <v>44658.435740740744</v>
      </c>
      <c r="F18" s="1">
        <v>44658.664907407408</v>
      </c>
      <c r="G18" s="1">
        <v>44669</v>
      </c>
      <c r="H18" s="1">
        <v>44669.229166666664</v>
      </c>
      <c r="I18" t="s">
        <v>79</v>
      </c>
      <c r="J18">
        <v>1488.53</v>
      </c>
      <c r="K18">
        <v>75.53</v>
      </c>
      <c r="L18">
        <v>1413</v>
      </c>
      <c r="M18" t="s">
        <v>80</v>
      </c>
      <c r="N18" t="s">
        <v>231</v>
      </c>
      <c r="O18" t="s">
        <v>232</v>
      </c>
      <c r="P18">
        <v>20</v>
      </c>
      <c r="Q18" t="s">
        <v>83</v>
      </c>
      <c r="R18" t="s">
        <v>223</v>
      </c>
      <c r="S18" t="s">
        <v>224</v>
      </c>
      <c r="T18" t="s">
        <v>225</v>
      </c>
      <c r="AB18" t="s">
        <v>231</v>
      </c>
      <c r="AC18" t="s">
        <v>233</v>
      </c>
      <c r="AD18" s="1">
        <v>44658.435740740744</v>
      </c>
      <c r="AE18" s="1">
        <v>44658.664907407408</v>
      </c>
      <c r="AI18" t="s">
        <v>88</v>
      </c>
      <c r="AJ18" t="s">
        <v>89</v>
      </c>
      <c r="AK18" t="s">
        <v>119</v>
      </c>
      <c r="AL18" t="s">
        <v>91</v>
      </c>
      <c r="AO18">
        <v>1649327245</v>
      </c>
      <c r="AU18" t="s">
        <v>92</v>
      </c>
      <c r="AV18" t="s">
        <v>227</v>
      </c>
      <c r="AW18">
        <v>210821</v>
      </c>
      <c r="AX18" t="s">
        <v>94</v>
      </c>
      <c r="BI18" t="s">
        <v>182</v>
      </c>
      <c r="BT18" t="s">
        <v>229</v>
      </c>
      <c r="BU18">
        <v>31792</v>
      </c>
    </row>
    <row r="19" spans="1:75" x14ac:dyDescent="0.25">
      <c r="A19" t="s">
        <v>219</v>
      </c>
      <c r="B19" s="3">
        <v>44669</v>
      </c>
      <c r="C19" s="1">
        <v>44669.2734837963</v>
      </c>
      <c r="D19" t="s">
        <v>234</v>
      </c>
      <c r="E19" s="1">
        <v>44663.298275462963</v>
      </c>
      <c r="F19" s="1">
        <v>44663.527442129627</v>
      </c>
      <c r="G19" s="1">
        <v>44664</v>
      </c>
      <c r="H19" s="1">
        <v>44664.229166666664</v>
      </c>
      <c r="I19" t="s">
        <v>79</v>
      </c>
      <c r="J19">
        <v>-2972.83</v>
      </c>
      <c r="K19">
        <v>0</v>
      </c>
      <c r="L19">
        <v>-2972.83</v>
      </c>
      <c r="M19" t="s">
        <v>235</v>
      </c>
      <c r="N19" t="s">
        <v>236</v>
      </c>
      <c r="O19" t="s">
        <v>237</v>
      </c>
      <c r="P19">
        <v>-40</v>
      </c>
      <c r="Q19" t="s">
        <v>83</v>
      </c>
      <c r="R19" t="s">
        <v>223</v>
      </c>
      <c r="S19" t="s">
        <v>224</v>
      </c>
      <c r="T19" t="s">
        <v>225</v>
      </c>
      <c r="AB19" t="s">
        <v>221</v>
      </c>
      <c r="AC19" t="s">
        <v>226</v>
      </c>
      <c r="AD19" s="1">
        <v>44657.943495370368</v>
      </c>
      <c r="AE19" s="1">
        <v>44658.172662037039</v>
      </c>
      <c r="AI19" t="s">
        <v>88</v>
      </c>
      <c r="AJ19" t="s">
        <v>89</v>
      </c>
      <c r="AK19" t="s">
        <v>119</v>
      </c>
      <c r="AL19" t="s">
        <v>91</v>
      </c>
      <c r="AO19">
        <v>1649284715</v>
      </c>
      <c r="AU19" t="s">
        <v>92</v>
      </c>
      <c r="AV19" t="s">
        <v>227</v>
      </c>
      <c r="AW19">
        <v>210817</v>
      </c>
      <c r="AX19" t="s">
        <v>94</v>
      </c>
      <c r="BP19" t="s">
        <v>228</v>
      </c>
      <c r="BT19" t="s">
        <v>229</v>
      </c>
      <c r="BU19">
        <v>31792</v>
      </c>
      <c r="BV19" t="s">
        <v>238</v>
      </c>
      <c r="BW19">
        <v>210817</v>
      </c>
    </row>
    <row r="20" spans="1:75" x14ac:dyDescent="0.25">
      <c r="A20" t="s">
        <v>239</v>
      </c>
      <c r="B20" s="3">
        <v>44671</v>
      </c>
      <c r="C20" s="1">
        <v>44671.287268518521</v>
      </c>
      <c r="D20" t="s">
        <v>240</v>
      </c>
      <c r="E20" s="1">
        <v>44662.847314814811</v>
      </c>
      <c r="F20" s="1">
        <v>44663.076481481483</v>
      </c>
      <c r="G20" s="1">
        <v>44671</v>
      </c>
      <c r="H20" s="1">
        <v>44671.229166666664</v>
      </c>
      <c r="I20" t="s">
        <v>79</v>
      </c>
      <c r="J20">
        <v>5873</v>
      </c>
      <c r="K20">
        <v>298</v>
      </c>
      <c r="L20">
        <v>5575</v>
      </c>
      <c r="M20" t="s">
        <v>80</v>
      </c>
      <c r="N20" t="s">
        <v>241</v>
      </c>
      <c r="O20" t="s">
        <v>242</v>
      </c>
      <c r="P20">
        <v>79</v>
      </c>
      <c r="Q20" t="s">
        <v>83</v>
      </c>
      <c r="R20" t="s">
        <v>243</v>
      </c>
      <c r="S20" t="s">
        <v>244</v>
      </c>
      <c r="T20" t="s">
        <v>245</v>
      </c>
      <c r="AB20" t="s">
        <v>241</v>
      </c>
      <c r="AC20" t="s">
        <v>246</v>
      </c>
      <c r="AD20" s="1">
        <v>44662.847314814811</v>
      </c>
      <c r="AE20" s="1">
        <v>44663.076481481483</v>
      </c>
      <c r="AI20" t="s">
        <v>88</v>
      </c>
      <c r="AJ20" t="s">
        <v>131</v>
      </c>
      <c r="AK20" t="s">
        <v>90</v>
      </c>
      <c r="AL20" t="s">
        <v>109</v>
      </c>
      <c r="AO20">
        <v>1649708405</v>
      </c>
      <c r="AU20" t="s">
        <v>92</v>
      </c>
      <c r="AV20" t="s">
        <v>247</v>
      </c>
      <c r="AW20">
        <v>210860</v>
      </c>
      <c r="AX20" t="s">
        <v>94</v>
      </c>
      <c r="AY20" t="s">
        <v>133</v>
      </c>
      <c r="BT20" t="s">
        <v>248</v>
      </c>
      <c r="BU20">
        <v>31815</v>
      </c>
    </row>
    <row r="21" spans="1:75" x14ac:dyDescent="0.25">
      <c r="A21" t="s">
        <v>249</v>
      </c>
      <c r="B21" s="3">
        <v>44672</v>
      </c>
      <c r="C21" s="1">
        <v>44672.275416666664</v>
      </c>
      <c r="D21" t="s">
        <v>250</v>
      </c>
      <c r="E21" s="1">
        <v>44663.372025462966</v>
      </c>
      <c r="F21" s="1">
        <v>44663.60119212963</v>
      </c>
      <c r="G21" s="1">
        <v>44672</v>
      </c>
      <c r="H21" s="1">
        <v>44672.229166666664</v>
      </c>
      <c r="I21" t="s">
        <v>79</v>
      </c>
      <c r="J21">
        <v>5128.1099999999997</v>
      </c>
      <c r="K21">
        <v>260.20999999999998</v>
      </c>
      <c r="L21">
        <v>4867.8999999999996</v>
      </c>
      <c r="M21" t="s">
        <v>80</v>
      </c>
      <c r="N21" t="s">
        <v>251</v>
      </c>
      <c r="O21" t="s">
        <v>252</v>
      </c>
      <c r="P21">
        <v>69</v>
      </c>
      <c r="Q21" t="s">
        <v>83</v>
      </c>
      <c r="R21" t="s">
        <v>212</v>
      </c>
      <c r="S21" t="s">
        <v>213</v>
      </c>
      <c r="T21" t="s">
        <v>214</v>
      </c>
      <c r="AB21" t="s">
        <v>251</v>
      </c>
      <c r="AC21" t="s">
        <v>253</v>
      </c>
      <c r="AD21" s="1">
        <v>44663.372025462966</v>
      </c>
      <c r="AE21" s="1">
        <v>44663.60119212963</v>
      </c>
      <c r="AI21" t="s">
        <v>88</v>
      </c>
      <c r="AJ21" t="s">
        <v>131</v>
      </c>
      <c r="AK21" t="s">
        <v>90</v>
      </c>
      <c r="AL21" t="s">
        <v>216</v>
      </c>
      <c r="AO21">
        <v>1649753740</v>
      </c>
      <c r="AU21" t="s">
        <v>92</v>
      </c>
      <c r="AV21" t="s">
        <v>254</v>
      </c>
      <c r="AW21">
        <v>210869</v>
      </c>
      <c r="AX21" t="s">
        <v>94</v>
      </c>
      <c r="AY21" t="s">
        <v>133</v>
      </c>
      <c r="BT21" t="s">
        <v>218</v>
      </c>
      <c r="BU21">
        <v>25435</v>
      </c>
    </row>
    <row r="22" spans="1:75" x14ac:dyDescent="0.25">
      <c r="A22" t="s">
        <v>255</v>
      </c>
      <c r="B22" s="3">
        <v>44676</v>
      </c>
      <c r="C22" s="1">
        <v>44676.281493055554</v>
      </c>
      <c r="D22" t="s">
        <v>256</v>
      </c>
      <c r="E22" s="1">
        <v>44666.248067129629</v>
      </c>
      <c r="F22" s="1">
        <v>44666.477233796293</v>
      </c>
      <c r="G22" s="1">
        <v>44676</v>
      </c>
      <c r="H22" s="1">
        <v>44676.229166666664</v>
      </c>
      <c r="I22" t="s">
        <v>79</v>
      </c>
      <c r="J22">
        <v>7104.38</v>
      </c>
      <c r="K22">
        <v>360.47</v>
      </c>
      <c r="L22">
        <v>6743.91</v>
      </c>
      <c r="M22" t="s">
        <v>80</v>
      </c>
      <c r="N22" t="s">
        <v>257</v>
      </c>
      <c r="O22" t="s">
        <v>258</v>
      </c>
      <c r="P22">
        <v>95</v>
      </c>
      <c r="Q22" t="s">
        <v>83</v>
      </c>
      <c r="R22" t="s">
        <v>259</v>
      </c>
      <c r="S22" t="s">
        <v>260</v>
      </c>
      <c r="T22" t="s">
        <v>261</v>
      </c>
      <c r="AB22" t="s">
        <v>257</v>
      </c>
      <c r="AC22" t="s">
        <v>262</v>
      </c>
      <c r="AD22" s="1">
        <v>44666.248067129629</v>
      </c>
      <c r="AE22" s="1">
        <v>44666.477233796293</v>
      </c>
      <c r="AI22" t="s">
        <v>88</v>
      </c>
      <c r="AJ22" t="s">
        <v>131</v>
      </c>
      <c r="AK22" t="s">
        <v>90</v>
      </c>
      <c r="AL22" t="s">
        <v>91</v>
      </c>
      <c r="AO22">
        <v>1650002231</v>
      </c>
      <c r="AU22" t="s">
        <v>92</v>
      </c>
      <c r="AV22" t="s">
        <v>263</v>
      </c>
      <c r="AW22">
        <v>210895</v>
      </c>
      <c r="AX22" t="s">
        <v>94</v>
      </c>
      <c r="AY22" t="s">
        <v>133</v>
      </c>
      <c r="BT22" t="s">
        <v>264</v>
      </c>
      <c r="BU22">
        <v>31836</v>
      </c>
    </row>
    <row r="23" spans="1:75" x14ac:dyDescent="0.25">
      <c r="A23" t="s">
        <v>255</v>
      </c>
      <c r="B23" s="3">
        <v>44676</v>
      </c>
      <c r="C23" s="1">
        <v>44676.281493055554</v>
      </c>
      <c r="D23" t="s">
        <v>265</v>
      </c>
      <c r="E23" s="1">
        <v>44669.57708333333</v>
      </c>
      <c r="F23" s="1">
        <v>44669.806250000001</v>
      </c>
      <c r="G23" s="1">
        <v>44676</v>
      </c>
      <c r="H23" s="1">
        <v>44676.229166666664</v>
      </c>
      <c r="I23" t="s">
        <v>79</v>
      </c>
      <c r="J23">
        <v>5155.24</v>
      </c>
      <c r="K23">
        <v>261.58</v>
      </c>
      <c r="L23">
        <v>4893.66</v>
      </c>
      <c r="M23" t="s">
        <v>80</v>
      </c>
      <c r="N23" t="s">
        <v>266</v>
      </c>
      <c r="O23" t="s">
        <v>267</v>
      </c>
      <c r="P23">
        <v>69</v>
      </c>
      <c r="Q23" t="s">
        <v>83</v>
      </c>
      <c r="R23" t="s">
        <v>212</v>
      </c>
      <c r="S23" t="s">
        <v>213</v>
      </c>
      <c r="T23" t="s">
        <v>214</v>
      </c>
      <c r="AB23" t="s">
        <v>266</v>
      </c>
      <c r="AC23" t="s">
        <v>268</v>
      </c>
      <c r="AD23" s="1">
        <v>44669.57708333333</v>
      </c>
      <c r="AE23" s="1">
        <v>44669.806250000001</v>
      </c>
      <c r="AI23" t="s">
        <v>88</v>
      </c>
      <c r="AJ23" t="s">
        <v>131</v>
      </c>
      <c r="AK23" t="s">
        <v>90</v>
      </c>
      <c r="AL23" t="s">
        <v>216</v>
      </c>
      <c r="AO23">
        <v>1650289856</v>
      </c>
      <c r="AU23" t="s">
        <v>92</v>
      </c>
      <c r="AV23" t="s">
        <v>254</v>
      </c>
      <c r="AW23">
        <v>210925</v>
      </c>
      <c r="AX23" t="s">
        <v>94</v>
      </c>
      <c r="AY23" t="s">
        <v>133</v>
      </c>
      <c r="BT23" t="s">
        <v>269</v>
      </c>
      <c r="BU23">
        <v>25435</v>
      </c>
    </row>
    <row r="24" spans="1:75" x14ac:dyDescent="0.25">
      <c r="A24" t="s">
        <v>255</v>
      </c>
      <c r="B24" s="3">
        <v>44676</v>
      </c>
      <c r="C24" s="1">
        <v>44676.281493055554</v>
      </c>
      <c r="D24" t="s">
        <v>270</v>
      </c>
      <c r="E24" s="1">
        <v>44669.57849537037</v>
      </c>
      <c r="F24" s="1">
        <v>44669.807662037034</v>
      </c>
      <c r="G24" s="1">
        <v>44676</v>
      </c>
      <c r="H24" s="1">
        <v>44676.229166666664</v>
      </c>
      <c r="I24" t="s">
        <v>79</v>
      </c>
      <c r="J24">
        <v>7396.65</v>
      </c>
      <c r="K24">
        <v>375.32</v>
      </c>
      <c r="L24">
        <v>7021.33</v>
      </c>
      <c r="M24" t="s">
        <v>80</v>
      </c>
      <c r="N24" t="s">
        <v>271</v>
      </c>
      <c r="O24" t="s">
        <v>272</v>
      </c>
      <c r="P24">
        <v>99</v>
      </c>
      <c r="Q24" t="s">
        <v>83</v>
      </c>
      <c r="R24" t="s">
        <v>212</v>
      </c>
      <c r="S24" t="s">
        <v>213</v>
      </c>
      <c r="T24" t="s">
        <v>214</v>
      </c>
      <c r="AB24" t="s">
        <v>271</v>
      </c>
      <c r="AC24" t="s">
        <v>273</v>
      </c>
      <c r="AD24" s="1">
        <v>44669.57849537037</v>
      </c>
      <c r="AE24" s="1">
        <v>44669.807662037034</v>
      </c>
      <c r="AI24" t="s">
        <v>88</v>
      </c>
      <c r="AJ24" t="s">
        <v>131</v>
      </c>
      <c r="AK24" t="s">
        <v>90</v>
      </c>
      <c r="AL24" t="s">
        <v>216</v>
      </c>
      <c r="AO24">
        <v>1650289979</v>
      </c>
      <c r="AU24" t="s">
        <v>92</v>
      </c>
      <c r="AV24" t="s">
        <v>254</v>
      </c>
      <c r="AW24">
        <v>210926</v>
      </c>
      <c r="AX24" t="s">
        <v>94</v>
      </c>
      <c r="AY24" t="s">
        <v>133</v>
      </c>
      <c r="BT24" t="s">
        <v>269</v>
      </c>
      <c r="BU24">
        <v>25435</v>
      </c>
    </row>
    <row r="25" spans="1:75" x14ac:dyDescent="0.25">
      <c r="A25" t="s">
        <v>274</v>
      </c>
      <c r="B25" s="3">
        <v>44679</v>
      </c>
      <c r="C25" s="1">
        <v>44679.273518518516</v>
      </c>
      <c r="D25" t="s">
        <v>275</v>
      </c>
      <c r="E25" s="1">
        <v>44672.315625000003</v>
      </c>
      <c r="F25" s="1">
        <v>44672.544791666667</v>
      </c>
      <c r="G25" s="1">
        <v>44679</v>
      </c>
      <c r="H25" s="1">
        <v>44679.229166666664</v>
      </c>
      <c r="I25" t="s">
        <v>79</v>
      </c>
      <c r="J25">
        <v>5905.33</v>
      </c>
      <c r="K25">
        <v>299.63</v>
      </c>
      <c r="L25">
        <v>5605.7</v>
      </c>
      <c r="M25" t="s">
        <v>80</v>
      </c>
      <c r="N25" t="s">
        <v>276</v>
      </c>
      <c r="O25" t="s">
        <v>277</v>
      </c>
      <c r="P25">
        <v>79</v>
      </c>
      <c r="Q25" t="s">
        <v>83</v>
      </c>
      <c r="R25" t="s">
        <v>115</v>
      </c>
      <c r="S25" t="s">
        <v>116</v>
      </c>
      <c r="T25" t="s">
        <v>117</v>
      </c>
      <c r="AB25" t="s">
        <v>276</v>
      </c>
      <c r="AC25" t="s">
        <v>278</v>
      </c>
      <c r="AD25" s="1">
        <v>44672.315625000003</v>
      </c>
      <c r="AE25" s="1">
        <v>44672.544791666667</v>
      </c>
      <c r="AI25" t="s">
        <v>88</v>
      </c>
      <c r="AJ25" t="s">
        <v>89</v>
      </c>
      <c r="AK25" t="s">
        <v>119</v>
      </c>
      <c r="AL25" t="s">
        <v>120</v>
      </c>
      <c r="AO25">
        <v>1650526466</v>
      </c>
      <c r="AU25" t="s">
        <v>92</v>
      </c>
      <c r="AV25" t="s">
        <v>139</v>
      </c>
      <c r="AW25">
        <v>210959</v>
      </c>
      <c r="AX25" t="s">
        <v>94</v>
      </c>
      <c r="BB25" t="s">
        <v>122</v>
      </c>
      <c r="BT25" t="s">
        <v>279</v>
      </c>
      <c r="BU25">
        <v>28599</v>
      </c>
    </row>
    <row r="26" spans="1:75" x14ac:dyDescent="0.25">
      <c r="A26" t="s">
        <v>280</v>
      </c>
      <c r="B26" s="3">
        <v>44680</v>
      </c>
      <c r="C26" s="1">
        <v>44680.274212962962</v>
      </c>
      <c r="D26" t="s">
        <v>281</v>
      </c>
      <c r="E26" s="1">
        <v>44673.575254629628</v>
      </c>
      <c r="F26" s="1">
        <v>44673.8044212963</v>
      </c>
      <c r="G26" s="1">
        <v>44680</v>
      </c>
      <c r="H26" s="1">
        <v>44680.229166666664</v>
      </c>
      <c r="I26" t="s">
        <v>79</v>
      </c>
      <c r="J26">
        <v>5167.8</v>
      </c>
      <c r="K26">
        <v>262.22000000000003</v>
      </c>
      <c r="L26">
        <v>4905.58</v>
      </c>
      <c r="M26" t="s">
        <v>80</v>
      </c>
      <c r="N26" t="s">
        <v>282</v>
      </c>
      <c r="O26" t="s">
        <v>283</v>
      </c>
      <c r="P26">
        <v>69</v>
      </c>
      <c r="Q26" t="s">
        <v>83</v>
      </c>
      <c r="R26" t="s">
        <v>212</v>
      </c>
      <c r="S26" t="s">
        <v>213</v>
      </c>
      <c r="T26" t="s">
        <v>214</v>
      </c>
      <c r="AB26" t="s">
        <v>282</v>
      </c>
      <c r="AC26" t="s">
        <v>284</v>
      </c>
      <c r="AD26" s="1">
        <v>44673.575254629628</v>
      </c>
      <c r="AE26" s="1">
        <v>44673.8044212963</v>
      </c>
      <c r="AI26" t="s">
        <v>88</v>
      </c>
      <c r="AJ26" t="s">
        <v>131</v>
      </c>
      <c r="AK26" t="s">
        <v>90</v>
      </c>
      <c r="AL26" t="s">
        <v>216</v>
      </c>
      <c r="AO26">
        <v>1650635298</v>
      </c>
      <c r="AU26" t="s">
        <v>92</v>
      </c>
      <c r="AV26" t="s">
        <v>254</v>
      </c>
      <c r="AW26">
        <v>210967</v>
      </c>
      <c r="AX26" t="s">
        <v>94</v>
      </c>
      <c r="AY26" t="s">
        <v>133</v>
      </c>
      <c r="BT26" t="s">
        <v>269</v>
      </c>
      <c r="BU26">
        <v>25435</v>
      </c>
    </row>
    <row r="27" spans="1:75" x14ac:dyDescent="0.25">
      <c r="A27" t="s">
        <v>280</v>
      </c>
      <c r="B27" s="3">
        <v>44680</v>
      </c>
      <c r="C27" s="1">
        <v>44680.274212962962</v>
      </c>
      <c r="D27" t="s">
        <v>285</v>
      </c>
      <c r="E27" s="1">
        <v>44673.626967592594</v>
      </c>
      <c r="F27" s="1">
        <v>44673.856134259258</v>
      </c>
      <c r="G27" s="1">
        <v>44680</v>
      </c>
      <c r="H27" s="1">
        <v>44680.229166666664</v>
      </c>
      <c r="I27" t="s">
        <v>79</v>
      </c>
      <c r="J27">
        <v>5916.76</v>
      </c>
      <c r="K27">
        <v>300.22000000000003</v>
      </c>
      <c r="L27">
        <v>5616.54</v>
      </c>
      <c r="M27" t="s">
        <v>80</v>
      </c>
      <c r="N27" t="s">
        <v>286</v>
      </c>
      <c r="O27" t="s">
        <v>287</v>
      </c>
      <c r="P27">
        <v>79</v>
      </c>
      <c r="Q27" t="s">
        <v>83</v>
      </c>
      <c r="R27" t="s">
        <v>115</v>
      </c>
      <c r="S27" t="s">
        <v>116</v>
      </c>
      <c r="T27" t="s">
        <v>117</v>
      </c>
      <c r="AB27" t="s">
        <v>286</v>
      </c>
      <c r="AC27" t="s">
        <v>288</v>
      </c>
      <c r="AD27" s="1">
        <v>44673.626967592594</v>
      </c>
      <c r="AE27" s="1">
        <v>44673.856134259258</v>
      </c>
      <c r="AI27" t="s">
        <v>88</v>
      </c>
      <c r="AJ27" t="s">
        <v>89</v>
      </c>
      <c r="AK27" t="s">
        <v>119</v>
      </c>
      <c r="AL27" t="s">
        <v>120</v>
      </c>
      <c r="AO27">
        <v>1650639768</v>
      </c>
      <c r="AU27" t="s">
        <v>92</v>
      </c>
      <c r="AV27" t="s">
        <v>139</v>
      </c>
      <c r="AW27">
        <v>210968</v>
      </c>
      <c r="AX27" t="s">
        <v>94</v>
      </c>
      <c r="BB27" t="s">
        <v>122</v>
      </c>
      <c r="BT27" t="s">
        <v>279</v>
      </c>
      <c r="BU27">
        <v>28599</v>
      </c>
    </row>
    <row r="28" spans="1:75" x14ac:dyDescent="0.25">
      <c r="A28" t="s">
        <v>280</v>
      </c>
      <c r="B28" s="3">
        <v>44680</v>
      </c>
      <c r="C28" s="1">
        <v>44680.274212962962</v>
      </c>
      <c r="D28" t="s">
        <v>289</v>
      </c>
      <c r="E28" s="1">
        <v>44673.638472222221</v>
      </c>
      <c r="F28" s="1">
        <v>44673.867638888885</v>
      </c>
      <c r="G28" s="1">
        <v>44680</v>
      </c>
      <c r="H28" s="1">
        <v>44680.229166666664</v>
      </c>
      <c r="I28" t="s">
        <v>79</v>
      </c>
      <c r="J28">
        <v>7414.68</v>
      </c>
      <c r="K28">
        <v>376.21</v>
      </c>
      <c r="L28">
        <v>7038.47</v>
      </c>
      <c r="M28" t="s">
        <v>80</v>
      </c>
      <c r="N28" t="s">
        <v>290</v>
      </c>
      <c r="O28" t="s">
        <v>291</v>
      </c>
      <c r="P28">
        <v>99</v>
      </c>
      <c r="Q28" t="s">
        <v>83</v>
      </c>
      <c r="R28" t="s">
        <v>115</v>
      </c>
      <c r="S28" t="s">
        <v>116</v>
      </c>
      <c r="T28" t="s">
        <v>117</v>
      </c>
      <c r="AB28" t="s">
        <v>290</v>
      </c>
      <c r="AC28" t="s">
        <v>292</v>
      </c>
      <c r="AD28" s="1">
        <v>44673.638472222221</v>
      </c>
      <c r="AE28" s="1">
        <v>44673.867638888885</v>
      </c>
      <c r="AI28" t="s">
        <v>88</v>
      </c>
      <c r="AJ28" t="s">
        <v>89</v>
      </c>
      <c r="AK28" t="s">
        <v>119</v>
      </c>
      <c r="AL28" t="s">
        <v>120</v>
      </c>
      <c r="AO28">
        <v>1650640762</v>
      </c>
      <c r="AU28" t="s">
        <v>92</v>
      </c>
      <c r="AV28" t="s">
        <v>139</v>
      </c>
      <c r="AW28">
        <v>210969</v>
      </c>
      <c r="AX28" t="s">
        <v>94</v>
      </c>
      <c r="BB28" t="s">
        <v>122</v>
      </c>
      <c r="BT28" t="s">
        <v>279</v>
      </c>
      <c r="BU28">
        <v>28599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390F2-8DF4-4050-920D-B6DACC898224}">
  <sheetPr codeName="Sheet2" filterMode="1"/>
  <dimension ref="A1:AD28"/>
  <sheetViews>
    <sheetView tabSelected="1" topLeftCell="S1" workbookViewId="0">
      <selection activeCell="Y19" sqref="Y19"/>
    </sheetView>
  </sheetViews>
  <sheetFormatPr defaultRowHeight="15" x14ac:dyDescent="0.25"/>
  <cols>
    <col min="1" max="1" width="32.42578125" bestFit="1" customWidth="1"/>
    <col min="2" max="2" width="10.85546875" style="2" bestFit="1" customWidth="1"/>
    <col min="3" max="3" width="29.28515625" bestFit="1" customWidth="1"/>
    <col min="4" max="4" width="33.42578125" bestFit="1" customWidth="1"/>
    <col min="5" max="6" width="15.85546875" bestFit="1" customWidth="1"/>
    <col min="7" max="7" width="16.140625" bestFit="1" customWidth="1"/>
    <col min="8" max="8" width="15.85546875" bestFit="1" customWidth="1"/>
    <col min="9" max="9" width="8.5703125" bestFit="1" customWidth="1"/>
    <col min="10" max="10" width="8.7109375" bestFit="1" customWidth="1"/>
    <col min="11" max="11" width="7" bestFit="1" customWidth="1"/>
    <col min="12" max="12" width="8.7109375" bestFit="1" customWidth="1"/>
    <col min="13" max="13" width="18.140625" bestFit="1" customWidth="1"/>
    <col min="14" max="14" width="32.5703125" bestFit="1" customWidth="1"/>
    <col min="15" max="15" width="48.7109375" bestFit="1" customWidth="1"/>
    <col min="16" max="16" width="23.85546875" bestFit="1" customWidth="1"/>
    <col min="17" max="17" width="24.5703125" bestFit="1" customWidth="1"/>
    <col min="18" max="18" width="22.140625" bestFit="1" customWidth="1"/>
    <col min="19" max="19" width="29.42578125" bestFit="1" customWidth="1"/>
    <col min="20" max="20" width="22" bestFit="1" customWidth="1"/>
    <col min="21" max="21" width="27.85546875" bestFit="1" customWidth="1"/>
    <col min="22" max="22" width="12.5703125" bestFit="1" customWidth="1"/>
    <col min="23" max="23" width="13.140625" bestFit="1" customWidth="1"/>
    <col min="24" max="25" width="12.7109375" bestFit="1" customWidth="1"/>
    <col min="26" max="26" width="7" bestFit="1" customWidth="1"/>
    <col min="27" max="27" width="8.7109375" bestFit="1" customWidth="1"/>
    <col min="28" max="29" width="12.7109375" bestFit="1" customWidth="1"/>
    <col min="30" max="30" width="6.28515625" bestFit="1" customWidth="1"/>
  </cols>
  <sheetData>
    <row r="1" spans="1:30" x14ac:dyDescent="0.25">
      <c r="A1" t="s">
        <v>0</v>
      </c>
      <c r="B1" s="2" t="s">
        <v>293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47</v>
      </c>
      <c r="V1" t="s">
        <v>294</v>
      </c>
      <c r="W1" t="s">
        <v>295</v>
      </c>
      <c r="X1" t="s">
        <v>296</v>
      </c>
      <c r="Y1" t="s">
        <v>297</v>
      </c>
      <c r="Z1" t="s">
        <v>298</v>
      </c>
      <c r="AA1" t="s">
        <v>299</v>
      </c>
      <c r="AB1" t="s">
        <v>300</v>
      </c>
      <c r="AC1" t="s">
        <v>301</v>
      </c>
      <c r="AD1" t="s">
        <v>302</v>
      </c>
    </row>
    <row r="2" spans="1:30" hidden="1" x14ac:dyDescent="0.25">
      <c r="A2" t="s">
        <v>77</v>
      </c>
      <c r="B2" s="3">
        <v>44655</v>
      </c>
      <c r="C2" s="1">
        <v>44655.281157407408</v>
      </c>
      <c r="D2" t="s">
        <v>78</v>
      </c>
      <c r="E2" s="1">
        <v>44645.657222222224</v>
      </c>
      <c r="F2" s="1">
        <v>44645.886388888888</v>
      </c>
      <c r="G2" s="1">
        <v>44655</v>
      </c>
      <c r="H2" s="1">
        <v>44655.229166666664</v>
      </c>
      <c r="I2" t="s">
        <v>79</v>
      </c>
      <c r="J2">
        <v>1493.7</v>
      </c>
      <c r="K2">
        <v>75.790000000000006</v>
      </c>
      <c r="L2">
        <v>1417.91</v>
      </c>
      <c r="M2" t="s">
        <v>80</v>
      </c>
      <c r="N2" t="s">
        <v>81</v>
      </c>
      <c r="O2" t="s">
        <v>82</v>
      </c>
      <c r="P2">
        <v>20</v>
      </c>
      <c r="Q2" t="s">
        <v>83</v>
      </c>
      <c r="R2" t="s">
        <v>84</v>
      </c>
      <c r="S2" t="s">
        <v>85</v>
      </c>
      <c r="T2" t="s">
        <v>86</v>
      </c>
      <c r="U2">
        <v>210686</v>
      </c>
      <c r="V2">
        <f>VLOOKUP(B2,'Ex rate'!A:B,2,0)</f>
        <v>75.447761805100001</v>
      </c>
      <c r="W2">
        <f>J2/P2</f>
        <v>74.685000000000002</v>
      </c>
      <c r="X2">
        <f>P2*V2</f>
        <v>1508.9552361020001</v>
      </c>
      <c r="Y2">
        <f>(V2-W2)*P2</f>
        <v>15.255236101999969</v>
      </c>
      <c r="Z2">
        <f>K2</f>
        <v>75.790000000000006</v>
      </c>
      <c r="AA2">
        <f>L2</f>
        <v>1417.91</v>
      </c>
      <c r="AB2">
        <f>Y2+Z2+AA2</f>
        <v>1508.9552361020001</v>
      </c>
      <c r="AC2">
        <f>X2</f>
        <v>1508.9552361020001</v>
      </c>
      <c r="AD2">
        <f>AB2-AC2</f>
        <v>0</v>
      </c>
    </row>
    <row r="3" spans="1:30" hidden="1" x14ac:dyDescent="0.25">
      <c r="A3" t="s">
        <v>77</v>
      </c>
      <c r="B3" s="3">
        <v>44655</v>
      </c>
      <c r="C3" s="1">
        <v>44655.281157407408</v>
      </c>
      <c r="D3" t="s">
        <v>97</v>
      </c>
      <c r="E3" s="1">
        <v>44645.671863425923</v>
      </c>
      <c r="F3" s="1">
        <v>44645.901030092595</v>
      </c>
      <c r="G3" s="1">
        <v>44655</v>
      </c>
      <c r="H3" s="1">
        <v>44655.229166666664</v>
      </c>
      <c r="I3" t="s">
        <v>79</v>
      </c>
      <c r="J3">
        <v>1493.7</v>
      </c>
      <c r="K3">
        <v>75.790000000000006</v>
      </c>
      <c r="L3">
        <v>1417.91</v>
      </c>
      <c r="M3" t="s">
        <v>80</v>
      </c>
      <c r="N3" t="s">
        <v>98</v>
      </c>
      <c r="O3" t="s">
        <v>99</v>
      </c>
      <c r="P3">
        <v>20</v>
      </c>
      <c r="Q3" t="s">
        <v>83</v>
      </c>
      <c r="R3" t="s">
        <v>84</v>
      </c>
      <c r="S3" t="s">
        <v>85</v>
      </c>
      <c r="T3" t="s">
        <v>86</v>
      </c>
      <c r="U3">
        <v>210687</v>
      </c>
      <c r="V3">
        <f>VLOOKUP(B3,'Ex rate'!A:B,2,0)</f>
        <v>75.447761805100001</v>
      </c>
      <c r="W3">
        <f t="shared" ref="W3:W28" si="0">J3/P3</f>
        <v>74.685000000000002</v>
      </c>
      <c r="X3">
        <f t="shared" ref="X3:X28" si="1">P3*V3</f>
        <v>1508.9552361020001</v>
      </c>
      <c r="Y3">
        <f t="shared" ref="Y3:Y28" si="2">(V3-W3)*P3</f>
        <v>15.255236101999969</v>
      </c>
      <c r="Z3">
        <f t="shared" ref="Z3:Z28" si="3">K3</f>
        <v>75.790000000000006</v>
      </c>
      <c r="AA3">
        <f t="shared" ref="AA3:AA28" si="4">L3</f>
        <v>1417.91</v>
      </c>
      <c r="AB3">
        <f t="shared" ref="AB3:AB28" si="5">Y3+Z3+AA3</f>
        <v>1508.9552361020001</v>
      </c>
      <c r="AC3">
        <f t="shared" ref="AC3:AC28" si="6">X3</f>
        <v>1508.9552361020001</v>
      </c>
      <c r="AD3">
        <f t="shared" ref="AD3:AD28" si="7">AB3-AC3</f>
        <v>0</v>
      </c>
    </row>
    <row r="4" spans="1:30" hidden="1" x14ac:dyDescent="0.25">
      <c r="A4" t="s">
        <v>101</v>
      </c>
      <c r="B4" s="3">
        <v>44656</v>
      </c>
      <c r="C4" s="1">
        <v>44656.273645833331</v>
      </c>
      <c r="D4" t="s">
        <v>102</v>
      </c>
      <c r="E4" s="1">
        <v>44646.133217592593</v>
      </c>
      <c r="F4" s="1">
        <v>44646.362384259257</v>
      </c>
      <c r="G4" s="1">
        <v>44656</v>
      </c>
      <c r="H4" s="1">
        <v>44656.229166666664</v>
      </c>
      <c r="I4" t="s">
        <v>79</v>
      </c>
      <c r="J4">
        <v>1495.06</v>
      </c>
      <c r="K4">
        <v>75.87</v>
      </c>
      <c r="L4">
        <v>1419.19</v>
      </c>
      <c r="M4" t="s">
        <v>80</v>
      </c>
      <c r="N4" t="s">
        <v>103</v>
      </c>
      <c r="O4" t="s">
        <v>104</v>
      </c>
      <c r="P4">
        <v>20</v>
      </c>
      <c r="Q4" t="s">
        <v>83</v>
      </c>
      <c r="R4" t="s">
        <v>105</v>
      </c>
      <c r="S4" t="s">
        <v>106</v>
      </c>
      <c r="T4" t="s">
        <v>107</v>
      </c>
      <c r="U4">
        <v>210691</v>
      </c>
      <c r="V4">
        <f>VLOOKUP(B4,'Ex rate'!A:B,2,0)</f>
        <v>75.352593776299997</v>
      </c>
      <c r="W4">
        <f t="shared" si="0"/>
        <v>74.753</v>
      </c>
      <c r="X4">
        <f t="shared" si="1"/>
        <v>1507.051875526</v>
      </c>
      <c r="Y4">
        <f t="shared" si="2"/>
        <v>11.991875525999944</v>
      </c>
      <c r="Z4">
        <f t="shared" si="3"/>
        <v>75.87</v>
      </c>
      <c r="AA4">
        <f t="shared" si="4"/>
        <v>1419.19</v>
      </c>
      <c r="AB4">
        <f t="shared" si="5"/>
        <v>1507.051875526</v>
      </c>
      <c r="AC4">
        <f t="shared" si="6"/>
        <v>1507.051875526</v>
      </c>
      <c r="AD4">
        <f t="shared" si="7"/>
        <v>0</v>
      </c>
    </row>
    <row r="5" spans="1:30" hidden="1" x14ac:dyDescent="0.25">
      <c r="A5" t="s">
        <v>101</v>
      </c>
      <c r="B5" s="3">
        <v>44656</v>
      </c>
      <c r="C5" s="1">
        <v>44656.273645833331</v>
      </c>
      <c r="D5" t="s">
        <v>112</v>
      </c>
      <c r="E5" s="1">
        <v>44647.531111111108</v>
      </c>
      <c r="F5" s="1">
        <v>44647.760277777779</v>
      </c>
      <c r="G5" s="1">
        <v>44656</v>
      </c>
      <c r="H5" s="1">
        <v>44656.229166666664</v>
      </c>
      <c r="I5" t="s">
        <v>79</v>
      </c>
      <c r="J5">
        <v>5905.42</v>
      </c>
      <c r="K5">
        <v>299.63</v>
      </c>
      <c r="L5">
        <v>5605.79</v>
      </c>
      <c r="M5" t="s">
        <v>80</v>
      </c>
      <c r="N5" t="s">
        <v>113</v>
      </c>
      <c r="O5" t="s">
        <v>114</v>
      </c>
      <c r="P5">
        <v>79</v>
      </c>
      <c r="Q5" t="s">
        <v>83</v>
      </c>
      <c r="R5" t="s">
        <v>115</v>
      </c>
      <c r="S5" t="s">
        <v>116</v>
      </c>
      <c r="T5" t="s">
        <v>117</v>
      </c>
      <c r="U5">
        <v>210707</v>
      </c>
      <c r="V5">
        <f>VLOOKUP(B5,'Ex rate'!A:B,2,0)</f>
        <v>75.352593776299997</v>
      </c>
      <c r="W5">
        <f t="shared" si="0"/>
        <v>74.752151898734184</v>
      </c>
      <c r="X5">
        <f t="shared" si="1"/>
        <v>5952.8549083276994</v>
      </c>
      <c r="Y5">
        <f t="shared" si="2"/>
        <v>47.43490832769929</v>
      </c>
      <c r="Z5">
        <f t="shared" si="3"/>
        <v>299.63</v>
      </c>
      <c r="AA5">
        <f t="shared" si="4"/>
        <v>5605.79</v>
      </c>
      <c r="AB5">
        <f t="shared" si="5"/>
        <v>5952.8549083276994</v>
      </c>
      <c r="AC5">
        <f t="shared" si="6"/>
        <v>5952.8549083276994</v>
      </c>
      <c r="AD5">
        <f t="shared" si="7"/>
        <v>0</v>
      </c>
    </row>
    <row r="6" spans="1:30" hidden="1" x14ac:dyDescent="0.25">
      <c r="A6" t="s">
        <v>101</v>
      </c>
      <c r="B6" s="3">
        <v>44656</v>
      </c>
      <c r="C6" s="1">
        <v>44656.273645833331</v>
      </c>
      <c r="D6" t="s">
        <v>124</v>
      </c>
      <c r="E6" s="1">
        <v>44647.650868055556</v>
      </c>
      <c r="F6" s="1">
        <v>44647.88003472222</v>
      </c>
      <c r="G6" s="1">
        <v>44656</v>
      </c>
      <c r="H6" s="1">
        <v>44656.229166666664</v>
      </c>
      <c r="I6" t="s">
        <v>79</v>
      </c>
      <c r="J6">
        <v>5905.42</v>
      </c>
      <c r="K6">
        <v>299.63</v>
      </c>
      <c r="L6">
        <v>5605.79</v>
      </c>
      <c r="M6" t="s">
        <v>80</v>
      </c>
      <c r="N6" t="s">
        <v>125</v>
      </c>
      <c r="O6" t="s">
        <v>126</v>
      </c>
      <c r="P6">
        <v>79</v>
      </c>
      <c r="Q6" t="s">
        <v>83</v>
      </c>
      <c r="R6" t="s">
        <v>127</v>
      </c>
      <c r="S6" t="s">
        <v>128</v>
      </c>
      <c r="T6" t="s">
        <v>129</v>
      </c>
      <c r="U6">
        <v>210699</v>
      </c>
      <c r="V6">
        <f>VLOOKUP(B6,'Ex rate'!A:B,2,0)</f>
        <v>75.352593776299997</v>
      </c>
      <c r="W6">
        <f t="shared" si="0"/>
        <v>74.752151898734184</v>
      </c>
      <c r="X6">
        <f t="shared" si="1"/>
        <v>5952.8549083276994</v>
      </c>
      <c r="Y6">
        <f t="shared" si="2"/>
        <v>47.43490832769929</v>
      </c>
      <c r="Z6">
        <f t="shared" si="3"/>
        <v>299.63</v>
      </c>
      <c r="AA6">
        <f t="shared" si="4"/>
        <v>5605.79</v>
      </c>
      <c r="AB6">
        <f t="shared" si="5"/>
        <v>5952.8549083276994</v>
      </c>
      <c r="AC6">
        <f t="shared" si="6"/>
        <v>5952.8549083276994</v>
      </c>
      <c r="AD6">
        <f t="shared" si="7"/>
        <v>0</v>
      </c>
    </row>
    <row r="7" spans="1:30" hidden="1" x14ac:dyDescent="0.25">
      <c r="A7" t="s">
        <v>101</v>
      </c>
      <c r="B7" s="3">
        <v>44656</v>
      </c>
      <c r="C7" s="1">
        <v>44656.273645833331</v>
      </c>
      <c r="D7" t="s">
        <v>135</v>
      </c>
      <c r="E7" s="1">
        <v>44648.61041666667</v>
      </c>
      <c r="F7" s="1">
        <v>44648.839583333334</v>
      </c>
      <c r="G7" s="1">
        <v>44656</v>
      </c>
      <c r="H7" s="1">
        <v>44656.229166666664</v>
      </c>
      <c r="I7" t="s">
        <v>79</v>
      </c>
      <c r="J7">
        <v>5893.64</v>
      </c>
      <c r="K7">
        <v>299.05</v>
      </c>
      <c r="L7">
        <v>5594.59</v>
      </c>
      <c r="M7" t="s">
        <v>80</v>
      </c>
      <c r="N7" t="s">
        <v>136</v>
      </c>
      <c r="O7" t="s">
        <v>137</v>
      </c>
      <c r="P7">
        <v>79</v>
      </c>
      <c r="Q7" t="s">
        <v>83</v>
      </c>
      <c r="R7" t="s">
        <v>115</v>
      </c>
      <c r="S7" t="s">
        <v>116</v>
      </c>
      <c r="T7" t="s">
        <v>117</v>
      </c>
      <c r="U7">
        <v>210721</v>
      </c>
      <c r="V7">
        <f>VLOOKUP(B7,'Ex rate'!A:B,2,0)</f>
        <v>75.352593776299997</v>
      </c>
      <c r="W7">
        <f t="shared" si="0"/>
        <v>74.603037974683545</v>
      </c>
      <c r="X7">
        <f t="shared" si="1"/>
        <v>5952.8549083276994</v>
      </c>
      <c r="Y7">
        <f t="shared" si="2"/>
        <v>59.214908327699732</v>
      </c>
      <c r="Z7">
        <f t="shared" si="3"/>
        <v>299.05</v>
      </c>
      <c r="AA7">
        <f t="shared" si="4"/>
        <v>5594.59</v>
      </c>
      <c r="AB7">
        <f t="shared" si="5"/>
        <v>5952.8549083277003</v>
      </c>
      <c r="AC7">
        <f t="shared" si="6"/>
        <v>5952.8549083276994</v>
      </c>
      <c r="AD7">
        <f t="shared" si="7"/>
        <v>0</v>
      </c>
    </row>
    <row r="8" spans="1:30" hidden="1" x14ac:dyDescent="0.25">
      <c r="A8" t="s">
        <v>101</v>
      </c>
      <c r="B8" s="3">
        <v>44656</v>
      </c>
      <c r="C8" s="1">
        <v>44656.273645833331</v>
      </c>
      <c r="D8" t="s">
        <v>141</v>
      </c>
      <c r="E8" s="1">
        <v>44648.823437500003</v>
      </c>
      <c r="F8" s="1">
        <v>44649.052604166667</v>
      </c>
      <c r="G8" s="1">
        <v>44656</v>
      </c>
      <c r="H8" s="1">
        <v>44656.229166666664</v>
      </c>
      <c r="I8" t="s">
        <v>79</v>
      </c>
      <c r="J8">
        <v>5893.64</v>
      </c>
      <c r="K8">
        <v>299.05</v>
      </c>
      <c r="L8">
        <v>5594.59</v>
      </c>
      <c r="M8" t="s">
        <v>80</v>
      </c>
      <c r="N8" t="s">
        <v>142</v>
      </c>
      <c r="O8" t="s">
        <v>143</v>
      </c>
      <c r="P8">
        <v>79</v>
      </c>
      <c r="Q8" t="s">
        <v>83</v>
      </c>
      <c r="R8" t="s">
        <v>144</v>
      </c>
      <c r="S8" t="s">
        <v>145</v>
      </c>
      <c r="T8" t="s">
        <v>146</v>
      </c>
      <c r="U8">
        <v>210723</v>
      </c>
      <c r="V8">
        <f>VLOOKUP(B8,'Ex rate'!A:B,2,0)</f>
        <v>75.352593776299997</v>
      </c>
      <c r="W8">
        <f t="shared" si="0"/>
        <v>74.603037974683545</v>
      </c>
      <c r="X8">
        <f t="shared" si="1"/>
        <v>5952.8549083276994</v>
      </c>
      <c r="Y8">
        <f t="shared" si="2"/>
        <v>59.214908327699732</v>
      </c>
      <c r="Z8">
        <f t="shared" si="3"/>
        <v>299.05</v>
      </c>
      <c r="AA8">
        <f t="shared" si="4"/>
        <v>5594.59</v>
      </c>
      <c r="AB8">
        <f t="shared" si="5"/>
        <v>5952.8549083277003</v>
      </c>
      <c r="AC8">
        <f t="shared" si="6"/>
        <v>5952.8549083276994</v>
      </c>
      <c r="AD8">
        <f t="shared" si="7"/>
        <v>0</v>
      </c>
    </row>
    <row r="9" spans="1:30" hidden="1" x14ac:dyDescent="0.25">
      <c r="A9" t="s">
        <v>149</v>
      </c>
      <c r="B9" s="3">
        <v>44657</v>
      </c>
      <c r="C9" s="1">
        <v>44657.273495370369</v>
      </c>
      <c r="D9" t="s">
        <v>150</v>
      </c>
      <c r="E9" s="1">
        <v>44649.625590277778</v>
      </c>
      <c r="F9" s="1">
        <v>44649.854756944442</v>
      </c>
      <c r="G9" s="1">
        <v>44657</v>
      </c>
      <c r="H9" s="1">
        <v>44657.229166666664</v>
      </c>
      <c r="I9" t="s">
        <v>79</v>
      </c>
      <c r="J9">
        <v>5865.17</v>
      </c>
      <c r="K9">
        <v>297.60000000000002</v>
      </c>
      <c r="L9">
        <v>5567.57</v>
      </c>
      <c r="M9" t="s">
        <v>80</v>
      </c>
      <c r="N9" t="s">
        <v>151</v>
      </c>
      <c r="O9" t="s">
        <v>152</v>
      </c>
      <c r="P9">
        <v>79</v>
      </c>
      <c r="Q9" t="s">
        <v>83</v>
      </c>
      <c r="R9" t="s">
        <v>153</v>
      </c>
      <c r="S9" t="s">
        <v>154</v>
      </c>
      <c r="T9" t="s">
        <v>155</v>
      </c>
      <c r="U9">
        <v>210749</v>
      </c>
      <c r="V9">
        <f>VLOOKUP(B9,'Ex rate'!A:B,2,0)</f>
        <v>75.930831280500001</v>
      </c>
      <c r="W9">
        <f t="shared" si="0"/>
        <v>74.242658227848096</v>
      </c>
      <c r="X9">
        <f t="shared" si="1"/>
        <v>5998.5356711595005</v>
      </c>
      <c r="Y9">
        <f t="shared" si="2"/>
        <v>133.36567115950049</v>
      </c>
      <c r="Z9">
        <f t="shared" si="3"/>
        <v>297.60000000000002</v>
      </c>
      <c r="AA9">
        <f t="shared" si="4"/>
        <v>5567.57</v>
      </c>
      <c r="AB9">
        <f t="shared" si="5"/>
        <v>5998.5356711595005</v>
      </c>
      <c r="AC9">
        <f t="shared" si="6"/>
        <v>5998.5356711595005</v>
      </c>
      <c r="AD9">
        <f t="shared" si="7"/>
        <v>0</v>
      </c>
    </row>
    <row r="10" spans="1:30" hidden="1" x14ac:dyDescent="0.25">
      <c r="A10" t="s">
        <v>149</v>
      </c>
      <c r="B10" s="3">
        <v>44657</v>
      </c>
      <c r="C10" s="1">
        <v>44657.273495370369</v>
      </c>
      <c r="D10" t="s">
        <v>159</v>
      </c>
      <c r="E10" s="1">
        <v>44649.838356481479</v>
      </c>
      <c r="F10" s="1">
        <v>44650.067523148151</v>
      </c>
      <c r="G10" s="1">
        <v>44657</v>
      </c>
      <c r="H10" s="1">
        <v>44657.229166666664</v>
      </c>
      <c r="I10" t="s">
        <v>79</v>
      </c>
      <c r="J10">
        <v>5865.17</v>
      </c>
      <c r="K10">
        <v>297.60000000000002</v>
      </c>
      <c r="L10">
        <v>5567.57</v>
      </c>
      <c r="M10" t="s">
        <v>80</v>
      </c>
      <c r="N10" t="s">
        <v>160</v>
      </c>
      <c r="O10" t="s">
        <v>161</v>
      </c>
      <c r="P10">
        <v>79</v>
      </c>
      <c r="Q10" t="s">
        <v>83</v>
      </c>
      <c r="R10" t="s">
        <v>115</v>
      </c>
      <c r="S10" t="s">
        <v>116</v>
      </c>
      <c r="T10" t="s">
        <v>117</v>
      </c>
      <c r="U10">
        <v>210751</v>
      </c>
      <c r="V10">
        <f>VLOOKUP(B10,'Ex rate'!A:B,2,0)</f>
        <v>75.930831280500001</v>
      </c>
      <c r="W10">
        <f t="shared" si="0"/>
        <v>74.242658227848096</v>
      </c>
      <c r="X10">
        <f t="shared" si="1"/>
        <v>5998.5356711595005</v>
      </c>
      <c r="Y10">
        <f t="shared" si="2"/>
        <v>133.36567115950049</v>
      </c>
      <c r="Z10">
        <f t="shared" si="3"/>
        <v>297.60000000000002</v>
      </c>
      <c r="AA10">
        <f t="shared" si="4"/>
        <v>5567.57</v>
      </c>
      <c r="AB10">
        <f t="shared" si="5"/>
        <v>5998.5356711595005</v>
      </c>
      <c r="AC10">
        <f t="shared" si="6"/>
        <v>5998.5356711595005</v>
      </c>
      <c r="AD10">
        <f t="shared" si="7"/>
        <v>0</v>
      </c>
    </row>
    <row r="11" spans="1:30" hidden="1" x14ac:dyDescent="0.25">
      <c r="A11" t="s">
        <v>149</v>
      </c>
      <c r="B11" s="3">
        <v>44657</v>
      </c>
      <c r="C11" s="1">
        <v>44657.273495370369</v>
      </c>
      <c r="D11" t="s">
        <v>163</v>
      </c>
      <c r="E11" s="1">
        <v>44649.969606481478</v>
      </c>
      <c r="F11" s="1">
        <v>44650.198773148149</v>
      </c>
      <c r="G11" s="1">
        <v>44657</v>
      </c>
      <c r="H11" s="1">
        <v>44657.229166666664</v>
      </c>
      <c r="I11" t="s">
        <v>79</v>
      </c>
      <c r="J11">
        <v>3637.89</v>
      </c>
      <c r="K11">
        <v>184.59</v>
      </c>
      <c r="L11">
        <v>3453.3</v>
      </c>
      <c r="M11" t="s">
        <v>80</v>
      </c>
      <c r="N11" t="s">
        <v>164</v>
      </c>
      <c r="O11" t="s">
        <v>165</v>
      </c>
      <c r="P11">
        <v>49</v>
      </c>
      <c r="Q11" t="s">
        <v>83</v>
      </c>
      <c r="R11" t="s">
        <v>166</v>
      </c>
      <c r="S11" t="s">
        <v>167</v>
      </c>
      <c r="T11" t="s">
        <v>168</v>
      </c>
      <c r="U11">
        <v>210753</v>
      </c>
      <c r="V11">
        <f>VLOOKUP(B11,'Ex rate'!A:B,2,0)</f>
        <v>75.930831280500001</v>
      </c>
      <c r="W11">
        <f t="shared" si="0"/>
        <v>74.242653061224487</v>
      </c>
      <c r="X11">
        <f t="shared" si="1"/>
        <v>3720.6107327445002</v>
      </c>
      <c r="Y11">
        <f t="shared" si="2"/>
        <v>82.720732744500182</v>
      </c>
      <c r="Z11">
        <f t="shared" si="3"/>
        <v>184.59</v>
      </c>
      <c r="AA11">
        <f t="shared" si="4"/>
        <v>3453.3</v>
      </c>
      <c r="AB11">
        <f t="shared" si="5"/>
        <v>3720.6107327445002</v>
      </c>
      <c r="AC11">
        <f t="shared" si="6"/>
        <v>3720.6107327445002</v>
      </c>
      <c r="AD11">
        <f t="shared" si="7"/>
        <v>0</v>
      </c>
    </row>
    <row r="12" spans="1:30" hidden="1" x14ac:dyDescent="0.25">
      <c r="A12" t="s">
        <v>173</v>
      </c>
      <c r="B12" s="3">
        <v>44659</v>
      </c>
      <c r="C12" s="1">
        <v>44659.279236111113</v>
      </c>
      <c r="D12" t="s">
        <v>174</v>
      </c>
      <c r="E12" s="1">
        <v>44651.878379629627</v>
      </c>
      <c r="F12" s="1">
        <v>44652.107546296298</v>
      </c>
      <c r="G12" s="1">
        <v>44659</v>
      </c>
      <c r="H12" s="1">
        <v>44659.229166666664</v>
      </c>
      <c r="I12" t="s">
        <v>79</v>
      </c>
      <c r="J12">
        <v>2970.93</v>
      </c>
      <c r="K12">
        <v>150.75</v>
      </c>
      <c r="L12">
        <v>2820.18</v>
      </c>
      <c r="M12" t="s">
        <v>80</v>
      </c>
      <c r="N12" t="s">
        <v>175</v>
      </c>
      <c r="O12" t="s">
        <v>176</v>
      </c>
      <c r="P12">
        <v>40</v>
      </c>
      <c r="Q12" t="s">
        <v>83</v>
      </c>
      <c r="R12" t="s">
        <v>177</v>
      </c>
      <c r="S12" t="s">
        <v>178</v>
      </c>
      <c r="T12" t="s">
        <v>179</v>
      </c>
      <c r="U12">
        <v>210768</v>
      </c>
      <c r="V12">
        <f>VLOOKUP(B12,'Ex rate'!A:B,2,0)</f>
        <v>75.930471772600001</v>
      </c>
      <c r="W12">
        <f t="shared" si="0"/>
        <v>74.27324999999999</v>
      </c>
      <c r="X12">
        <f t="shared" si="1"/>
        <v>3037.2188709040001</v>
      </c>
      <c r="Y12">
        <f t="shared" si="2"/>
        <v>66.288870904000419</v>
      </c>
      <c r="Z12">
        <f t="shared" si="3"/>
        <v>150.75</v>
      </c>
      <c r="AA12">
        <f t="shared" si="4"/>
        <v>2820.18</v>
      </c>
      <c r="AB12">
        <f t="shared" si="5"/>
        <v>3037.2188709040001</v>
      </c>
      <c r="AC12">
        <f t="shared" si="6"/>
        <v>3037.2188709040001</v>
      </c>
      <c r="AD12">
        <f t="shared" si="7"/>
        <v>0</v>
      </c>
    </row>
    <row r="13" spans="1:30" hidden="1" x14ac:dyDescent="0.25">
      <c r="A13" t="s">
        <v>185</v>
      </c>
      <c r="B13" s="3">
        <v>44662</v>
      </c>
      <c r="C13" s="1">
        <v>44662.279340277775</v>
      </c>
      <c r="D13" t="s">
        <v>186</v>
      </c>
      <c r="E13" s="1">
        <v>44652.978842592594</v>
      </c>
      <c r="F13" s="1">
        <v>44653.208009259259</v>
      </c>
      <c r="G13" s="1">
        <v>44662</v>
      </c>
      <c r="H13" s="1">
        <v>44662.229166666664</v>
      </c>
      <c r="I13" t="s">
        <v>79</v>
      </c>
      <c r="J13">
        <v>5884.67</v>
      </c>
      <c r="K13">
        <v>298.58</v>
      </c>
      <c r="L13">
        <v>5586.09</v>
      </c>
      <c r="M13" t="s">
        <v>80</v>
      </c>
      <c r="N13" t="s">
        <v>187</v>
      </c>
      <c r="O13" t="s">
        <v>188</v>
      </c>
      <c r="P13">
        <v>79</v>
      </c>
      <c r="Q13" t="s">
        <v>83</v>
      </c>
      <c r="R13" t="s">
        <v>189</v>
      </c>
      <c r="S13" t="s">
        <v>190</v>
      </c>
      <c r="T13" t="s">
        <v>191</v>
      </c>
      <c r="U13">
        <v>210780</v>
      </c>
      <c r="V13">
        <f>VLOOKUP(B13,'Ex rate'!A:B,2,0)</f>
        <v>75.888293593100002</v>
      </c>
      <c r="W13">
        <f t="shared" si="0"/>
        <v>74.489493670886077</v>
      </c>
      <c r="X13">
        <f t="shared" si="1"/>
        <v>5995.1751938549005</v>
      </c>
      <c r="Y13">
        <f t="shared" si="2"/>
        <v>110.50519385490009</v>
      </c>
      <c r="Z13">
        <f t="shared" si="3"/>
        <v>298.58</v>
      </c>
      <c r="AA13">
        <f t="shared" si="4"/>
        <v>5586.09</v>
      </c>
      <c r="AB13">
        <f t="shared" si="5"/>
        <v>5995.1751938549005</v>
      </c>
      <c r="AC13">
        <f t="shared" si="6"/>
        <v>5995.1751938549005</v>
      </c>
      <c r="AD13">
        <f t="shared" si="7"/>
        <v>0</v>
      </c>
    </row>
    <row r="14" spans="1:30" hidden="1" x14ac:dyDescent="0.25">
      <c r="A14" t="s">
        <v>185</v>
      </c>
      <c r="B14" s="3">
        <v>44662</v>
      </c>
      <c r="C14" s="1">
        <v>44662.279340277775</v>
      </c>
      <c r="D14" t="s">
        <v>195</v>
      </c>
      <c r="E14" s="1">
        <v>44652.978842592594</v>
      </c>
      <c r="F14" s="1">
        <v>44653.208009259259</v>
      </c>
      <c r="G14" s="1">
        <v>44662</v>
      </c>
      <c r="H14" s="1">
        <v>44662.229166666664</v>
      </c>
      <c r="I14" t="s">
        <v>79</v>
      </c>
      <c r="J14">
        <v>5884.67</v>
      </c>
      <c r="K14">
        <v>298.58</v>
      </c>
      <c r="L14">
        <v>5586.09</v>
      </c>
      <c r="M14" t="s">
        <v>80</v>
      </c>
      <c r="N14" t="s">
        <v>196</v>
      </c>
      <c r="O14" t="s">
        <v>188</v>
      </c>
      <c r="P14">
        <v>79</v>
      </c>
      <c r="Q14" t="s">
        <v>83</v>
      </c>
      <c r="R14" t="s">
        <v>189</v>
      </c>
      <c r="S14" t="s">
        <v>190</v>
      </c>
      <c r="T14" t="s">
        <v>191</v>
      </c>
      <c r="U14">
        <v>210780</v>
      </c>
      <c r="V14">
        <f>VLOOKUP(B14,'Ex rate'!A:B,2,0)</f>
        <v>75.888293593100002</v>
      </c>
      <c r="W14">
        <f t="shared" si="0"/>
        <v>74.489493670886077</v>
      </c>
      <c r="X14">
        <f t="shared" si="1"/>
        <v>5995.1751938549005</v>
      </c>
      <c r="Y14">
        <f t="shared" si="2"/>
        <v>110.50519385490009</v>
      </c>
      <c r="Z14">
        <f t="shared" si="3"/>
        <v>298.58</v>
      </c>
      <c r="AA14">
        <f t="shared" si="4"/>
        <v>5586.09</v>
      </c>
      <c r="AB14">
        <f t="shared" si="5"/>
        <v>5995.1751938549005</v>
      </c>
      <c r="AC14">
        <f t="shared" si="6"/>
        <v>5995.1751938549005</v>
      </c>
      <c r="AD14">
        <f t="shared" si="7"/>
        <v>0</v>
      </c>
    </row>
    <row r="15" spans="1:30" hidden="1" x14ac:dyDescent="0.25">
      <c r="A15" t="s">
        <v>185</v>
      </c>
      <c r="B15" s="3">
        <v>44662</v>
      </c>
      <c r="C15" s="1">
        <v>44662.279340277775</v>
      </c>
      <c r="D15" t="s">
        <v>198</v>
      </c>
      <c r="E15" s="1">
        <v>44655.348749999997</v>
      </c>
      <c r="F15" s="1">
        <v>44655.577916666669</v>
      </c>
      <c r="G15" s="1">
        <v>44662</v>
      </c>
      <c r="H15" s="1">
        <v>44662.229166666664</v>
      </c>
      <c r="I15" t="s">
        <v>79</v>
      </c>
      <c r="J15">
        <v>7373.03</v>
      </c>
      <c r="K15">
        <v>374.1</v>
      </c>
      <c r="L15">
        <v>6998.93</v>
      </c>
      <c r="M15" t="s">
        <v>80</v>
      </c>
      <c r="N15" t="s">
        <v>199</v>
      </c>
      <c r="O15" t="s">
        <v>200</v>
      </c>
      <c r="P15">
        <v>99</v>
      </c>
      <c r="Q15" t="s">
        <v>83</v>
      </c>
      <c r="R15" t="s">
        <v>201</v>
      </c>
      <c r="S15" t="s">
        <v>202</v>
      </c>
      <c r="T15" t="s">
        <v>203</v>
      </c>
      <c r="U15">
        <v>210793</v>
      </c>
      <c r="V15">
        <f>VLOOKUP(B15,'Ex rate'!A:B,2,0)</f>
        <v>75.888293593100002</v>
      </c>
      <c r="W15">
        <f t="shared" si="0"/>
        <v>74.475050505050504</v>
      </c>
      <c r="X15">
        <f t="shared" si="1"/>
        <v>7512.9410657169001</v>
      </c>
      <c r="Y15">
        <f t="shared" si="2"/>
        <v>139.91106571690028</v>
      </c>
      <c r="Z15">
        <f t="shared" si="3"/>
        <v>374.1</v>
      </c>
      <c r="AA15">
        <f t="shared" si="4"/>
        <v>6998.93</v>
      </c>
      <c r="AB15">
        <f t="shared" si="5"/>
        <v>7512.941065716901</v>
      </c>
      <c r="AC15">
        <f t="shared" si="6"/>
        <v>7512.9410657169001</v>
      </c>
      <c r="AD15">
        <f t="shared" si="7"/>
        <v>0</v>
      </c>
    </row>
    <row r="16" spans="1:30" hidden="1" x14ac:dyDescent="0.25">
      <c r="A16" t="s">
        <v>208</v>
      </c>
      <c r="B16" s="3">
        <v>44663</v>
      </c>
      <c r="C16" s="1">
        <v>44663.271666666667</v>
      </c>
      <c r="D16" t="s">
        <v>209</v>
      </c>
      <c r="E16" s="1">
        <v>44656.324791666666</v>
      </c>
      <c r="F16" s="1">
        <v>44656.55395833333</v>
      </c>
      <c r="G16" s="1">
        <v>44663</v>
      </c>
      <c r="H16" s="1">
        <v>44663.229166666664</v>
      </c>
      <c r="I16" t="s">
        <v>79</v>
      </c>
      <c r="J16">
        <v>5103.82</v>
      </c>
      <c r="K16">
        <v>258.95999999999998</v>
      </c>
      <c r="L16">
        <v>4844.8599999999997</v>
      </c>
      <c r="M16" t="s">
        <v>80</v>
      </c>
      <c r="N16" t="s">
        <v>210</v>
      </c>
      <c r="O16" t="s">
        <v>211</v>
      </c>
      <c r="P16">
        <v>69</v>
      </c>
      <c r="Q16" t="s">
        <v>83</v>
      </c>
      <c r="R16" t="s">
        <v>212</v>
      </c>
      <c r="S16" t="s">
        <v>213</v>
      </c>
      <c r="T16" t="s">
        <v>214</v>
      </c>
      <c r="U16">
        <v>210803</v>
      </c>
      <c r="V16">
        <f>VLOOKUP(B16,'Ex rate'!A:B,2,0)</f>
        <v>76.064277890599996</v>
      </c>
      <c r="W16">
        <f t="shared" si="0"/>
        <v>73.96840579710144</v>
      </c>
      <c r="X16">
        <f t="shared" si="1"/>
        <v>5248.4351744513997</v>
      </c>
      <c r="Y16">
        <f t="shared" si="2"/>
        <v>144.61517445140038</v>
      </c>
      <c r="Z16">
        <f t="shared" si="3"/>
        <v>258.95999999999998</v>
      </c>
      <c r="AA16">
        <f t="shared" si="4"/>
        <v>4844.8599999999997</v>
      </c>
      <c r="AB16">
        <f t="shared" si="5"/>
        <v>5248.4351744513997</v>
      </c>
      <c r="AC16">
        <f t="shared" si="6"/>
        <v>5248.4351744513997</v>
      </c>
      <c r="AD16">
        <f t="shared" si="7"/>
        <v>0</v>
      </c>
    </row>
    <row r="17" spans="1:30" hidden="1" x14ac:dyDescent="0.25">
      <c r="A17" t="s">
        <v>219</v>
      </c>
      <c r="B17" s="3">
        <v>44669</v>
      </c>
      <c r="C17" s="1">
        <v>44669.2734837963</v>
      </c>
      <c r="D17" t="s">
        <v>220</v>
      </c>
      <c r="E17" s="1">
        <v>44657.943495370368</v>
      </c>
      <c r="F17" s="1">
        <v>44658.172662037039</v>
      </c>
      <c r="G17" s="1">
        <v>44664</v>
      </c>
      <c r="H17" s="1">
        <v>44664.229166666664</v>
      </c>
      <c r="I17" t="s">
        <v>79</v>
      </c>
      <c r="J17">
        <v>2971.23</v>
      </c>
      <c r="K17">
        <v>150.76</v>
      </c>
      <c r="L17">
        <v>2820.47</v>
      </c>
      <c r="M17" t="s">
        <v>80</v>
      </c>
      <c r="N17" t="s">
        <v>221</v>
      </c>
      <c r="O17" t="s">
        <v>222</v>
      </c>
      <c r="P17">
        <v>40</v>
      </c>
      <c r="Q17" t="s">
        <v>83</v>
      </c>
      <c r="R17" t="s">
        <v>223</v>
      </c>
      <c r="S17" t="s">
        <v>224</v>
      </c>
      <c r="T17" t="s">
        <v>225</v>
      </c>
      <c r="U17">
        <v>210817</v>
      </c>
      <c r="V17">
        <f>VLOOKUP(B17,'Ex rate'!A:B,2,0)</f>
        <v>76.491216442699994</v>
      </c>
      <c r="W17">
        <f t="shared" si="0"/>
        <v>74.280749999999998</v>
      </c>
      <c r="X17">
        <f t="shared" si="1"/>
        <v>3059.6486577079995</v>
      </c>
      <c r="Y17">
        <f t="shared" si="2"/>
        <v>88.418657707999841</v>
      </c>
      <c r="Z17">
        <f t="shared" si="3"/>
        <v>150.76</v>
      </c>
      <c r="AA17">
        <f t="shared" si="4"/>
        <v>2820.47</v>
      </c>
      <c r="AB17">
        <f t="shared" si="5"/>
        <v>3059.6486577079995</v>
      </c>
      <c r="AC17">
        <f t="shared" si="6"/>
        <v>3059.6486577079995</v>
      </c>
      <c r="AD17">
        <f t="shared" si="7"/>
        <v>0</v>
      </c>
    </row>
    <row r="18" spans="1:30" hidden="1" x14ac:dyDescent="0.25">
      <c r="A18" t="s">
        <v>219</v>
      </c>
      <c r="B18" s="3">
        <v>44669</v>
      </c>
      <c r="C18" s="1">
        <v>44669.2734837963</v>
      </c>
      <c r="D18" t="s">
        <v>230</v>
      </c>
      <c r="E18" s="1">
        <v>44658.435740740744</v>
      </c>
      <c r="F18" s="1">
        <v>44658.664907407408</v>
      </c>
      <c r="G18" s="1">
        <v>44669</v>
      </c>
      <c r="H18" s="1">
        <v>44669.229166666664</v>
      </c>
      <c r="I18" t="s">
        <v>79</v>
      </c>
      <c r="J18">
        <v>1488.53</v>
      </c>
      <c r="K18">
        <v>75.53</v>
      </c>
      <c r="L18">
        <v>1413</v>
      </c>
      <c r="M18" t="s">
        <v>80</v>
      </c>
      <c r="N18" t="s">
        <v>231</v>
      </c>
      <c r="O18" t="s">
        <v>232</v>
      </c>
      <c r="P18">
        <v>20</v>
      </c>
      <c r="Q18" t="s">
        <v>83</v>
      </c>
      <c r="R18" t="s">
        <v>223</v>
      </c>
      <c r="S18" t="s">
        <v>224</v>
      </c>
      <c r="T18" t="s">
        <v>225</v>
      </c>
      <c r="U18">
        <v>210821</v>
      </c>
      <c r="V18">
        <f>VLOOKUP(B18,'Ex rate'!A:B,2,0)</f>
        <v>76.491216442699994</v>
      </c>
      <c r="W18">
        <f t="shared" si="0"/>
        <v>74.426500000000004</v>
      </c>
      <c r="X18">
        <f t="shared" si="1"/>
        <v>1529.8243288539998</v>
      </c>
      <c r="Y18">
        <f t="shared" si="2"/>
        <v>41.294328853999787</v>
      </c>
      <c r="Z18">
        <f t="shared" si="3"/>
        <v>75.53</v>
      </c>
      <c r="AA18">
        <f t="shared" si="4"/>
        <v>1413</v>
      </c>
      <c r="AB18">
        <f t="shared" si="5"/>
        <v>1529.8243288539998</v>
      </c>
      <c r="AC18">
        <f t="shared" si="6"/>
        <v>1529.8243288539998</v>
      </c>
      <c r="AD18">
        <f t="shared" si="7"/>
        <v>0</v>
      </c>
    </row>
    <row r="19" spans="1:30" x14ac:dyDescent="0.25">
      <c r="A19" t="s">
        <v>219</v>
      </c>
      <c r="B19" s="3">
        <v>44669</v>
      </c>
      <c r="C19" s="1">
        <v>44669.2734837963</v>
      </c>
      <c r="D19" t="s">
        <v>234</v>
      </c>
      <c r="E19" s="1">
        <v>44663.298275462963</v>
      </c>
      <c r="F19" s="1">
        <v>44663.527442129627</v>
      </c>
      <c r="G19" s="1">
        <v>44664</v>
      </c>
      <c r="H19" s="1">
        <v>44664.229166666664</v>
      </c>
      <c r="I19" t="s">
        <v>79</v>
      </c>
      <c r="J19">
        <v>-2972.83</v>
      </c>
      <c r="K19">
        <v>0</v>
      </c>
      <c r="L19">
        <v>-2972.83</v>
      </c>
      <c r="M19" t="s">
        <v>235</v>
      </c>
      <c r="N19" t="s">
        <v>236</v>
      </c>
      <c r="O19" t="s">
        <v>237</v>
      </c>
      <c r="P19">
        <v>-40</v>
      </c>
      <c r="Q19" t="s">
        <v>83</v>
      </c>
      <c r="R19" t="s">
        <v>223</v>
      </c>
      <c r="S19" t="s">
        <v>224</v>
      </c>
      <c r="T19" t="s">
        <v>225</v>
      </c>
      <c r="U19">
        <v>210817</v>
      </c>
      <c r="V19">
        <f>VLOOKUP(B19,'Ex rate'!A:B,2,0)</f>
        <v>76.491216442699994</v>
      </c>
      <c r="W19">
        <f t="shared" si="0"/>
        <v>74.320750000000004</v>
      </c>
      <c r="X19">
        <f t="shared" si="1"/>
        <v>-3059.6486577079995</v>
      </c>
      <c r="Y19">
        <f t="shared" si="2"/>
        <v>-86.818657707999591</v>
      </c>
      <c r="Z19">
        <f t="shared" si="3"/>
        <v>0</v>
      </c>
      <c r="AA19">
        <f t="shared" si="4"/>
        <v>-2972.83</v>
      </c>
      <c r="AB19">
        <f t="shared" si="5"/>
        <v>-3059.6486577079995</v>
      </c>
      <c r="AC19">
        <f t="shared" si="6"/>
        <v>-3059.6486577079995</v>
      </c>
      <c r="AD19">
        <f t="shared" si="7"/>
        <v>0</v>
      </c>
    </row>
    <row r="20" spans="1:30" hidden="1" x14ac:dyDescent="0.25">
      <c r="A20" t="s">
        <v>239</v>
      </c>
      <c r="B20" s="3">
        <v>44671</v>
      </c>
      <c r="C20" s="1">
        <v>44671.287268518521</v>
      </c>
      <c r="D20" t="s">
        <v>240</v>
      </c>
      <c r="E20" s="1">
        <v>44662.847314814811</v>
      </c>
      <c r="F20" s="1">
        <v>44663.076481481483</v>
      </c>
      <c r="G20" s="1">
        <v>44671</v>
      </c>
      <c r="H20" s="1">
        <v>44671.229166666664</v>
      </c>
      <c r="I20" t="s">
        <v>79</v>
      </c>
      <c r="J20">
        <v>5873</v>
      </c>
      <c r="K20">
        <v>298</v>
      </c>
      <c r="L20">
        <v>5575</v>
      </c>
      <c r="M20" t="s">
        <v>80</v>
      </c>
      <c r="N20" t="s">
        <v>241</v>
      </c>
      <c r="O20" t="s">
        <v>242</v>
      </c>
      <c r="P20">
        <v>79</v>
      </c>
      <c r="Q20" t="s">
        <v>83</v>
      </c>
      <c r="R20" t="s">
        <v>243</v>
      </c>
      <c r="S20" t="s">
        <v>244</v>
      </c>
      <c r="T20" t="s">
        <v>245</v>
      </c>
      <c r="U20">
        <v>210860</v>
      </c>
      <c r="V20">
        <f>VLOOKUP(B20,'Ex rate'!A:B,2,0)</f>
        <v>76.272331250199997</v>
      </c>
      <c r="W20">
        <f t="shared" si="0"/>
        <v>74.341772151898738</v>
      </c>
      <c r="X20">
        <f t="shared" si="1"/>
        <v>6025.5141687657997</v>
      </c>
      <c r="Y20">
        <f t="shared" si="2"/>
        <v>152.51416876579947</v>
      </c>
      <c r="Z20">
        <f t="shared" si="3"/>
        <v>298</v>
      </c>
      <c r="AA20">
        <f t="shared" si="4"/>
        <v>5575</v>
      </c>
      <c r="AB20">
        <f t="shared" si="5"/>
        <v>6025.5141687657997</v>
      </c>
      <c r="AC20">
        <f t="shared" si="6"/>
        <v>6025.5141687657997</v>
      </c>
      <c r="AD20">
        <f t="shared" si="7"/>
        <v>0</v>
      </c>
    </row>
    <row r="21" spans="1:30" hidden="1" x14ac:dyDescent="0.25">
      <c r="A21" t="s">
        <v>249</v>
      </c>
      <c r="B21" s="3">
        <v>44672</v>
      </c>
      <c r="C21" s="1">
        <v>44672.275416666664</v>
      </c>
      <c r="D21" t="s">
        <v>250</v>
      </c>
      <c r="E21" s="1">
        <v>44663.372025462966</v>
      </c>
      <c r="F21" s="1">
        <v>44663.60119212963</v>
      </c>
      <c r="G21" s="1">
        <v>44672</v>
      </c>
      <c r="H21" s="1">
        <v>44672.229166666664</v>
      </c>
      <c r="I21" t="s">
        <v>79</v>
      </c>
      <c r="J21">
        <v>5128.1099999999997</v>
      </c>
      <c r="K21">
        <v>260.20999999999998</v>
      </c>
      <c r="L21">
        <v>4867.8999999999996</v>
      </c>
      <c r="M21" t="s">
        <v>80</v>
      </c>
      <c r="N21" t="s">
        <v>251</v>
      </c>
      <c r="O21" t="s">
        <v>252</v>
      </c>
      <c r="P21">
        <v>69</v>
      </c>
      <c r="Q21" t="s">
        <v>83</v>
      </c>
      <c r="R21" t="s">
        <v>212</v>
      </c>
      <c r="S21" t="s">
        <v>213</v>
      </c>
      <c r="T21" t="s">
        <v>214</v>
      </c>
      <c r="U21">
        <v>210869</v>
      </c>
      <c r="V21">
        <f>VLOOKUP(B21,'Ex rate'!A:B,2,0)</f>
        <v>76.227743228500003</v>
      </c>
      <c r="W21">
        <f t="shared" si="0"/>
        <v>74.320434782608686</v>
      </c>
      <c r="X21">
        <f t="shared" si="1"/>
        <v>5259.7142827665002</v>
      </c>
      <c r="Y21">
        <f t="shared" si="2"/>
        <v>131.60428276650089</v>
      </c>
      <c r="Z21">
        <f t="shared" si="3"/>
        <v>260.20999999999998</v>
      </c>
      <c r="AA21">
        <f t="shared" si="4"/>
        <v>4867.8999999999996</v>
      </c>
      <c r="AB21">
        <f t="shared" si="5"/>
        <v>5259.7142827665002</v>
      </c>
      <c r="AC21">
        <f t="shared" si="6"/>
        <v>5259.7142827665002</v>
      </c>
      <c r="AD21">
        <f t="shared" si="7"/>
        <v>0</v>
      </c>
    </row>
    <row r="22" spans="1:30" hidden="1" x14ac:dyDescent="0.25">
      <c r="A22" t="s">
        <v>255</v>
      </c>
      <c r="B22" s="3">
        <v>44676</v>
      </c>
      <c r="C22" s="1">
        <v>44676.281493055554</v>
      </c>
      <c r="D22" t="s">
        <v>256</v>
      </c>
      <c r="E22" s="1">
        <v>44666.248067129629</v>
      </c>
      <c r="F22" s="1">
        <v>44666.477233796293</v>
      </c>
      <c r="G22" s="1">
        <v>44676</v>
      </c>
      <c r="H22" s="1">
        <v>44676.229166666664</v>
      </c>
      <c r="I22" t="s">
        <v>79</v>
      </c>
      <c r="J22">
        <v>7104.38</v>
      </c>
      <c r="K22">
        <v>360.47</v>
      </c>
      <c r="L22">
        <v>6743.91</v>
      </c>
      <c r="M22" t="s">
        <v>80</v>
      </c>
      <c r="N22" t="s">
        <v>257</v>
      </c>
      <c r="O22" t="s">
        <v>258</v>
      </c>
      <c r="P22">
        <v>95</v>
      </c>
      <c r="Q22" t="s">
        <v>83</v>
      </c>
      <c r="R22" t="s">
        <v>259</v>
      </c>
      <c r="S22" t="s">
        <v>260</v>
      </c>
      <c r="T22" t="s">
        <v>261</v>
      </c>
      <c r="U22">
        <v>210895</v>
      </c>
      <c r="V22">
        <f>VLOOKUP(B22,'Ex rate'!A:B,2,0)</f>
        <v>76.721074606599998</v>
      </c>
      <c r="W22">
        <f t="shared" si="0"/>
        <v>74.782947368421048</v>
      </c>
      <c r="X22">
        <f t="shared" si="1"/>
        <v>7288.502087627</v>
      </c>
      <c r="Y22">
        <f t="shared" si="2"/>
        <v>184.12208762700027</v>
      </c>
      <c r="Z22">
        <f t="shared" si="3"/>
        <v>360.47</v>
      </c>
      <c r="AA22">
        <f t="shared" si="4"/>
        <v>6743.91</v>
      </c>
      <c r="AB22">
        <f t="shared" si="5"/>
        <v>7288.502087627</v>
      </c>
      <c r="AC22">
        <f t="shared" si="6"/>
        <v>7288.502087627</v>
      </c>
      <c r="AD22">
        <f t="shared" si="7"/>
        <v>0</v>
      </c>
    </row>
    <row r="23" spans="1:30" hidden="1" x14ac:dyDescent="0.25">
      <c r="A23" t="s">
        <v>255</v>
      </c>
      <c r="B23" s="3">
        <v>44676</v>
      </c>
      <c r="C23" s="1">
        <v>44676.281493055554</v>
      </c>
      <c r="D23" t="s">
        <v>265</v>
      </c>
      <c r="E23" s="1">
        <v>44669.57708333333</v>
      </c>
      <c r="F23" s="1">
        <v>44669.806250000001</v>
      </c>
      <c r="G23" s="1">
        <v>44676</v>
      </c>
      <c r="H23" s="1">
        <v>44676.229166666664</v>
      </c>
      <c r="I23" t="s">
        <v>79</v>
      </c>
      <c r="J23">
        <v>5155.24</v>
      </c>
      <c r="K23">
        <v>261.58</v>
      </c>
      <c r="L23">
        <v>4893.66</v>
      </c>
      <c r="M23" t="s">
        <v>80</v>
      </c>
      <c r="N23" t="s">
        <v>266</v>
      </c>
      <c r="O23" t="s">
        <v>267</v>
      </c>
      <c r="P23">
        <v>69</v>
      </c>
      <c r="Q23" t="s">
        <v>83</v>
      </c>
      <c r="R23" t="s">
        <v>212</v>
      </c>
      <c r="S23" t="s">
        <v>213</v>
      </c>
      <c r="T23" t="s">
        <v>214</v>
      </c>
      <c r="U23">
        <v>210925</v>
      </c>
      <c r="V23">
        <f>VLOOKUP(B23,'Ex rate'!A:B,2,0)</f>
        <v>76.721074606599998</v>
      </c>
      <c r="W23">
        <f t="shared" si="0"/>
        <v>74.713623188405791</v>
      </c>
      <c r="X23">
        <f t="shared" si="1"/>
        <v>5293.7541478554003</v>
      </c>
      <c r="Y23">
        <f t="shared" si="2"/>
        <v>138.51414785540032</v>
      </c>
      <c r="Z23">
        <f t="shared" si="3"/>
        <v>261.58</v>
      </c>
      <c r="AA23">
        <f t="shared" si="4"/>
        <v>4893.66</v>
      </c>
      <c r="AB23">
        <f t="shared" si="5"/>
        <v>5293.7541478554003</v>
      </c>
      <c r="AC23">
        <f t="shared" si="6"/>
        <v>5293.7541478554003</v>
      </c>
      <c r="AD23">
        <f t="shared" si="7"/>
        <v>0</v>
      </c>
    </row>
    <row r="24" spans="1:30" hidden="1" x14ac:dyDescent="0.25">
      <c r="A24" t="s">
        <v>255</v>
      </c>
      <c r="B24" s="3">
        <v>44676</v>
      </c>
      <c r="C24" s="1">
        <v>44676.281493055554</v>
      </c>
      <c r="D24" t="s">
        <v>270</v>
      </c>
      <c r="E24" s="1">
        <v>44669.57849537037</v>
      </c>
      <c r="F24" s="1">
        <v>44669.807662037034</v>
      </c>
      <c r="G24" s="1">
        <v>44676</v>
      </c>
      <c r="H24" s="1">
        <v>44676.229166666664</v>
      </c>
      <c r="I24" t="s">
        <v>79</v>
      </c>
      <c r="J24">
        <v>7396.65</v>
      </c>
      <c r="K24">
        <v>375.32</v>
      </c>
      <c r="L24">
        <v>7021.33</v>
      </c>
      <c r="M24" t="s">
        <v>80</v>
      </c>
      <c r="N24" t="s">
        <v>271</v>
      </c>
      <c r="O24" t="s">
        <v>272</v>
      </c>
      <c r="P24">
        <v>99</v>
      </c>
      <c r="Q24" t="s">
        <v>83</v>
      </c>
      <c r="R24" t="s">
        <v>212</v>
      </c>
      <c r="S24" t="s">
        <v>213</v>
      </c>
      <c r="T24" t="s">
        <v>214</v>
      </c>
      <c r="U24">
        <v>210926</v>
      </c>
      <c r="V24">
        <f>VLOOKUP(B24,'Ex rate'!A:B,2,0)</f>
        <v>76.721074606599998</v>
      </c>
      <c r="W24">
        <f t="shared" si="0"/>
        <v>74.713636363636354</v>
      </c>
      <c r="X24">
        <f t="shared" si="1"/>
        <v>7595.3863860534002</v>
      </c>
      <c r="Y24">
        <f t="shared" si="2"/>
        <v>198.73638605340079</v>
      </c>
      <c r="Z24">
        <f t="shared" si="3"/>
        <v>375.32</v>
      </c>
      <c r="AA24">
        <f t="shared" si="4"/>
        <v>7021.33</v>
      </c>
      <c r="AB24">
        <f t="shared" si="5"/>
        <v>7595.3863860534002</v>
      </c>
      <c r="AC24">
        <f t="shared" si="6"/>
        <v>7595.3863860534002</v>
      </c>
      <c r="AD24">
        <f t="shared" si="7"/>
        <v>0</v>
      </c>
    </row>
    <row r="25" spans="1:30" hidden="1" x14ac:dyDescent="0.25">
      <c r="A25" t="s">
        <v>274</v>
      </c>
      <c r="B25" s="3">
        <v>44679</v>
      </c>
      <c r="C25" s="1">
        <v>44679.273518518516</v>
      </c>
      <c r="D25" t="s">
        <v>275</v>
      </c>
      <c r="E25" s="1">
        <v>44672.315625000003</v>
      </c>
      <c r="F25" s="1">
        <v>44672.544791666667</v>
      </c>
      <c r="G25" s="1">
        <v>44679</v>
      </c>
      <c r="H25" s="1">
        <v>44679.229166666664</v>
      </c>
      <c r="I25" t="s">
        <v>79</v>
      </c>
      <c r="J25">
        <v>5905.33</v>
      </c>
      <c r="K25">
        <v>299.63</v>
      </c>
      <c r="L25">
        <v>5605.7</v>
      </c>
      <c r="M25" t="s">
        <v>80</v>
      </c>
      <c r="N25" t="s">
        <v>276</v>
      </c>
      <c r="O25" t="s">
        <v>277</v>
      </c>
      <c r="P25">
        <v>79</v>
      </c>
      <c r="Q25" t="s">
        <v>83</v>
      </c>
      <c r="R25" t="s">
        <v>115</v>
      </c>
      <c r="S25" t="s">
        <v>116</v>
      </c>
      <c r="T25" t="s">
        <v>117</v>
      </c>
      <c r="U25">
        <v>210959</v>
      </c>
      <c r="V25">
        <f>VLOOKUP(B25,'Ex rate'!A:B,2,0)</f>
        <v>76.6600143</v>
      </c>
      <c r="W25">
        <f t="shared" si="0"/>
        <v>74.75101265822785</v>
      </c>
      <c r="X25">
        <f t="shared" si="1"/>
        <v>6056.1411297000004</v>
      </c>
      <c r="Y25">
        <f t="shared" si="2"/>
        <v>150.81112969999987</v>
      </c>
      <c r="Z25">
        <f t="shared" si="3"/>
        <v>299.63</v>
      </c>
      <c r="AA25">
        <f t="shared" si="4"/>
        <v>5605.7</v>
      </c>
      <c r="AB25">
        <f t="shared" si="5"/>
        <v>6056.1411296999995</v>
      </c>
      <c r="AC25">
        <f t="shared" si="6"/>
        <v>6056.1411297000004</v>
      </c>
      <c r="AD25">
        <f t="shared" si="7"/>
        <v>0</v>
      </c>
    </row>
    <row r="26" spans="1:30" hidden="1" x14ac:dyDescent="0.25">
      <c r="A26" t="s">
        <v>280</v>
      </c>
      <c r="B26" s="3">
        <v>44680</v>
      </c>
      <c r="C26" s="1">
        <v>44680.274212962962</v>
      </c>
      <c r="D26" t="s">
        <v>281</v>
      </c>
      <c r="E26" s="1">
        <v>44673.575254629628</v>
      </c>
      <c r="F26" s="1">
        <v>44673.8044212963</v>
      </c>
      <c r="G26" s="1">
        <v>44680</v>
      </c>
      <c r="H26" s="1">
        <v>44680.229166666664</v>
      </c>
      <c r="I26" t="s">
        <v>79</v>
      </c>
      <c r="J26">
        <v>5167.8</v>
      </c>
      <c r="K26">
        <v>262.22000000000003</v>
      </c>
      <c r="L26">
        <v>4905.58</v>
      </c>
      <c r="M26" t="s">
        <v>80</v>
      </c>
      <c r="N26" t="s">
        <v>282</v>
      </c>
      <c r="O26" t="s">
        <v>283</v>
      </c>
      <c r="P26">
        <v>69</v>
      </c>
      <c r="Q26" t="s">
        <v>83</v>
      </c>
      <c r="R26" t="s">
        <v>212</v>
      </c>
      <c r="S26" t="s">
        <v>213</v>
      </c>
      <c r="T26" t="s">
        <v>214</v>
      </c>
      <c r="U26">
        <v>210967</v>
      </c>
      <c r="V26">
        <f>VLOOKUP(B26,'Ex rate'!A:B,2,0)</f>
        <v>76.510130181199997</v>
      </c>
      <c r="W26">
        <f t="shared" si="0"/>
        <v>74.895652173913049</v>
      </c>
      <c r="X26">
        <f t="shared" si="1"/>
        <v>5279.1989825027995</v>
      </c>
      <c r="Y26">
        <f t="shared" si="2"/>
        <v>111.39898250279941</v>
      </c>
      <c r="Z26">
        <f t="shared" si="3"/>
        <v>262.22000000000003</v>
      </c>
      <c r="AA26">
        <f t="shared" si="4"/>
        <v>4905.58</v>
      </c>
      <c r="AB26">
        <f t="shared" si="5"/>
        <v>5279.1989825027995</v>
      </c>
      <c r="AC26">
        <f t="shared" si="6"/>
        <v>5279.1989825027995</v>
      </c>
      <c r="AD26">
        <f t="shared" si="7"/>
        <v>0</v>
      </c>
    </row>
    <row r="27" spans="1:30" hidden="1" x14ac:dyDescent="0.25">
      <c r="A27" t="s">
        <v>280</v>
      </c>
      <c r="B27" s="3">
        <v>44680</v>
      </c>
      <c r="C27" s="1">
        <v>44680.274212962962</v>
      </c>
      <c r="D27" t="s">
        <v>285</v>
      </c>
      <c r="E27" s="1">
        <v>44673.626967592594</v>
      </c>
      <c r="F27" s="1">
        <v>44673.856134259258</v>
      </c>
      <c r="G27" s="1">
        <v>44680</v>
      </c>
      <c r="H27" s="1">
        <v>44680.229166666664</v>
      </c>
      <c r="I27" t="s">
        <v>79</v>
      </c>
      <c r="J27">
        <v>5916.76</v>
      </c>
      <c r="K27">
        <v>300.22000000000003</v>
      </c>
      <c r="L27">
        <v>5616.54</v>
      </c>
      <c r="M27" t="s">
        <v>80</v>
      </c>
      <c r="N27" t="s">
        <v>286</v>
      </c>
      <c r="O27" t="s">
        <v>287</v>
      </c>
      <c r="P27">
        <v>79</v>
      </c>
      <c r="Q27" t="s">
        <v>83</v>
      </c>
      <c r="R27" t="s">
        <v>115</v>
      </c>
      <c r="S27" t="s">
        <v>116</v>
      </c>
      <c r="T27" t="s">
        <v>117</v>
      </c>
      <c r="U27">
        <v>210968</v>
      </c>
      <c r="V27">
        <f>VLOOKUP(B27,'Ex rate'!A:B,2,0)</f>
        <v>76.510130181199997</v>
      </c>
      <c r="W27">
        <f t="shared" si="0"/>
        <v>74.895696202531653</v>
      </c>
      <c r="X27">
        <f t="shared" si="1"/>
        <v>6044.3002843147997</v>
      </c>
      <c r="Y27">
        <f t="shared" si="2"/>
        <v>127.54028431479922</v>
      </c>
      <c r="Z27">
        <f t="shared" si="3"/>
        <v>300.22000000000003</v>
      </c>
      <c r="AA27">
        <f t="shared" si="4"/>
        <v>5616.54</v>
      </c>
      <c r="AB27">
        <f t="shared" si="5"/>
        <v>6044.3002843147988</v>
      </c>
      <c r="AC27">
        <f t="shared" si="6"/>
        <v>6044.3002843147997</v>
      </c>
      <c r="AD27">
        <f t="shared" si="7"/>
        <v>0</v>
      </c>
    </row>
    <row r="28" spans="1:30" hidden="1" x14ac:dyDescent="0.25">
      <c r="A28" t="s">
        <v>280</v>
      </c>
      <c r="B28" s="3">
        <v>44680</v>
      </c>
      <c r="C28" s="1">
        <v>44680.274212962962</v>
      </c>
      <c r="D28" t="s">
        <v>289</v>
      </c>
      <c r="E28" s="1">
        <v>44673.638472222221</v>
      </c>
      <c r="F28" s="1">
        <v>44673.867638888885</v>
      </c>
      <c r="G28" s="1">
        <v>44680</v>
      </c>
      <c r="H28" s="1">
        <v>44680.229166666664</v>
      </c>
      <c r="I28" t="s">
        <v>79</v>
      </c>
      <c r="J28">
        <v>7414.68</v>
      </c>
      <c r="K28">
        <v>376.21</v>
      </c>
      <c r="L28">
        <v>7038.47</v>
      </c>
      <c r="M28" t="s">
        <v>80</v>
      </c>
      <c r="N28" t="s">
        <v>290</v>
      </c>
      <c r="O28" t="s">
        <v>291</v>
      </c>
      <c r="P28">
        <v>99</v>
      </c>
      <c r="Q28" t="s">
        <v>83</v>
      </c>
      <c r="R28" t="s">
        <v>115</v>
      </c>
      <c r="S28" t="s">
        <v>116</v>
      </c>
      <c r="T28" t="s">
        <v>117</v>
      </c>
      <c r="U28">
        <v>210969</v>
      </c>
      <c r="V28">
        <f>VLOOKUP(B28,'Ex rate'!A:B,2,0)</f>
        <v>76.510130181199997</v>
      </c>
      <c r="W28">
        <f t="shared" si="0"/>
        <v>74.895757575757585</v>
      </c>
      <c r="X28">
        <f t="shared" si="1"/>
        <v>7574.5028879388001</v>
      </c>
      <c r="Y28">
        <f t="shared" si="2"/>
        <v>159.8228879387988</v>
      </c>
      <c r="Z28">
        <f t="shared" si="3"/>
        <v>376.21</v>
      </c>
      <c r="AA28">
        <f t="shared" si="4"/>
        <v>7038.47</v>
      </c>
      <c r="AB28">
        <f t="shared" si="5"/>
        <v>7574.5028879387992</v>
      </c>
      <c r="AC28">
        <f t="shared" si="6"/>
        <v>7574.5028879388001</v>
      </c>
      <c r="AD28">
        <f t="shared" si="7"/>
        <v>0</v>
      </c>
    </row>
  </sheetData>
  <autoFilter ref="A1:AD28" xr:uid="{019390F2-8DF4-4050-920D-B6DACC898224}">
    <filterColumn colId="12">
      <filters>
        <filter val="refund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3F3E8-498F-47DB-AF5D-6A4B2FFA17DB}">
  <sheetPr codeName="Sheet3"/>
  <dimension ref="A1:B32"/>
  <sheetViews>
    <sheetView topLeftCell="A13" workbookViewId="0">
      <selection activeCell="A33" sqref="A33"/>
    </sheetView>
  </sheetViews>
  <sheetFormatPr defaultRowHeight="15" x14ac:dyDescent="0.25"/>
  <cols>
    <col min="1" max="1" width="9.5703125" bestFit="1" customWidth="1"/>
  </cols>
  <sheetData>
    <row r="1" spans="1:2" x14ac:dyDescent="0.25">
      <c r="A1" t="s">
        <v>303</v>
      </c>
      <c r="B1" t="s">
        <v>304</v>
      </c>
    </row>
    <row r="3" spans="1:2" x14ac:dyDescent="0.25">
      <c r="A3" s="3">
        <v>44652</v>
      </c>
      <c r="B3">
        <v>75.991144422000005</v>
      </c>
    </row>
    <row r="4" spans="1:2" x14ac:dyDescent="0.25">
      <c r="A4" s="3">
        <v>44653</v>
      </c>
      <c r="B4">
        <v>75.977895715599999</v>
      </c>
    </row>
    <row r="5" spans="1:2" x14ac:dyDescent="0.25">
      <c r="A5" s="3">
        <v>44654</v>
      </c>
      <c r="B5">
        <v>75.979427912099993</v>
      </c>
    </row>
    <row r="6" spans="1:2" x14ac:dyDescent="0.25">
      <c r="A6" s="3">
        <v>44655</v>
      </c>
      <c r="B6">
        <v>75.447761805100001</v>
      </c>
    </row>
    <row r="7" spans="1:2" x14ac:dyDescent="0.25">
      <c r="A7" s="3">
        <v>44656</v>
      </c>
      <c r="B7">
        <v>75.352593776299997</v>
      </c>
    </row>
    <row r="8" spans="1:2" x14ac:dyDescent="0.25">
      <c r="A8" s="3">
        <v>44657</v>
      </c>
      <c r="B8">
        <v>75.930831280500001</v>
      </c>
    </row>
    <row r="9" spans="1:2" x14ac:dyDescent="0.25">
      <c r="A9" s="3">
        <v>44658</v>
      </c>
      <c r="B9">
        <v>75.920712797299998</v>
      </c>
    </row>
    <row r="10" spans="1:2" x14ac:dyDescent="0.25">
      <c r="A10" s="3">
        <v>44659</v>
      </c>
      <c r="B10">
        <v>75.930471772600001</v>
      </c>
    </row>
    <row r="11" spans="1:2" x14ac:dyDescent="0.25">
      <c r="A11" s="3">
        <v>44660</v>
      </c>
      <c r="B11">
        <v>75.941999004899998</v>
      </c>
    </row>
    <row r="12" spans="1:2" x14ac:dyDescent="0.25">
      <c r="A12" s="3">
        <v>44661</v>
      </c>
      <c r="B12">
        <v>75.936780733999996</v>
      </c>
    </row>
    <row r="13" spans="1:2" x14ac:dyDescent="0.25">
      <c r="A13" s="3">
        <v>44662</v>
      </c>
      <c r="B13">
        <v>75.888293593100002</v>
      </c>
    </row>
    <row r="14" spans="1:2" x14ac:dyDescent="0.25">
      <c r="A14" s="3">
        <v>44663</v>
      </c>
      <c r="B14">
        <v>76.064277890599996</v>
      </c>
    </row>
    <row r="15" spans="1:2" x14ac:dyDescent="0.25">
      <c r="A15" s="3">
        <v>44664</v>
      </c>
      <c r="B15">
        <v>76.155435181200005</v>
      </c>
    </row>
    <row r="16" spans="1:2" x14ac:dyDescent="0.25">
      <c r="A16" s="3">
        <v>44665</v>
      </c>
      <c r="B16">
        <v>76.255445226999996</v>
      </c>
    </row>
    <row r="17" spans="1:2" x14ac:dyDescent="0.25">
      <c r="A17" s="3">
        <v>44666</v>
      </c>
      <c r="B17">
        <v>76.322928408699994</v>
      </c>
    </row>
    <row r="18" spans="1:2" x14ac:dyDescent="0.25">
      <c r="A18" s="3">
        <v>44667</v>
      </c>
      <c r="B18">
        <v>76.345139918100003</v>
      </c>
    </row>
    <row r="19" spans="1:2" x14ac:dyDescent="0.25">
      <c r="A19" s="3">
        <v>44668</v>
      </c>
      <c r="B19">
        <v>76.345884287700002</v>
      </c>
    </row>
    <row r="20" spans="1:2" x14ac:dyDescent="0.25">
      <c r="A20" s="3">
        <v>44669</v>
      </c>
      <c r="B20">
        <v>76.491216442699994</v>
      </c>
    </row>
    <row r="21" spans="1:2" x14ac:dyDescent="0.25">
      <c r="A21" s="3">
        <v>44670</v>
      </c>
      <c r="B21">
        <v>76.410481854699995</v>
      </c>
    </row>
    <row r="22" spans="1:2" x14ac:dyDescent="0.25">
      <c r="A22" s="3">
        <v>44671</v>
      </c>
      <c r="B22">
        <v>76.272331250199997</v>
      </c>
    </row>
    <row r="23" spans="1:2" x14ac:dyDescent="0.25">
      <c r="A23" s="3">
        <v>44672</v>
      </c>
      <c r="B23">
        <v>76.227743228500003</v>
      </c>
    </row>
    <row r="24" spans="1:2" x14ac:dyDescent="0.25">
      <c r="A24" s="3">
        <v>44673</v>
      </c>
      <c r="B24">
        <v>76.521358538100003</v>
      </c>
    </row>
    <row r="25" spans="1:2" x14ac:dyDescent="0.25">
      <c r="A25" s="3">
        <v>44674</v>
      </c>
      <c r="B25">
        <v>76.508274197899993</v>
      </c>
    </row>
    <row r="26" spans="1:2" x14ac:dyDescent="0.25">
      <c r="A26" s="3">
        <v>44675</v>
      </c>
      <c r="B26">
        <v>76.472353524400006</v>
      </c>
    </row>
    <row r="27" spans="1:2" x14ac:dyDescent="0.25">
      <c r="A27" s="3">
        <v>44676</v>
      </c>
      <c r="B27">
        <v>76.721074606599998</v>
      </c>
    </row>
    <row r="28" spans="1:2" x14ac:dyDescent="0.25">
      <c r="A28" s="3">
        <v>44677</v>
      </c>
      <c r="B28">
        <v>76.659152705699995</v>
      </c>
    </row>
    <row r="29" spans="1:2" x14ac:dyDescent="0.25">
      <c r="A29" s="3">
        <v>44678</v>
      </c>
      <c r="B29">
        <v>76.579203709500007</v>
      </c>
    </row>
    <row r="30" spans="1:2" x14ac:dyDescent="0.25">
      <c r="A30" s="3">
        <v>44679</v>
      </c>
      <c r="B30">
        <v>76.6600143</v>
      </c>
    </row>
    <row r="31" spans="1:2" x14ac:dyDescent="0.25">
      <c r="A31" s="3">
        <v>44680</v>
      </c>
      <c r="B31">
        <v>76.510130181199997</v>
      </c>
    </row>
    <row r="32" spans="1:2" x14ac:dyDescent="0.25">
      <c r="A32" s="3">
        <v>44681</v>
      </c>
      <c r="B32">
        <v>76.531526746099999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</vt:lpstr>
      <vt:lpstr>workings</vt:lpstr>
      <vt:lpstr>Ex 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ARUL</dc:creator>
  <cp:lastModifiedBy>ARUL</cp:lastModifiedBy>
  <dcterms:created xsi:type="dcterms:W3CDTF">2022-05-04T06:02:21Z</dcterms:created>
  <dcterms:modified xsi:type="dcterms:W3CDTF">2022-05-04T08:06:59Z</dcterms:modified>
</cp:coreProperties>
</file>