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GST\ASSOCIATED STEEL RE ROLLIG MILLS\GST Annual Return _\Fy 2020-21\"/>
    </mc:Choice>
  </mc:AlternateContent>
  <bookViews>
    <workbookView xWindow="-120" yWindow="-120" windowWidth="20730" windowHeight="11310" firstSheet="1" activeTab="1"/>
  </bookViews>
  <sheets>
    <sheet name="Info" sheetId="1" state="hidden" r:id="rId1"/>
    <sheet name="Index" sheetId="24" r:id="rId2"/>
    <sheet name="Filing Date" sheetId="3" r:id="rId3"/>
    <sheet name="Workings" sheetId="2" r:id="rId4"/>
    <sheet name="B2B" sheetId="4" r:id="rId5"/>
    <sheet name="GSTR3B" sheetId="23" r:id="rId6"/>
    <sheet name="GSTR3B-ITC" sheetId="28" r:id="rId7"/>
    <sheet name="ITC ANALYSIS" sheetId="29" r:id="rId8"/>
    <sheet name="GSTR2A" sheetId="25" r:id="rId9"/>
    <sheet name="BOOKS -itc" sheetId="26" r:id="rId10"/>
    <sheet name="2A RECON" sheetId="27" r:id="rId11"/>
  </sheets>
  <externalReferences>
    <externalReference r:id="rId12"/>
  </externalReferences>
  <definedNames>
    <definedName name="_xlnm._FilterDatabase" localSheetId="10" hidden="1">'2A RECON'!$A$2:$Q$73</definedName>
    <definedName name="_xlnm._FilterDatabase" localSheetId="4" hidden="1">B2B!$A$1:$O$276</definedName>
    <definedName name="_xlnm._FilterDatabase" localSheetId="9" hidden="1">'BOOKS -itc'!$B$1:$I$227</definedName>
    <definedName name="_xlnm._FilterDatabase" localSheetId="8" hidden="1">GSTR2A!$A$1:$R$235</definedName>
    <definedName name="_xlnm._FilterDatabase" localSheetId="5" hidden="1">GSTR3B!$A$1:$J$162</definedName>
    <definedName name="_xlnm._FilterDatabase" localSheetId="7" hidden="1">'ITC ANALYSIS'!$A$2:$E$2</definedName>
    <definedName name="_xlnm._FilterDatabase" localSheetId="3" hidden="1">Workings!$A$2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29" l="1"/>
  <c r="P14" i="29"/>
  <c r="O14" i="29"/>
  <c r="N14" i="29"/>
  <c r="Q13" i="29"/>
  <c r="P13" i="29"/>
  <c r="O13" i="29"/>
  <c r="N13" i="29"/>
  <c r="Q12" i="29"/>
  <c r="P12" i="29"/>
  <c r="O12" i="29"/>
  <c r="N12" i="29"/>
  <c r="Q11" i="29"/>
  <c r="P11" i="29"/>
  <c r="O11" i="29"/>
  <c r="N11" i="29"/>
  <c r="Q10" i="29"/>
  <c r="P10" i="29"/>
  <c r="O10" i="29"/>
  <c r="N10" i="29"/>
  <c r="Q9" i="29"/>
  <c r="P9" i="29"/>
  <c r="O9" i="29"/>
  <c r="N9" i="29"/>
  <c r="Q8" i="29"/>
  <c r="P8" i="29"/>
  <c r="O8" i="29"/>
  <c r="N8" i="29"/>
  <c r="Q7" i="29"/>
  <c r="P7" i="29"/>
  <c r="O7" i="29"/>
  <c r="N7" i="29"/>
  <c r="Q6" i="29"/>
  <c r="P6" i="29"/>
  <c r="O6" i="29"/>
  <c r="N6" i="29"/>
  <c r="Q5" i="29"/>
  <c r="P5" i="29"/>
  <c r="O5" i="29"/>
  <c r="N5" i="29"/>
  <c r="Q4" i="29"/>
  <c r="P4" i="29"/>
  <c r="O4" i="29"/>
  <c r="N4" i="29"/>
  <c r="Q3" i="29"/>
  <c r="P3" i="29"/>
  <c r="O3" i="29"/>
  <c r="N3" i="29"/>
  <c r="E25" i="29"/>
  <c r="D25" i="29"/>
  <c r="C25" i="29"/>
  <c r="E24" i="29"/>
  <c r="D24" i="29"/>
  <c r="C24" i="29"/>
  <c r="B25" i="29"/>
  <c r="B24" i="29"/>
  <c r="F20" i="29"/>
  <c r="E20" i="29"/>
  <c r="D20" i="29"/>
  <c r="C20" i="29"/>
  <c r="F19" i="29"/>
  <c r="E19" i="29"/>
  <c r="D19" i="29"/>
  <c r="C19" i="29"/>
  <c r="F18" i="29"/>
  <c r="E18" i="29"/>
  <c r="D18" i="29"/>
  <c r="C18" i="29"/>
  <c r="B20" i="29"/>
  <c r="B19" i="29"/>
  <c r="B18" i="29"/>
  <c r="M16" i="29"/>
  <c r="L16" i="29"/>
  <c r="K16" i="29"/>
  <c r="J16" i="29"/>
  <c r="M14" i="29"/>
  <c r="L14" i="29"/>
  <c r="K14" i="29"/>
  <c r="J14" i="29"/>
  <c r="M13" i="29"/>
  <c r="L13" i="29"/>
  <c r="K13" i="29"/>
  <c r="J13" i="29"/>
  <c r="M12" i="29"/>
  <c r="L12" i="29"/>
  <c r="K12" i="29"/>
  <c r="J12" i="29"/>
  <c r="M11" i="29"/>
  <c r="L11" i="29"/>
  <c r="K11" i="29"/>
  <c r="J11" i="29"/>
  <c r="M10" i="29"/>
  <c r="L10" i="29"/>
  <c r="K10" i="29"/>
  <c r="J10" i="29"/>
  <c r="M9" i="29"/>
  <c r="L9" i="29"/>
  <c r="K9" i="29"/>
  <c r="J9" i="29"/>
  <c r="M8" i="29"/>
  <c r="L8" i="29"/>
  <c r="K8" i="29"/>
  <c r="J8" i="29"/>
  <c r="M7" i="29"/>
  <c r="L7" i="29"/>
  <c r="K7" i="29"/>
  <c r="J7" i="29"/>
  <c r="M6" i="29"/>
  <c r="L6" i="29"/>
  <c r="K6" i="29"/>
  <c r="J6" i="29"/>
  <c r="M5" i="29"/>
  <c r="L5" i="29"/>
  <c r="K5" i="29"/>
  <c r="J5" i="29"/>
  <c r="M4" i="29"/>
  <c r="L4" i="29"/>
  <c r="K4" i="29"/>
  <c r="J4" i="29"/>
  <c r="M3" i="29"/>
  <c r="L3" i="29"/>
  <c r="K3" i="29"/>
  <c r="J3" i="29"/>
  <c r="I16" i="29"/>
  <c r="H16" i="29"/>
  <c r="G16" i="29"/>
  <c r="F16" i="29"/>
  <c r="E16" i="29"/>
  <c r="D16" i="29"/>
  <c r="C16" i="29"/>
  <c r="B16" i="29"/>
  <c r="I14" i="29"/>
  <c r="H14" i="29"/>
  <c r="G14" i="29"/>
  <c r="F14" i="29"/>
  <c r="I13" i="29"/>
  <c r="H13" i="29"/>
  <c r="G13" i="29"/>
  <c r="F13" i="29"/>
  <c r="I12" i="29"/>
  <c r="H12" i="29"/>
  <c r="G12" i="29"/>
  <c r="F12" i="29"/>
  <c r="I11" i="29"/>
  <c r="H11" i="29"/>
  <c r="G11" i="29"/>
  <c r="F11" i="29"/>
  <c r="I10" i="29"/>
  <c r="H10" i="29"/>
  <c r="G10" i="29"/>
  <c r="F10" i="29"/>
  <c r="I9" i="29"/>
  <c r="H9" i="29"/>
  <c r="G9" i="29"/>
  <c r="F9" i="29"/>
  <c r="I8" i="29"/>
  <c r="H8" i="29"/>
  <c r="G8" i="29"/>
  <c r="F8" i="29"/>
  <c r="I7" i="29"/>
  <c r="H7" i="29"/>
  <c r="G7" i="29"/>
  <c r="F7" i="29"/>
  <c r="I6" i="29"/>
  <c r="H6" i="29"/>
  <c r="G6" i="29"/>
  <c r="F6" i="29"/>
  <c r="I5" i="29"/>
  <c r="H5" i="29"/>
  <c r="G5" i="29"/>
  <c r="F5" i="29"/>
  <c r="I4" i="29"/>
  <c r="H4" i="29"/>
  <c r="G4" i="29"/>
  <c r="F4" i="29"/>
  <c r="I3" i="29"/>
  <c r="H3" i="29"/>
  <c r="G3" i="29"/>
  <c r="F3" i="29"/>
  <c r="E14" i="29"/>
  <c r="D14" i="29"/>
  <c r="C14" i="29"/>
  <c r="B14" i="29"/>
  <c r="E13" i="29"/>
  <c r="D13" i="29"/>
  <c r="C13" i="29"/>
  <c r="B13" i="29"/>
  <c r="E12" i="29"/>
  <c r="D12" i="29"/>
  <c r="C12" i="29"/>
  <c r="B12" i="29"/>
  <c r="E11" i="29"/>
  <c r="D11" i="29"/>
  <c r="C11" i="29"/>
  <c r="B11" i="29"/>
  <c r="E10" i="29"/>
  <c r="D10" i="29"/>
  <c r="C10" i="29"/>
  <c r="B10" i="29"/>
  <c r="E9" i="29"/>
  <c r="D9" i="29"/>
  <c r="C9" i="29"/>
  <c r="B9" i="29"/>
  <c r="E8" i="29"/>
  <c r="D8" i="29"/>
  <c r="C8" i="29"/>
  <c r="B8" i="29"/>
  <c r="E7" i="29"/>
  <c r="D7" i="29"/>
  <c r="C7" i="29"/>
  <c r="B7" i="29"/>
  <c r="E6" i="29"/>
  <c r="D6" i="29"/>
  <c r="C6" i="29"/>
  <c r="B6" i="29"/>
  <c r="E5" i="29"/>
  <c r="D5" i="29"/>
  <c r="C5" i="29"/>
  <c r="B5" i="29"/>
  <c r="E4" i="29"/>
  <c r="D4" i="29"/>
  <c r="C4" i="29"/>
  <c r="B4" i="29"/>
  <c r="E3" i="29"/>
  <c r="D3" i="29"/>
  <c r="C3" i="29"/>
  <c r="B3" i="29"/>
  <c r="H4" i="27" l="1"/>
  <c r="I4" i="27"/>
  <c r="J4" i="27"/>
  <c r="K4" i="27"/>
  <c r="H5" i="27"/>
  <c r="I5" i="27"/>
  <c r="J5" i="27"/>
  <c r="K5" i="27"/>
  <c r="H6" i="27"/>
  <c r="I6" i="27"/>
  <c r="J6" i="27"/>
  <c r="K6" i="27"/>
  <c r="H7" i="27"/>
  <c r="I7" i="27"/>
  <c r="J7" i="27"/>
  <c r="K7" i="27"/>
  <c r="H8" i="27"/>
  <c r="I8" i="27"/>
  <c r="J8" i="27"/>
  <c r="K8" i="27"/>
  <c r="H9" i="27"/>
  <c r="I9" i="27"/>
  <c r="J9" i="27"/>
  <c r="K9" i="27"/>
  <c r="H10" i="27"/>
  <c r="I10" i="27"/>
  <c r="J10" i="27"/>
  <c r="K10" i="27"/>
  <c r="H11" i="27"/>
  <c r="I11" i="27"/>
  <c r="J11" i="27"/>
  <c r="K11" i="27"/>
  <c r="H12" i="27"/>
  <c r="I12" i="27"/>
  <c r="J12" i="27"/>
  <c r="K12" i="27"/>
  <c r="H13" i="27"/>
  <c r="I13" i="27"/>
  <c r="J13" i="27"/>
  <c r="K13" i="27"/>
  <c r="H14" i="27"/>
  <c r="I14" i="27"/>
  <c r="J14" i="27"/>
  <c r="K14" i="27"/>
  <c r="H15" i="27"/>
  <c r="I15" i="27"/>
  <c r="J15" i="27"/>
  <c r="K15" i="27"/>
  <c r="H16" i="27"/>
  <c r="I16" i="27"/>
  <c r="J16" i="27"/>
  <c r="K16" i="27"/>
  <c r="H17" i="27"/>
  <c r="I17" i="27"/>
  <c r="J17" i="27"/>
  <c r="K17" i="27"/>
  <c r="H18" i="27"/>
  <c r="I18" i="27"/>
  <c r="J18" i="27"/>
  <c r="K18" i="27"/>
  <c r="H19" i="27"/>
  <c r="I19" i="27"/>
  <c r="J19" i="27"/>
  <c r="K19" i="27"/>
  <c r="H20" i="27"/>
  <c r="I20" i="27"/>
  <c r="J20" i="27"/>
  <c r="K20" i="27"/>
  <c r="H21" i="27"/>
  <c r="I21" i="27"/>
  <c r="J21" i="27"/>
  <c r="K21" i="27"/>
  <c r="H22" i="27"/>
  <c r="I22" i="27"/>
  <c r="J22" i="27"/>
  <c r="K22" i="27"/>
  <c r="H23" i="27"/>
  <c r="I23" i="27"/>
  <c r="J23" i="27"/>
  <c r="K23" i="27"/>
  <c r="H24" i="27"/>
  <c r="I24" i="27"/>
  <c r="J24" i="27"/>
  <c r="K24" i="27"/>
  <c r="H25" i="27"/>
  <c r="I25" i="27"/>
  <c r="J25" i="27"/>
  <c r="K25" i="27"/>
  <c r="H26" i="27"/>
  <c r="I26" i="27"/>
  <c r="J26" i="27"/>
  <c r="K26" i="27"/>
  <c r="H27" i="27"/>
  <c r="I27" i="27"/>
  <c r="J27" i="27"/>
  <c r="K27" i="27"/>
  <c r="H28" i="27"/>
  <c r="I28" i="27"/>
  <c r="J28" i="27"/>
  <c r="K28" i="27"/>
  <c r="H29" i="27"/>
  <c r="I29" i="27"/>
  <c r="J29" i="27"/>
  <c r="K29" i="27"/>
  <c r="H30" i="27"/>
  <c r="I30" i="27"/>
  <c r="J30" i="27"/>
  <c r="K30" i="27"/>
  <c r="H31" i="27"/>
  <c r="I31" i="27"/>
  <c r="J31" i="27"/>
  <c r="K31" i="27"/>
  <c r="H32" i="27"/>
  <c r="I32" i="27"/>
  <c r="J32" i="27"/>
  <c r="K32" i="27"/>
  <c r="H33" i="27"/>
  <c r="I33" i="27"/>
  <c r="J33" i="27"/>
  <c r="K33" i="27"/>
  <c r="H34" i="27"/>
  <c r="I34" i="27"/>
  <c r="J34" i="27"/>
  <c r="K34" i="27"/>
  <c r="H35" i="27"/>
  <c r="I35" i="27"/>
  <c r="J35" i="27"/>
  <c r="K35" i="27"/>
  <c r="H36" i="27"/>
  <c r="I36" i="27"/>
  <c r="J36" i="27"/>
  <c r="K36" i="27"/>
  <c r="H37" i="27"/>
  <c r="I37" i="27"/>
  <c r="J37" i="27"/>
  <c r="K37" i="27"/>
  <c r="H38" i="27"/>
  <c r="I38" i="27"/>
  <c r="J38" i="27"/>
  <c r="K38" i="27"/>
  <c r="H39" i="27"/>
  <c r="I39" i="27"/>
  <c r="J39" i="27"/>
  <c r="K39" i="27"/>
  <c r="H40" i="27"/>
  <c r="I40" i="27"/>
  <c r="J40" i="27"/>
  <c r="K40" i="27"/>
  <c r="H41" i="27"/>
  <c r="I41" i="27"/>
  <c r="J41" i="27"/>
  <c r="K41" i="27"/>
  <c r="H42" i="27"/>
  <c r="I42" i="27"/>
  <c r="J42" i="27"/>
  <c r="K42" i="27"/>
  <c r="H43" i="27"/>
  <c r="I43" i="27"/>
  <c r="J43" i="27"/>
  <c r="K43" i="27"/>
  <c r="H44" i="27"/>
  <c r="I44" i="27"/>
  <c r="J44" i="27"/>
  <c r="K44" i="27"/>
  <c r="H45" i="27"/>
  <c r="I45" i="27"/>
  <c r="J45" i="27"/>
  <c r="K45" i="27"/>
  <c r="H46" i="27"/>
  <c r="I46" i="27"/>
  <c r="J46" i="27"/>
  <c r="K46" i="27"/>
  <c r="H47" i="27"/>
  <c r="I47" i="27"/>
  <c r="J47" i="27"/>
  <c r="K47" i="27"/>
  <c r="H48" i="27"/>
  <c r="I48" i="27"/>
  <c r="J48" i="27"/>
  <c r="K48" i="27"/>
  <c r="H49" i="27"/>
  <c r="I49" i="27"/>
  <c r="J49" i="27"/>
  <c r="K49" i="27"/>
  <c r="H50" i="27"/>
  <c r="I50" i="27"/>
  <c r="J50" i="27"/>
  <c r="K50" i="27"/>
  <c r="H51" i="27"/>
  <c r="I51" i="27"/>
  <c r="J51" i="27"/>
  <c r="K51" i="27"/>
  <c r="H52" i="27"/>
  <c r="I52" i="27"/>
  <c r="J52" i="27"/>
  <c r="K52" i="27"/>
  <c r="H53" i="27"/>
  <c r="I53" i="27"/>
  <c r="J53" i="27"/>
  <c r="K53" i="27"/>
  <c r="H54" i="27"/>
  <c r="I54" i="27"/>
  <c r="J54" i="27"/>
  <c r="K54" i="27"/>
  <c r="H55" i="27"/>
  <c r="I55" i="27"/>
  <c r="J55" i="27"/>
  <c r="K55" i="27"/>
  <c r="H56" i="27"/>
  <c r="I56" i="27"/>
  <c r="J56" i="27"/>
  <c r="K56" i="27"/>
  <c r="H57" i="27"/>
  <c r="I57" i="27"/>
  <c r="J57" i="27"/>
  <c r="K57" i="27"/>
  <c r="H58" i="27"/>
  <c r="I58" i="27"/>
  <c r="J58" i="27"/>
  <c r="K58" i="27"/>
  <c r="H59" i="27"/>
  <c r="I59" i="27"/>
  <c r="J59" i="27"/>
  <c r="K59" i="27"/>
  <c r="H60" i="27"/>
  <c r="I60" i="27"/>
  <c r="J60" i="27"/>
  <c r="K60" i="27"/>
  <c r="H61" i="27"/>
  <c r="I61" i="27"/>
  <c r="J61" i="27"/>
  <c r="K61" i="27"/>
  <c r="H62" i="27"/>
  <c r="I62" i="27"/>
  <c r="J62" i="27"/>
  <c r="K62" i="27"/>
  <c r="H63" i="27"/>
  <c r="I63" i="27"/>
  <c r="J63" i="27"/>
  <c r="K63" i="27"/>
  <c r="H64" i="27"/>
  <c r="I64" i="27"/>
  <c r="J64" i="27"/>
  <c r="K64" i="27"/>
  <c r="H65" i="27"/>
  <c r="I65" i="27"/>
  <c r="J65" i="27"/>
  <c r="K65" i="27"/>
  <c r="H66" i="27"/>
  <c r="I66" i="27"/>
  <c r="J66" i="27"/>
  <c r="K66" i="27"/>
  <c r="H67" i="27"/>
  <c r="I67" i="27"/>
  <c r="J67" i="27"/>
  <c r="K67" i="27"/>
  <c r="H68" i="27"/>
  <c r="I68" i="27"/>
  <c r="J68" i="27"/>
  <c r="K68" i="27"/>
  <c r="H69" i="27"/>
  <c r="I69" i="27"/>
  <c r="J69" i="27"/>
  <c r="K69" i="27"/>
  <c r="H70" i="27"/>
  <c r="I70" i="27"/>
  <c r="J70" i="27"/>
  <c r="K70" i="27"/>
  <c r="H71" i="27"/>
  <c r="I71" i="27"/>
  <c r="J71" i="27"/>
  <c r="K71" i="27"/>
  <c r="H72" i="27"/>
  <c r="I72" i="27"/>
  <c r="J72" i="27"/>
  <c r="K72" i="27"/>
  <c r="H73" i="27"/>
  <c r="I73" i="27"/>
  <c r="J73" i="27"/>
  <c r="K73" i="27"/>
  <c r="K3" i="27"/>
  <c r="J3" i="27"/>
  <c r="I3" i="27"/>
  <c r="H3" i="27"/>
  <c r="H76" i="27" s="1"/>
  <c r="D82" i="27" s="1"/>
  <c r="D84" i="27" s="1"/>
  <c r="D4" i="27"/>
  <c r="L4" i="27" s="1"/>
  <c r="E4" i="27"/>
  <c r="F4" i="27"/>
  <c r="N4" i="27" s="1"/>
  <c r="G4" i="27"/>
  <c r="O4" i="27" s="1"/>
  <c r="D5" i="27"/>
  <c r="L5" i="27" s="1"/>
  <c r="E5" i="27"/>
  <c r="F5" i="27"/>
  <c r="N5" i="27" s="1"/>
  <c r="G5" i="27"/>
  <c r="O5" i="27" s="1"/>
  <c r="D6" i="27"/>
  <c r="L6" i="27" s="1"/>
  <c r="E6" i="27"/>
  <c r="F6" i="27"/>
  <c r="N6" i="27" s="1"/>
  <c r="G6" i="27"/>
  <c r="O6" i="27" s="1"/>
  <c r="D7" i="27"/>
  <c r="L7" i="27" s="1"/>
  <c r="E7" i="27"/>
  <c r="F7" i="27"/>
  <c r="N7" i="27" s="1"/>
  <c r="G7" i="27"/>
  <c r="O7" i="27" s="1"/>
  <c r="D8" i="27"/>
  <c r="L8" i="27" s="1"/>
  <c r="E8" i="27"/>
  <c r="F8" i="27"/>
  <c r="N8" i="27" s="1"/>
  <c r="G8" i="27"/>
  <c r="O8" i="27" s="1"/>
  <c r="D9" i="27"/>
  <c r="L9" i="27" s="1"/>
  <c r="E9" i="27"/>
  <c r="F9" i="27"/>
  <c r="G9" i="27"/>
  <c r="D10" i="27"/>
  <c r="L10" i="27" s="1"/>
  <c r="E10" i="27"/>
  <c r="M10" i="27" s="1"/>
  <c r="F10" i="27"/>
  <c r="N10" i="27" s="1"/>
  <c r="G10" i="27"/>
  <c r="O10" i="27" s="1"/>
  <c r="D11" i="27"/>
  <c r="L11" i="27" s="1"/>
  <c r="E11" i="27"/>
  <c r="F11" i="27"/>
  <c r="N11" i="27" s="1"/>
  <c r="G11" i="27"/>
  <c r="D12" i="27"/>
  <c r="L12" i="27" s="1"/>
  <c r="E12" i="27"/>
  <c r="F12" i="27"/>
  <c r="N12" i="27" s="1"/>
  <c r="G12" i="27"/>
  <c r="O12" i="27" s="1"/>
  <c r="D13" i="27"/>
  <c r="L13" i="27" s="1"/>
  <c r="E13" i="27"/>
  <c r="F13" i="27"/>
  <c r="N13" i="27" s="1"/>
  <c r="G13" i="27"/>
  <c r="D14" i="27"/>
  <c r="L14" i="27" s="1"/>
  <c r="E14" i="27"/>
  <c r="F14" i="27"/>
  <c r="N14" i="27" s="1"/>
  <c r="G14" i="27"/>
  <c r="O14" i="27" s="1"/>
  <c r="D15" i="27"/>
  <c r="L15" i="27" s="1"/>
  <c r="E15" i="27"/>
  <c r="F15" i="27"/>
  <c r="N15" i="27" s="1"/>
  <c r="G15" i="27"/>
  <c r="D16" i="27"/>
  <c r="L16" i="27" s="1"/>
  <c r="E16" i="27"/>
  <c r="F16" i="27"/>
  <c r="N16" i="27" s="1"/>
  <c r="G16" i="27"/>
  <c r="O16" i="27" s="1"/>
  <c r="D17" i="27"/>
  <c r="L17" i="27" s="1"/>
  <c r="E17" i="27"/>
  <c r="F17" i="27"/>
  <c r="N17" i="27" s="1"/>
  <c r="G17" i="27"/>
  <c r="D18" i="27"/>
  <c r="L18" i="27" s="1"/>
  <c r="E18" i="27"/>
  <c r="F18" i="27"/>
  <c r="N18" i="27" s="1"/>
  <c r="G18" i="27"/>
  <c r="O18" i="27" s="1"/>
  <c r="D19" i="27"/>
  <c r="L19" i="27" s="1"/>
  <c r="E19" i="27"/>
  <c r="F19" i="27"/>
  <c r="N19" i="27" s="1"/>
  <c r="G19" i="27"/>
  <c r="D20" i="27"/>
  <c r="L20" i="27" s="1"/>
  <c r="E20" i="27"/>
  <c r="F20" i="27"/>
  <c r="N20" i="27" s="1"/>
  <c r="G20" i="27"/>
  <c r="O20" i="27" s="1"/>
  <c r="D21" i="27"/>
  <c r="L21" i="27" s="1"/>
  <c r="E21" i="27"/>
  <c r="F21" i="27"/>
  <c r="G21" i="27"/>
  <c r="D22" i="27"/>
  <c r="L22" i="27" s="1"/>
  <c r="E22" i="27"/>
  <c r="F22" i="27"/>
  <c r="G22" i="27"/>
  <c r="O22" i="27" s="1"/>
  <c r="D23" i="27"/>
  <c r="L23" i="27" s="1"/>
  <c r="E23" i="27"/>
  <c r="F23" i="27"/>
  <c r="G23" i="27"/>
  <c r="D24" i="27"/>
  <c r="L24" i="27" s="1"/>
  <c r="E24" i="27"/>
  <c r="M24" i="27" s="1"/>
  <c r="F24" i="27"/>
  <c r="N24" i="27" s="1"/>
  <c r="G24" i="27"/>
  <c r="O24" i="27" s="1"/>
  <c r="D25" i="27"/>
  <c r="L25" i="27" s="1"/>
  <c r="E25" i="27"/>
  <c r="F25" i="27"/>
  <c r="N25" i="27" s="1"/>
  <c r="G25" i="27"/>
  <c r="D26" i="27"/>
  <c r="L26" i="27" s="1"/>
  <c r="E26" i="27"/>
  <c r="F26" i="27"/>
  <c r="N26" i="27" s="1"/>
  <c r="G26" i="27"/>
  <c r="O26" i="27" s="1"/>
  <c r="D27" i="27"/>
  <c r="L27" i="27" s="1"/>
  <c r="E27" i="27"/>
  <c r="F27" i="27"/>
  <c r="N27" i="27" s="1"/>
  <c r="G27" i="27"/>
  <c r="D28" i="27"/>
  <c r="L28" i="27" s="1"/>
  <c r="E28" i="27"/>
  <c r="F28" i="27"/>
  <c r="N28" i="27" s="1"/>
  <c r="G28" i="27"/>
  <c r="O28" i="27" s="1"/>
  <c r="D29" i="27"/>
  <c r="L29" i="27" s="1"/>
  <c r="E29" i="27"/>
  <c r="F29" i="27"/>
  <c r="N29" i="27" s="1"/>
  <c r="G29" i="27"/>
  <c r="D30" i="27"/>
  <c r="L30" i="27" s="1"/>
  <c r="E30" i="27"/>
  <c r="F30" i="27"/>
  <c r="N30" i="27" s="1"/>
  <c r="G30" i="27"/>
  <c r="O30" i="27" s="1"/>
  <c r="D31" i="27"/>
  <c r="L31" i="27" s="1"/>
  <c r="E31" i="27"/>
  <c r="F31" i="27"/>
  <c r="N31" i="27" s="1"/>
  <c r="G31" i="27"/>
  <c r="D32" i="27"/>
  <c r="L32" i="27" s="1"/>
  <c r="E32" i="27"/>
  <c r="F32" i="27"/>
  <c r="N32" i="27" s="1"/>
  <c r="G32" i="27"/>
  <c r="O32" i="27" s="1"/>
  <c r="D33" i="27"/>
  <c r="L33" i="27" s="1"/>
  <c r="E33" i="27"/>
  <c r="F33" i="27"/>
  <c r="N33" i="27" s="1"/>
  <c r="G33" i="27"/>
  <c r="D34" i="27"/>
  <c r="L34" i="27" s="1"/>
  <c r="E34" i="27"/>
  <c r="M34" i="27" s="1"/>
  <c r="F34" i="27"/>
  <c r="G34" i="27"/>
  <c r="O34" i="27" s="1"/>
  <c r="D35" i="27"/>
  <c r="L35" i="27" s="1"/>
  <c r="E35" i="27"/>
  <c r="M35" i="27" s="1"/>
  <c r="F35" i="27"/>
  <c r="N35" i="27" s="1"/>
  <c r="G35" i="27"/>
  <c r="D36" i="27"/>
  <c r="L36" i="27" s="1"/>
  <c r="E36" i="27"/>
  <c r="M36" i="27" s="1"/>
  <c r="F36" i="27"/>
  <c r="N36" i="27" s="1"/>
  <c r="G36" i="27"/>
  <c r="O36" i="27" s="1"/>
  <c r="D37" i="27"/>
  <c r="L37" i="27" s="1"/>
  <c r="E37" i="27"/>
  <c r="F37" i="27"/>
  <c r="N37" i="27" s="1"/>
  <c r="G37" i="27"/>
  <c r="D38" i="27"/>
  <c r="L38" i="27" s="1"/>
  <c r="E38" i="27"/>
  <c r="F38" i="27"/>
  <c r="N38" i="27" s="1"/>
  <c r="G38" i="27"/>
  <c r="O38" i="27" s="1"/>
  <c r="D39" i="27"/>
  <c r="L39" i="27" s="1"/>
  <c r="E39" i="27"/>
  <c r="F39" i="27"/>
  <c r="N39" i="27" s="1"/>
  <c r="G39" i="27"/>
  <c r="D40" i="27"/>
  <c r="L40" i="27" s="1"/>
  <c r="E40" i="27"/>
  <c r="M40" i="27" s="1"/>
  <c r="F40" i="27"/>
  <c r="G40" i="27"/>
  <c r="O40" i="27" s="1"/>
  <c r="D41" i="27"/>
  <c r="L41" i="27" s="1"/>
  <c r="E41" i="27"/>
  <c r="F41" i="27"/>
  <c r="G41" i="27"/>
  <c r="D42" i="27"/>
  <c r="L42" i="27" s="1"/>
  <c r="E42" i="27"/>
  <c r="F42" i="27"/>
  <c r="G42" i="27"/>
  <c r="O42" i="27" s="1"/>
  <c r="D43" i="27"/>
  <c r="L43" i="27" s="1"/>
  <c r="E43" i="27"/>
  <c r="F43" i="27"/>
  <c r="N43" i="27" s="1"/>
  <c r="G43" i="27"/>
  <c r="D44" i="27"/>
  <c r="L44" i="27" s="1"/>
  <c r="E44" i="27"/>
  <c r="M44" i="27" s="1"/>
  <c r="F44" i="27"/>
  <c r="N44" i="27" s="1"/>
  <c r="G44" i="27"/>
  <c r="O44" i="27" s="1"/>
  <c r="D45" i="27"/>
  <c r="L45" i="27" s="1"/>
  <c r="E45" i="27"/>
  <c r="F45" i="27"/>
  <c r="G45" i="27"/>
  <c r="D46" i="27"/>
  <c r="L46" i="27" s="1"/>
  <c r="E46" i="27"/>
  <c r="M46" i="27" s="1"/>
  <c r="F46" i="27"/>
  <c r="N46" i="27" s="1"/>
  <c r="G46" i="27"/>
  <c r="O46" i="27" s="1"/>
  <c r="D47" i="27"/>
  <c r="L47" i="27" s="1"/>
  <c r="E47" i="27"/>
  <c r="M47" i="27" s="1"/>
  <c r="F47" i="27"/>
  <c r="N47" i="27" s="1"/>
  <c r="G47" i="27"/>
  <c r="D48" i="27"/>
  <c r="L48" i="27" s="1"/>
  <c r="E48" i="27"/>
  <c r="M48" i="27" s="1"/>
  <c r="F48" i="27"/>
  <c r="G48" i="27"/>
  <c r="O48" i="27" s="1"/>
  <c r="D49" i="27"/>
  <c r="L49" i="27" s="1"/>
  <c r="E49" i="27"/>
  <c r="F49" i="27"/>
  <c r="G49" i="27"/>
  <c r="D50" i="27"/>
  <c r="L50" i="27" s="1"/>
  <c r="E50" i="27"/>
  <c r="F50" i="27"/>
  <c r="G50" i="27"/>
  <c r="O50" i="27" s="1"/>
  <c r="D51" i="27"/>
  <c r="L51" i="27" s="1"/>
  <c r="E51" i="27"/>
  <c r="F51" i="27"/>
  <c r="G51" i="27"/>
  <c r="D52" i="27"/>
  <c r="L52" i="27" s="1"/>
  <c r="E52" i="27"/>
  <c r="M52" i="27" s="1"/>
  <c r="F52" i="27"/>
  <c r="G52" i="27"/>
  <c r="O52" i="27" s="1"/>
  <c r="D53" i="27"/>
  <c r="L53" i="27" s="1"/>
  <c r="E53" i="27"/>
  <c r="F53" i="27"/>
  <c r="N53" i="27" s="1"/>
  <c r="G53" i="27"/>
  <c r="D54" i="27"/>
  <c r="L54" i="27" s="1"/>
  <c r="E54" i="27"/>
  <c r="F54" i="27"/>
  <c r="N54" i="27" s="1"/>
  <c r="G54" i="27"/>
  <c r="O54" i="27" s="1"/>
  <c r="D55" i="27"/>
  <c r="L55" i="27" s="1"/>
  <c r="E55" i="27"/>
  <c r="F55" i="27"/>
  <c r="G55" i="27"/>
  <c r="D56" i="27"/>
  <c r="L56" i="27" s="1"/>
  <c r="E56" i="27"/>
  <c r="F56" i="27"/>
  <c r="G56" i="27"/>
  <c r="O56" i="27" s="1"/>
  <c r="D57" i="27"/>
  <c r="L57" i="27" s="1"/>
  <c r="E57" i="27"/>
  <c r="F57" i="27"/>
  <c r="N57" i="27" s="1"/>
  <c r="G57" i="27"/>
  <c r="D58" i="27"/>
  <c r="L58" i="27" s="1"/>
  <c r="E58" i="27"/>
  <c r="M58" i="27" s="1"/>
  <c r="F58" i="27"/>
  <c r="N58" i="27" s="1"/>
  <c r="G58" i="27"/>
  <c r="O58" i="27" s="1"/>
  <c r="D59" i="27"/>
  <c r="L59" i="27" s="1"/>
  <c r="E59" i="27"/>
  <c r="F59" i="27"/>
  <c r="N59" i="27" s="1"/>
  <c r="G59" i="27"/>
  <c r="D60" i="27"/>
  <c r="L60" i="27" s="1"/>
  <c r="E60" i="27"/>
  <c r="M60" i="27" s="1"/>
  <c r="F60" i="27"/>
  <c r="N60" i="27" s="1"/>
  <c r="G60" i="27"/>
  <c r="O60" i="27" s="1"/>
  <c r="D61" i="27"/>
  <c r="E61" i="27"/>
  <c r="F61" i="27"/>
  <c r="N61" i="27" s="1"/>
  <c r="G61" i="27"/>
  <c r="D62" i="27"/>
  <c r="L62" i="27" s="1"/>
  <c r="E62" i="27"/>
  <c r="M62" i="27" s="1"/>
  <c r="F62" i="27"/>
  <c r="G62" i="27"/>
  <c r="O62" i="27" s="1"/>
  <c r="D63" i="27"/>
  <c r="E63" i="27"/>
  <c r="M63" i="27" s="1"/>
  <c r="F63" i="27"/>
  <c r="G63" i="27"/>
  <c r="D64" i="27"/>
  <c r="E64" i="27"/>
  <c r="M64" i="27" s="1"/>
  <c r="F64" i="27"/>
  <c r="N64" i="27" s="1"/>
  <c r="G64" i="27"/>
  <c r="O64" i="27" s="1"/>
  <c r="D65" i="27"/>
  <c r="L65" i="27" s="1"/>
  <c r="E65" i="27"/>
  <c r="F65" i="27"/>
  <c r="G65" i="27"/>
  <c r="D66" i="27"/>
  <c r="L66" i="27" s="1"/>
  <c r="E66" i="27"/>
  <c r="F66" i="27"/>
  <c r="N66" i="27" s="1"/>
  <c r="G66" i="27"/>
  <c r="O66" i="27" s="1"/>
  <c r="D67" i="27"/>
  <c r="E67" i="27"/>
  <c r="F67" i="27"/>
  <c r="N67" i="27" s="1"/>
  <c r="G67" i="27"/>
  <c r="D68" i="27"/>
  <c r="E68" i="27"/>
  <c r="M68" i="27" s="1"/>
  <c r="F68" i="27"/>
  <c r="N68" i="27" s="1"/>
  <c r="G68" i="27"/>
  <c r="O68" i="27" s="1"/>
  <c r="D69" i="27"/>
  <c r="L69" i="27" s="1"/>
  <c r="E69" i="27"/>
  <c r="F69" i="27"/>
  <c r="N69" i="27" s="1"/>
  <c r="G69" i="27"/>
  <c r="D70" i="27"/>
  <c r="E70" i="27"/>
  <c r="F70" i="27"/>
  <c r="G70" i="27"/>
  <c r="O70" i="27" s="1"/>
  <c r="D71" i="27"/>
  <c r="L71" i="27" s="1"/>
  <c r="E71" i="27"/>
  <c r="F71" i="27"/>
  <c r="G71" i="27"/>
  <c r="D72" i="27"/>
  <c r="E72" i="27"/>
  <c r="M72" i="27" s="1"/>
  <c r="F72" i="27"/>
  <c r="N72" i="27" s="1"/>
  <c r="G72" i="27"/>
  <c r="O72" i="27" s="1"/>
  <c r="D73" i="27"/>
  <c r="L73" i="27" s="1"/>
  <c r="E73" i="27"/>
  <c r="M73" i="27" s="1"/>
  <c r="F73" i="27"/>
  <c r="G73" i="27"/>
  <c r="G3" i="27"/>
  <c r="F3" i="27"/>
  <c r="E3" i="27"/>
  <c r="D3" i="27"/>
  <c r="C73" i="27"/>
  <c r="B73" i="27"/>
  <c r="C72" i="27"/>
  <c r="B72" i="27"/>
  <c r="C71" i="27"/>
  <c r="B71" i="27"/>
  <c r="M70" i="27"/>
  <c r="C70" i="27"/>
  <c r="B70" i="27"/>
  <c r="C69" i="27"/>
  <c r="B69" i="27"/>
  <c r="C68" i="27"/>
  <c r="B68" i="27"/>
  <c r="C67" i="27"/>
  <c r="B67" i="27"/>
  <c r="M66" i="27"/>
  <c r="C66" i="27"/>
  <c r="B66" i="27"/>
  <c r="N65" i="27"/>
  <c r="C65" i="27"/>
  <c r="B65" i="27"/>
  <c r="C64" i="27"/>
  <c r="B64" i="27"/>
  <c r="C63" i="27"/>
  <c r="B63" i="27"/>
  <c r="C62" i="27"/>
  <c r="B62" i="27"/>
  <c r="C61" i="27"/>
  <c r="B61" i="27"/>
  <c r="C60" i="27"/>
  <c r="B60" i="27"/>
  <c r="C59" i="27"/>
  <c r="B59" i="27"/>
  <c r="C58" i="27"/>
  <c r="B58" i="27"/>
  <c r="C57" i="27"/>
  <c r="B57" i="27"/>
  <c r="M56" i="27"/>
  <c r="C56" i="27"/>
  <c r="B56" i="27"/>
  <c r="C55" i="27"/>
  <c r="B55" i="27"/>
  <c r="M54" i="27"/>
  <c r="C54" i="27"/>
  <c r="B54" i="27"/>
  <c r="C53" i="27"/>
  <c r="B53" i="27"/>
  <c r="C52" i="27"/>
  <c r="B52" i="27"/>
  <c r="M51" i="27"/>
  <c r="C51" i="27"/>
  <c r="B51" i="27"/>
  <c r="M50" i="27"/>
  <c r="C50" i="27"/>
  <c r="B50" i="27"/>
  <c r="C49" i="27"/>
  <c r="B49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M42" i="27"/>
  <c r="C42" i="27"/>
  <c r="B42" i="27"/>
  <c r="C41" i="27"/>
  <c r="B41" i="27"/>
  <c r="C40" i="27"/>
  <c r="B40" i="27"/>
  <c r="C39" i="27"/>
  <c r="B39" i="27"/>
  <c r="M38" i="27"/>
  <c r="C38" i="27"/>
  <c r="B38" i="27"/>
  <c r="C37" i="27"/>
  <c r="B37" i="27"/>
  <c r="C36" i="27"/>
  <c r="B36" i="27"/>
  <c r="C35" i="27"/>
  <c r="B35" i="27"/>
  <c r="N34" i="27"/>
  <c r="C34" i="27"/>
  <c r="B34" i="27"/>
  <c r="C33" i="27"/>
  <c r="B33" i="27"/>
  <c r="M32" i="27"/>
  <c r="C32" i="27"/>
  <c r="B32" i="27"/>
  <c r="M31" i="27"/>
  <c r="C31" i="27"/>
  <c r="B31" i="27"/>
  <c r="M30" i="27"/>
  <c r="C30" i="27"/>
  <c r="B30" i="27"/>
  <c r="C29" i="27"/>
  <c r="B29" i="27"/>
  <c r="M28" i="27"/>
  <c r="C28" i="27"/>
  <c r="B28" i="27"/>
  <c r="C27" i="27"/>
  <c r="B27" i="27"/>
  <c r="M26" i="27"/>
  <c r="C26" i="27"/>
  <c r="B26" i="27"/>
  <c r="C25" i="27"/>
  <c r="B25" i="27"/>
  <c r="C24" i="27"/>
  <c r="B24" i="27"/>
  <c r="N23" i="27"/>
  <c r="C23" i="27"/>
  <c r="B23" i="27"/>
  <c r="N22" i="27"/>
  <c r="M22" i="27"/>
  <c r="C22" i="27"/>
  <c r="B22" i="27"/>
  <c r="N21" i="27"/>
  <c r="C21" i="27"/>
  <c r="B21" i="27"/>
  <c r="M20" i="27"/>
  <c r="C20" i="27"/>
  <c r="B20" i="27"/>
  <c r="M19" i="27"/>
  <c r="C19" i="27"/>
  <c r="B19" i="27"/>
  <c r="M18" i="27"/>
  <c r="C18" i="27"/>
  <c r="B18" i="27"/>
  <c r="C17" i="27"/>
  <c r="B17" i="27"/>
  <c r="M16" i="27"/>
  <c r="C16" i="27"/>
  <c r="B16" i="27"/>
  <c r="M15" i="27"/>
  <c r="C15" i="27"/>
  <c r="B15" i="27"/>
  <c r="M14" i="27"/>
  <c r="C14" i="27"/>
  <c r="B14" i="27"/>
  <c r="M13" i="27"/>
  <c r="C13" i="27"/>
  <c r="B13" i="27"/>
  <c r="M12" i="27"/>
  <c r="C12" i="27"/>
  <c r="B12" i="27"/>
  <c r="C11" i="27"/>
  <c r="B11" i="27"/>
  <c r="C10" i="27"/>
  <c r="B10" i="27"/>
  <c r="N9" i="27"/>
  <c r="C9" i="27"/>
  <c r="B9" i="27"/>
  <c r="M8" i="27"/>
  <c r="C8" i="27"/>
  <c r="B8" i="27"/>
  <c r="C7" i="27"/>
  <c r="B7" i="27"/>
  <c r="M6" i="27"/>
  <c r="C6" i="27"/>
  <c r="B6" i="27"/>
  <c r="M5" i="27"/>
  <c r="C5" i="27"/>
  <c r="B5" i="27"/>
  <c r="M4" i="27"/>
  <c r="C4" i="27"/>
  <c r="B4" i="27"/>
  <c r="C3" i="27"/>
  <c r="B3" i="27"/>
  <c r="I229" i="26"/>
  <c r="H229" i="26"/>
  <c r="G229" i="26"/>
  <c r="F229" i="26"/>
  <c r="Q237" i="25"/>
  <c r="P237" i="25"/>
  <c r="O237" i="25"/>
  <c r="N237" i="25"/>
  <c r="J76" i="27" l="1"/>
  <c r="F82" i="27" s="1"/>
  <c r="F84" i="27" s="1"/>
  <c r="I76" i="27"/>
  <c r="E82" i="27" s="1"/>
  <c r="E84" i="27" s="1"/>
  <c r="N71" i="27"/>
  <c r="N63" i="27"/>
  <c r="N62" i="27"/>
  <c r="P62" i="27" s="1"/>
  <c r="N56" i="27"/>
  <c r="N55" i="27"/>
  <c r="N52" i="27"/>
  <c r="P52" i="27" s="1"/>
  <c r="N51" i="27"/>
  <c r="N50" i="27"/>
  <c r="N49" i="27"/>
  <c r="N48" i="27"/>
  <c r="N45" i="27"/>
  <c r="N42" i="27"/>
  <c r="N41" i="27"/>
  <c r="N40" i="27"/>
  <c r="P40" i="27" s="1"/>
  <c r="K76" i="27"/>
  <c r="G82" i="27" s="1"/>
  <c r="N73" i="27"/>
  <c r="E76" i="27"/>
  <c r="E81" i="27" s="1"/>
  <c r="G76" i="27"/>
  <c r="G81" i="27" s="1"/>
  <c r="D76" i="27"/>
  <c r="D81" i="27" s="1"/>
  <c r="F76" i="27"/>
  <c r="F81" i="27" s="1"/>
  <c r="N70" i="27"/>
  <c r="M71" i="27"/>
  <c r="M69" i="27"/>
  <c r="M67" i="27"/>
  <c r="M65" i="27"/>
  <c r="M61" i="27"/>
  <c r="M59" i="27"/>
  <c r="M57" i="27"/>
  <c r="M55" i="27"/>
  <c r="M53" i="27"/>
  <c r="M49" i="27"/>
  <c r="M45" i="27"/>
  <c r="M43" i="27"/>
  <c r="M41" i="27"/>
  <c r="M39" i="27"/>
  <c r="M37" i="27"/>
  <c r="M33" i="27"/>
  <c r="M29" i="27"/>
  <c r="M27" i="27"/>
  <c r="M25" i="27"/>
  <c r="M23" i="27"/>
  <c r="M21" i="27"/>
  <c r="M17" i="27"/>
  <c r="M11" i="27"/>
  <c r="M9" i="27"/>
  <c r="M7" i="27"/>
  <c r="P7" i="27" s="1"/>
  <c r="L67" i="27"/>
  <c r="L64" i="27"/>
  <c r="L63" i="27"/>
  <c r="L61" i="27"/>
  <c r="L72" i="27"/>
  <c r="L70" i="27"/>
  <c r="L68" i="27"/>
  <c r="P68" i="27" s="1"/>
  <c r="Q68" i="27" s="1"/>
  <c r="O73" i="27"/>
  <c r="O71" i="27"/>
  <c r="O69" i="27"/>
  <c r="O67" i="27"/>
  <c r="O65" i="27"/>
  <c r="O63" i="27"/>
  <c r="O61" i="27"/>
  <c r="O59" i="27"/>
  <c r="O57" i="27"/>
  <c r="O55" i="27"/>
  <c r="O53" i="27"/>
  <c r="O51" i="27"/>
  <c r="O49" i="27"/>
  <c r="O47" i="27"/>
  <c r="P47" i="27" s="1"/>
  <c r="O45" i="27"/>
  <c r="O43" i="27"/>
  <c r="P43" i="27" s="1"/>
  <c r="O41" i="27"/>
  <c r="O39" i="27"/>
  <c r="O37" i="27"/>
  <c r="P37" i="27" s="1"/>
  <c r="O35" i="27"/>
  <c r="P35" i="27" s="1"/>
  <c r="O33" i="27"/>
  <c r="O31" i="27"/>
  <c r="P31" i="27" s="1"/>
  <c r="O29" i="27"/>
  <c r="O27" i="27"/>
  <c r="O25" i="27"/>
  <c r="O23" i="27"/>
  <c r="O21" i="27"/>
  <c r="O19" i="27"/>
  <c r="P19" i="27" s="1"/>
  <c r="O17" i="27"/>
  <c r="O15" i="27"/>
  <c r="P15" i="27" s="1"/>
  <c r="O13" i="27"/>
  <c r="P13" i="27" s="1"/>
  <c r="O11" i="27"/>
  <c r="O9" i="27"/>
  <c r="M3" i="27"/>
  <c r="N3" i="27"/>
  <c r="O3" i="27"/>
  <c r="L3" i="27"/>
  <c r="P72" i="27"/>
  <c r="Q72" i="27" s="1"/>
  <c r="P4" i="27"/>
  <c r="P8" i="27"/>
  <c r="Q8" i="27" s="1"/>
  <c r="P12" i="27"/>
  <c r="P16" i="27"/>
  <c r="Q16" i="27" s="1"/>
  <c r="P20" i="27"/>
  <c r="P24" i="27"/>
  <c r="P28" i="27"/>
  <c r="P32" i="27"/>
  <c r="P36" i="27"/>
  <c r="P44" i="27"/>
  <c r="P48" i="27"/>
  <c r="P56" i="27"/>
  <c r="P60" i="27"/>
  <c r="P64" i="27"/>
  <c r="P5" i="27"/>
  <c r="Q5" i="27" s="1"/>
  <c r="P6" i="27"/>
  <c r="P10" i="27"/>
  <c r="P14" i="27"/>
  <c r="Q14" i="27" s="1"/>
  <c r="P18" i="27"/>
  <c r="P22" i="27"/>
  <c r="P26" i="27"/>
  <c r="P30" i="27"/>
  <c r="Q30" i="27" s="1"/>
  <c r="P34" i="27"/>
  <c r="P38" i="27"/>
  <c r="P42" i="27"/>
  <c r="P46" i="27"/>
  <c r="P50" i="27"/>
  <c r="P54" i="27"/>
  <c r="P58" i="27"/>
  <c r="P66" i="27"/>
  <c r="Q66" i="27" s="1"/>
  <c r="P51" i="27" l="1"/>
  <c r="P45" i="27"/>
  <c r="P69" i="27"/>
  <c r="Q69" i="27" s="1"/>
  <c r="P33" i="27"/>
  <c r="P65" i="27"/>
  <c r="P73" i="27"/>
  <c r="Q73" i="27" s="1"/>
  <c r="P59" i="27"/>
  <c r="P63" i="27"/>
  <c r="P25" i="27"/>
  <c r="P53" i="27"/>
  <c r="P71" i="27"/>
  <c r="Q71" i="27" s="1"/>
  <c r="P9" i="27"/>
  <c r="Q9" i="27" s="1"/>
  <c r="P41" i="27"/>
  <c r="N76" i="27"/>
  <c r="M76" i="27"/>
  <c r="P21" i="27"/>
  <c r="P29" i="27"/>
  <c r="P61" i="27"/>
  <c r="P70" i="27"/>
  <c r="Q70" i="27" s="1"/>
  <c r="P57" i="27"/>
  <c r="P67" i="27"/>
  <c r="Q67" i="27" s="1"/>
  <c r="P23" i="27"/>
  <c r="Q23" i="27" s="1"/>
  <c r="P55" i="27"/>
  <c r="P39" i="27"/>
  <c r="O76" i="27"/>
  <c r="P17" i="27"/>
  <c r="P49" i="27"/>
  <c r="P3" i="27"/>
  <c r="L76" i="27"/>
  <c r="P11" i="27"/>
  <c r="P27" i="27"/>
  <c r="I165" i="23"/>
  <c r="H165" i="23"/>
  <c r="F165" i="23"/>
  <c r="G165" i="23"/>
  <c r="H17" i="2"/>
  <c r="G17" i="2"/>
  <c r="F17" i="2"/>
  <c r="E17" i="2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14" i="2" s="1"/>
  <c r="R14" i="2" s="1"/>
  <c r="P3" i="4"/>
  <c r="P2" i="4"/>
  <c r="L10" i="2" s="1"/>
  <c r="Q10" i="2" s="1"/>
  <c r="M279" i="4"/>
  <c r="L279" i="4"/>
  <c r="K279" i="4"/>
  <c r="J279" i="4"/>
  <c r="I279" i="4"/>
  <c r="D17" i="2"/>
  <c r="E165" i="23"/>
  <c r="Q3" i="27" l="1"/>
  <c r="P76" i="27"/>
  <c r="J3" i="2"/>
  <c r="I6" i="2"/>
  <c r="N6" i="2" s="1"/>
  <c r="K8" i="2"/>
  <c r="P8" i="2" s="1"/>
  <c r="J11" i="2"/>
  <c r="O11" i="2" s="1"/>
  <c r="I14" i="2"/>
  <c r="N14" i="2" s="1"/>
  <c r="M7" i="2"/>
  <c r="R7" i="2" s="1"/>
  <c r="L4" i="2"/>
  <c r="Q4" i="2" s="1"/>
  <c r="L12" i="2"/>
  <c r="Q12" i="2" s="1"/>
  <c r="K5" i="2"/>
  <c r="P5" i="2" s="1"/>
  <c r="L11" i="2"/>
  <c r="Q11" i="2" s="1"/>
  <c r="K3" i="2"/>
  <c r="J6" i="2"/>
  <c r="O6" i="2" s="1"/>
  <c r="I9" i="2"/>
  <c r="N9" i="2" s="1"/>
  <c r="K11" i="2"/>
  <c r="P11" i="2" s="1"/>
  <c r="J14" i="2"/>
  <c r="O14" i="2" s="1"/>
  <c r="M8" i="2"/>
  <c r="R8" i="2" s="1"/>
  <c r="L5" i="2"/>
  <c r="Q5" i="2" s="1"/>
  <c r="L13" i="2"/>
  <c r="Q13" i="2" s="1"/>
  <c r="K13" i="2"/>
  <c r="P13" i="2" s="1"/>
  <c r="I4" i="2"/>
  <c r="N4" i="2" s="1"/>
  <c r="K6" i="2"/>
  <c r="P6" i="2" s="1"/>
  <c r="J9" i="2"/>
  <c r="O9" i="2" s="1"/>
  <c r="I12" i="2"/>
  <c r="N12" i="2" s="1"/>
  <c r="K14" i="2"/>
  <c r="P14" i="2" s="1"/>
  <c r="M9" i="2"/>
  <c r="R9" i="2" s="1"/>
  <c r="L6" i="2"/>
  <c r="Q6" i="2" s="1"/>
  <c r="L14" i="2"/>
  <c r="Q14" i="2" s="1"/>
  <c r="I3" i="2"/>
  <c r="M6" i="2"/>
  <c r="R6" i="2" s="1"/>
  <c r="J4" i="2"/>
  <c r="O4" i="2" s="1"/>
  <c r="I7" i="2"/>
  <c r="N7" i="2" s="1"/>
  <c r="K9" i="2"/>
  <c r="P9" i="2" s="1"/>
  <c r="J12" i="2"/>
  <c r="O12" i="2" s="1"/>
  <c r="L3" i="2"/>
  <c r="M10" i="2"/>
  <c r="R10" i="2" s="1"/>
  <c r="L7" i="2"/>
  <c r="Q7" i="2" s="1"/>
  <c r="D27" i="2"/>
  <c r="I11" i="2"/>
  <c r="N11" i="2" s="1"/>
  <c r="K4" i="2"/>
  <c r="P4" i="2" s="1"/>
  <c r="J7" i="2"/>
  <c r="O7" i="2" s="1"/>
  <c r="I10" i="2"/>
  <c r="N10" i="2" s="1"/>
  <c r="K12" i="2"/>
  <c r="P12" i="2" s="1"/>
  <c r="M3" i="2"/>
  <c r="M11" i="2"/>
  <c r="R11" i="2" s="1"/>
  <c r="L8" i="2"/>
  <c r="Q8" i="2" s="1"/>
  <c r="J8" i="2"/>
  <c r="O8" i="2" s="1"/>
  <c r="I5" i="2"/>
  <c r="N5" i="2" s="1"/>
  <c r="K7" i="2"/>
  <c r="P7" i="2" s="1"/>
  <c r="J10" i="2"/>
  <c r="O10" i="2" s="1"/>
  <c r="I13" i="2"/>
  <c r="N13" i="2" s="1"/>
  <c r="M4" i="2"/>
  <c r="R4" i="2" s="1"/>
  <c r="M12" i="2"/>
  <c r="R12" i="2" s="1"/>
  <c r="L9" i="2"/>
  <c r="Q9" i="2" s="1"/>
  <c r="J5" i="2"/>
  <c r="O5" i="2" s="1"/>
  <c r="I8" i="2"/>
  <c r="N8" i="2" s="1"/>
  <c r="K10" i="2"/>
  <c r="P10" i="2" s="1"/>
  <c r="J13" i="2"/>
  <c r="O13" i="2" s="1"/>
  <c r="M5" i="2"/>
  <c r="R5" i="2" s="1"/>
  <c r="M13" i="2"/>
  <c r="R13" i="2" s="1"/>
  <c r="I17" i="2" l="1"/>
  <c r="D19" i="2" s="1"/>
  <c r="N3" i="2"/>
  <c r="N17" i="2" s="1"/>
  <c r="S3" i="2"/>
  <c r="R3" i="2"/>
  <c r="R17" i="2" s="1"/>
  <c r="M17" i="2"/>
  <c r="H19" i="2" s="1"/>
  <c r="K17" i="2"/>
  <c r="F19" i="2" s="1"/>
  <c r="P3" i="2"/>
  <c r="P17" i="2" s="1"/>
  <c r="Q3" i="2"/>
  <c r="Q17" i="2" s="1"/>
  <c r="L17" i="2"/>
  <c r="G19" i="2" s="1"/>
  <c r="J17" i="2"/>
  <c r="E19" i="2" s="1"/>
  <c r="O3" i="2"/>
  <c r="O17" i="2" s="1"/>
</calcChain>
</file>

<file path=xl/sharedStrings.xml><?xml version="1.0" encoding="utf-8"?>
<sst xmlns="http://schemas.openxmlformats.org/spreadsheetml/2006/main" count="6914" uniqueCount="918">
  <si>
    <t>gstin</t>
  </si>
  <si>
    <t>33AAAFA7482J1ZG</t>
  </si>
  <si>
    <t>032021</t>
  </si>
  <si>
    <t>B2B</t>
  </si>
  <si>
    <t>15-04-2021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</si>
  <si>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</si>
  <si>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</si>
  <si>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</si>
  <si>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</si>
  <si>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</si>
  <si>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</si>
  <si>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</si>
  <si>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</si>
  <si>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</si>
  <si>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</si>
  <si>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fil_dt</t>
  </si>
  <si>
    <t>EXP1</t>
  </si>
  <si>
    <t>022021</t>
  </si>
  <si>
    <t>EXP2</t>
  </si>
  <si>
    <t>HSN</t>
  </si>
  <si>
    <t>DOCS</t>
  </si>
  <si>
    <t>17-03-2021</t>
  </si>
  <si>
    <t>012021</t>
  </si>
  <si>
    <t>122020</t>
  </si>
  <si>
    <t>04-02-2021</t>
  </si>
  <si>
    <t>112020</t>
  </si>
  <si>
    <t>29-01-2021</t>
  </si>
  <si>
    <t>102020</t>
  </si>
  <si>
    <t>092020</t>
  </si>
  <si>
    <t>15-12-2020</t>
  </si>
  <si>
    <t>082020</t>
  </si>
  <si>
    <t>27-11-2020</t>
  </si>
  <si>
    <t>072020</t>
  </si>
  <si>
    <t>062020</t>
  </si>
  <si>
    <t>23-10-2020</t>
  </si>
  <si>
    <t>052020</t>
  </si>
  <si>
    <t>042020</t>
  </si>
  <si>
    <t>22-09-2020</t>
  </si>
  <si>
    <t>012022</t>
  </si>
  <si>
    <t>08-08-2020</t>
  </si>
  <si>
    <t>122021</t>
  </si>
  <si>
    <t>112021</t>
  </si>
  <si>
    <t>31-07-2020</t>
  </si>
  <si>
    <t>102021</t>
  </si>
  <si>
    <t>092021</t>
  </si>
  <si>
    <t>082021</t>
  </si>
  <si>
    <t>072021</t>
  </si>
  <si>
    <t>062021</t>
  </si>
  <si>
    <t>11-02-2022</t>
  </si>
  <si>
    <t>052021</t>
  </si>
  <si>
    <t>11-01-2022</t>
  </si>
  <si>
    <t>042021</t>
  </si>
  <si>
    <t>sysint_updated</t>
  </si>
  <si>
    <t>11-12-2021</t>
  </si>
  <si>
    <t>10-11-2021</t>
  </si>
  <si>
    <t>11-10-2021</t>
  </si>
  <si>
    <t>07-09-2021</t>
  </si>
  <si>
    <t>07-08-2021</t>
  </si>
  <si>
    <t>08-07-2021</t>
  </si>
  <si>
    <t>18-06-2021</t>
  </si>
  <si>
    <t>18-05-2021</t>
  </si>
  <si>
    <t>Period</t>
  </si>
  <si>
    <t>Financial Year</t>
  </si>
  <si>
    <t>Type of Return</t>
  </si>
  <si>
    <t>Date of  filing</t>
  </si>
  <si>
    <t>Due Date</t>
  </si>
  <si>
    <t>GSTR1</t>
  </si>
  <si>
    <t>20.04.2021</t>
  </si>
  <si>
    <t>20.03.2021</t>
  </si>
  <si>
    <t>20.02.2021</t>
  </si>
  <si>
    <t>20.01.2021</t>
  </si>
  <si>
    <t>20.12.2020</t>
  </si>
  <si>
    <t>20.11.2020</t>
  </si>
  <si>
    <t>20.10.2020</t>
  </si>
  <si>
    <t>20.09.2020</t>
  </si>
  <si>
    <t>20.08.2020</t>
  </si>
  <si>
    <t>20.07.2020</t>
  </si>
  <si>
    <t>20.06.2020</t>
  </si>
  <si>
    <t>20.05.2020</t>
  </si>
  <si>
    <t>err</t>
  </si>
  <si>
    <t>20.01.2022</t>
  </si>
  <si>
    <t>20.12.2021</t>
  </si>
  <si>
    <t>20.11.2021</t>
  </si>
  <si>
    <t>20.10.2021</t>
  </si>
  <si>
    <t>20.09.2021</t>
  </si>
  <si>
    <t>20.08.2021</t>
  </si>
  <si>
    <t>20.07.2021</t>
  </si>
  <si>
    <t>20.06.2021</t>
  </si>
  <si>
    <t>20.05.2021</t>
  </si>
  <si>
    <t>GSTR3B</t>
  </si>
  <si>
    <t>21-02-2022</t>
  </si>
  <si>
    <t>20-01-2022</t>
  </si>
  <si>
    <t>20.10.2022</t>
  </si>
  <si>
    <t>19-10-2021</t>
  </si>
  <si>
    <t>17-11-2021</t>
  </si>
  <si>
    <t>22-12-2021</t>
  </si>
  <si>
    <t>15-07-2021</t>
  </si>
  <si>
    <t>17-08-2021</t>
  </si>
  <si>
    <t>15-09-2021</t>
  </si>
  <si>
    <t>04-06-2021</t>
  </si>
  <si>
    <t>29-06-2021</t>
  </si>
  <si>
    <t>20-04-2021</t>
  </si>
  <si>
    <t>20-12-2020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</si>
  <si>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</si>
  <si>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</si>
  <si>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</si>
  <si>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</si>
  <si>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</si>
  <si>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</si>
  <si>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</si>
  <si>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</si>
  <si>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</si>
  <si>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</si>
  <si>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</si>
  <si>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</si>
  <si>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</si>
  <si>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</si>
  <si>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</si>
  <si>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33AAAFB0441Q1ZO</t>
  </si>
  <si>
    <t>R</t>
  </si>
  <si>
    <t>33</t>
  </si>
  <si>
    <t>N</t>
  </si>
  <si>
    <t>248</t>
  </si>
  <si>
    <t>33AAAFI0977L1ZA</t>
  </si>
  <si>
    <t>276</t>
  </si>
  <si>
    <t>263</t>
  </si>
  <si>
    <t>33AAAFK2851M1ZD</t>
  </si>
  <si>
    <t>266</t>
  </si>
  <si>
    <t>228</t>
  </si>
  <si>
    <t>275</t>
  </si>
  <si>
    <t>262</t>
  </si>
  <si>
    <t>33AAAFM9472G1Z9</t>
  </si>
  <si>
    <t>244</t>
  </si>
  <si>
    <t>33AAAPT8026H1ZR</t>
  </si>
  <si>
    <t>245</t>
  </si>
  <si>
    <t>227</t>
  </si>
  <si>
    <t>33AAAPU5340H1ZV</t>
  </si>
  <si>
    <t>246</t>
  </si>
  <si>
    <t>33AABFU7540E1ZF</t>
  </si>
  <si>
    <t>260</t>
  </si>
  <si>
    <t>271</t>
  </si>
  <si>
    <t>33AACFT2634D1ZO</t>
  </si>
  <si>
    <t>257</t>
  </si>
  <si>
    <t>33AADPD9976F1ZN</t>
  </si>
  <si>
    <t>235</t>
  </si>
  <si>
    <t>261</t>
  </si>
  <si>
    <t>33AAEPJ6291J1ZL</t>
  </si>
  <si>
    <t>236</t>
  </si>
  <si>
    <t>255</t>
  </si>
  <si>
    <t>264</t>
  </si>
  <si>
    <t>232</t>
  </si>
  <si>
    <t>33AAFFT3582R1ZJ</t>
  </si>
  <si>
    <t>256</t>
  </si>
  <si>
    <t>33AAHFI3200K1ZR</t>
  </si>
  <si>
    <t>238</t>
  </si>
  <si>
    <t>33AAHPP9555E1ZI</t>
  </si>
  <si>
    <t>270</t>
  </si>
  <si>
    <t>251</t>
  </si>
  <si>
    <t>252</t>
  </si>
  <si>
    <t>33AAMPG9650J1ZF</t>
  </si>
  <si>
    <t>273</t>
  </si>
  <si>
    <t>33AAPPM1917K1ZI</t>
  </si>
  <si>
    <t>268</t>
  </si>
  <si>
    <t>33AAQPU6903N1ZZ</t>
  </si>
  <si>
    <t>267</t>
  </si>
  <si>
    <t>272</t>
  </si>
  <si>
    <t>33ABPFS3519J1ZV</t>
  </si>
  <si>
    <t>265</t>
  </si>
  <si>
    <t>33ABRPN3399M1ZT</t>
  </si>
  <si>
    <t>254</t>
  </si>
  <si>
    <t>33ABYFS2524A1ZA</t>
  </si>
  <si>
    <t>230</t>
  </si>
  <si>
    <t>33ACVFS3374A1Z1</t>
  </si>
  <si>
    <t>231</t>
  </si>
  <si>
    <t>33ADAPU3483A1ZV</t>
  </si>
  <si>
    <t>250</t>
  </si>
  <si>
    <t>33AEOPR3171D1ZJ</t>
  </si>
  <si>
    <t>258</t>
  </si>
  <si>
    <t>237</t>
  </si>
  <si>
    <t>243</t>
  </si>
  <si>
    <t>274</t>
  </si>
  <si>
    <t>33AFZPM3091D1Z8</t>
  </si>
  <si>
    <t>249</t>
  </si>
  <si>
    <t>33AIOPK9691D1ZW</t>
  </si>
  <si>
    <t>269</t>
  </si>
  <si>
    <t>33AOKPP2776G1ZP</t>
  </si>
  <si>
    <t>247</t>
  </si>
  <si>
    <t>233</t>
  </si>
  <si>
    <t>234</t>
  </si>
  <si>
    <t>240</t>
  </si>
  <si>
    <t>33AVAPS8591B1ZJ</t>
  </si>
  <si>
    <t>259</t>
  </si>
  <si>
    <t>33AYQPM1729A1ZN</t>
  </si>
  <si>
    <t>241</t>
  </si>
  <si>
    <t>33AYZPR1915N1ZM</t>
  </si>
  <si>
    <t>239</t>
  </si>
  <si>
    <t>33BHQPG1644A1ZT</t>
  </si>
  <si>
    <t>229</t>
  </si>
  <si>
    <t>33BPLPA0208P1Z2</t>
  </si>
  <si>
    <t>253</t>
  </si>
  <si>
    <t>33CNPPM3916D1Z1</t>
  </si>
  <si>
    <t>242</t>
  </si>
  <si>
    <t>33AAACA7404M1ZU</t>
  </si>
  <si>
    <t>220</t>
  </si>
  <si>
    <t>197</t>
  </si>
  <si>
    <t>223</t>
  </si>
  <si>
    <t>204</t>
  </si>
  <si>
    <t>215</t>
  </si>
  <si>
    <t>205</t>
  </si>
  <si>
    <t>33AAAPJ5829Q1ZD</t>
  </si>
  <si>
    <t>224</t>
  </si>
  <si>
    <t>225</t>
  </si>
  <si>
    <t>226</t>
  </si>
  <si>
    <t>212</t>
  </si>
  <si>
    <t>190</t>
  </si>
  <si>
    <t>221</t>
  </si>
  <si>
    <t>200</t>
  </si>
  <si>
    <t>206</t>
  </si>
  <si>
    <t>217</t>
  </si>
  <si>
    <t>191</t>
  </si>
  <si>
    <t>194</t>
  </si>
  <si>
    <t>33AAEPR1531P1ZK</t>
  </si>
  <si>
    <t>216</t>
  </si>
  <si>
    <t>188</t>
  </si>
  <si>
    <t>33AANPS3393M1Z0</t>
  </si>
  <si>
    <t>187</t>
  </si>
  <si>
    <t>189</t>
  </si>
  <si>
    <t>213</t>
  </si>
  <si>
    <t>201</t>
  </si>
  <si>
    <t>199</t>
  </si>
  <si>
    <t>192</t>
  </si>
  <si>
    <t>193</t>
  </si>
  <si>
    <t>208</t>
  </si>
  <si>
    <t>219</t>
  </si>
  <si>
    <t>198</t>
  </si>
  <si>
    <t>210</t>
  </si>
  <si>
    <t>203</t>
  </si>
  <si>
    <t>214</t>
  </si>
  <si>
    <t>33AIBPK5487E1ZD</t>
  </si>
  <si>
    <t>211</t>
  </si>
  <si>
    <t>202</t>
  </si>
  <si>
    <t>222</t>
  </si>
  <si>
    <t>33APSPM9326G1ZI</t>
  </si>
  <si>
    <t>209</t>
  </si>
  <si>
    <t>33CGHPS5436F1ZB</t>
  </si>
  <si>
    <t>195</t>
  </si>
  <si>
    <t>33DIYPS1463L1ZG</t>
  </si>
  <si>
    <t>207</t>
  </si>
  <si>
    <t>33EIPPS3210D1ZG</t>
  </si>
  <si>
    <t>218</t>
  </si>
  <si>
    <t>33EVKPS9197D1ZX</t>
  </si>
  <si>
    <t>196</t>
  </si>
  <si>
    <t>172</t>
  </si>
  <si>
    <t>33AAAFC0516F1ZA</t>
  </si>
  <si>
    <t>169</t>
  </si>
  <si>
    <t>184</t>
  </si>
  <si>
    <t>162</t>
  </si>
  <si>
    <t>167</t>
  </si>
  <si>
    <t>33AABFS9496D1Z0</t>
  </si>
  <si>
    <t>147</t>
  </si>
  <si>
    <t>33AABPD8458N1ZH</t>
  </si>
  <si>
    <t>185</t>
  </si>
  <si>
    <t>181</t>
  </si>
  <si>
    <t>145</t>
  </si>
  <si>
    <t>180</t>
  </si>
  <si>
    <t>149</t>
  </si>
  <si>
    <t>154</t>
  </si>
  <si>
    <t>176</t>
  </si>
  <si>
    <t>163</t>
  </si>
  <si>
    <t>148</t>
  </si>
  <si>
    <t>178</t>
  </si>
  <si>
    <t>177</t>
  </si>
  <si>
    <t>33AAHPU5464B1ZR</t>
  </si>
  <si>
    <t>156</t>
  </si>
  <si>
    <t>157</t>
  </si>
  <si>
    <t>33AAJPR6718B1ZT</t>
  </si>
  <si>
    <t>146</t>
  </si>
  <si>
    <t>33AAKPM0964F1ZT</t>
  </si>
  <si>
    <t>150</t>
  </si>
  <si>
    <t>151</t>
  </si>
  <si>
    <t>160</t>
  </si>
  <si>
    <t>164</t>
  </si>
  <si>
    <t>175</t>
  </si>
  <si>
    <t>186</t>
  </si>
  <si>
    <t>183</t>
  </si>
  <si>
    <t>161</t>
  </si>
  <si>
    <t>170</t>
  </si>
  <si>
    <t>166</t>
  </si>
  <si>
    <t>152</t>
  </si>
  <si>
    <t>153</t>
  </si>
  <si>
    <t>174</t>
  </si>
  <si>
    <t>159</t>
  </si>
  <si>
    <t>173</t>
  </si>
  <si>
    <t>33AKCPB8059J2Z7</t>
  </si>
  <si>
    <t>182</t>
  </si>
  <si>
    <t>158</t>
  </si>
  <si>
    <t>168</t>
  </si>
  <si>
    <t>165</t>
  </si>
  <si>
    <t>171</t>
  </si>
  <si>
    <t>33CIJPC5721K1ZD</t>
  </si>
  <si>
    <t>155</t>
  </si>
  <si>
    <t>179</t>
  </si>
  <si>
    <t>116</t>
  </si>
  <si>
    <t>127</t>
  </si>
  <si>
    <t>104</t>
  </si>
  <si>
    <t>112</t>
  </si>
  <si>
    <t>119</t>
  </si>
  <si>
    <t>143</t>
  </si>
  <si>
    <t>133</t>
  </si>
  <si>
    <t>111</t>
  </si>
  <si>
    <t>33AABCT8023G1ZM</t>
  </si>
  <si>
    <t>138</t>
  </si>
  <si>
    <t>121</t>
  </si>
  <si>
    <t>144</t>
  </si>
  <si>
    <t>118</t>
  </si>
  <si>
    <t>107</t>
  </si>
  <si>
    <t>106</t>
  </si>
  <si>
    <t>126</t>
  </si>
  <si>
    <t>114</t>
  </si>
  <si>
    <t>117</t>
  </si>
  <si>
    <t>125</t>
  </si>
  <si>
    <t>140</t>
  </si>
  <si>
    <t>134</t>
  </si>
  <si>
    <t>33AAQPI6930B1ZX</t>
  </si>
  <si>
    <t>113</t>
  </si>
  <si>
    <t>124</t>
  </si>
  <si>
    <t>105</t>
  </si>
  <si>
    <t>33AAUFK7845H1ZS</t>
  </si>
  <si>
    <t>141</t>
  </si>
  <si>
    <t>33AAUFS3094A1Z5</t>
  </si>
  <si>
    <t>115</t>
  </si>
  <si>
    <t>128</t>
  </si>
  <si>
    <t>33ABFPU8803K1ZB</t>
  </si>
  <si>
    <t>129</t>
  </si>
  <si>
    <t>132</t>
  </si>
  <si>
    <t>136</t>
  </si>
  <si>
    <t>103</t>
  </si>
  <si>
    <t>137</t>
  </si>
  <si>
    <t>110</t>
  </si>
  <si>
    <t>123</t>
  </si>
  <si>
    <t>131</t>
  </si>
  <si>
    <t>135</t>
  </si>
  <si>
    <t>109</t>
  </si>
  <si>
    <t>108</t>
  </si>
  <si>
    <t>33AUHPV1175A1ZV</t>
  </si>
  <si>
    <t>139</t>
  </si>
  <si>
    <t>142</t>
  </si>
  <si>
    <t>33BILPS8366R2Z2</t>
  </si>
  <si>
    <t>130</t>
  </si>
  <si>
    <t>37AAGPF6637G1ZO</t>
  </si>
  <si>
    <t>37</t>
  </si>
  <si>
    <t>120</t>
  </si>
  <si>
    <t>089</t>
  </si>
  <si>
    <t>085</t>
  </si>
  <si>
    <t>072</t>
  </si>
  <si>
    <t>083</t>
  </si>
  <si>
    <t>086</t>
  </si>
  <si>
    <t>087</t>
  </si>
  <si>
    <t>068</t>
  </si>
  <si>
    <t>069</t>
  </si>
  <si>
    <t>099</t>
  </si>
  <si>
    <t>078</t>
  </si>
  <si>
    <t>080</t>
  </si>
  <si>
    <t>079</t>
  </si>
  <si>
    <t>33AAEPM4235D1Z7</t>
  </si>
  <si>
    <t>102</t>
  </si>
  <si>
    <t>070</t>
  </si>
  <si>
    <t>082</t>
  </si>
  <si>
    <t>081</t>
  </si>
  <si>
    <t>073</t>
  </si>
  <si>
    <t>33AAMPR4880P1ZU</t>
  </si>
  <si>
    <t>090</t>
  </si>
  <si>
    <t>096</t>
  </si>
  <si>
    <t>076</t>
  </si>
  <si>
    <t>33AATFG1620K1ZD</t>
  </si>
  <si>
    <t>077</t>
  </si>
  <si>
    <t>33ABWPL0595L1Z0</t>
  </si>
  <si>
    <t>097</t>
  </si>
  <si>
    <t>088</t>
  </si>
  <si>
    <t>100</t>
  </si>
  <si>
    <t>33AEEFS0144K1Z7</t>
  </si>
  <si>
    <t>074</t>
  </si>
  <si>
    <t>091</t>
  </si>
  <si>
    <t>084</t>
  </si>
  <si>
    <t>33AJEPJ6206A1ZY</t>
  </si>
  <si>
    <t>092</t>
  </si>
  <si>
    <t>093</t>
  </si>
  <si>
    <t>098</t>
  </si>
  <si>
    <t>095</t>
  </si>
  <si>
    <t>075</t>
  </si>
  <si>
    <t>33BFDPV6691H1Z0</t>
  </si>
  <si>
    <t>101</t>
  </si>
  <si>
    <t>33BZWPS7348B1ZV</t>
  </si>
  <si>
    <t>071</t>
  </si>
  <si>
    <t>094</t>
  </si>
  <si>
    <t>059</t>
  </si>
  <si>
    <t>057</t>
  </si>
  <si>
    <t>055</t>
  </si>
  <si>
    <t>066</t>
  </si>
  <si>
    <t>067</t>
  </si>
  <si>
    <t>33AAEPG6428Q2ZE</t>
  </si>
  <si>
    <t>048</t>
  </si>
  <si>
    <t>052</t>
  </si>
  <si>
    <t>053</t>
  </si>
  <si>
    <t>061</t>
  </si>
  <si>
    <t>049</t>
  </si>
  <si>
    <t>062</t>
  </si>
  <si>
    <t>054</t>
  </si>
  <si>
    <t>064</t>
  </si>
  <si>
    <t>33ADWFS8080R1ZU</t>
  </si>
  <si>
    <t>065</t>
  </si>
  <si>
    <t>050</t>
  </si>
  <si>
    <t>056</t>
  </si>
  <si>
    <t>33AJUPV6851D1ZP</t>
  </si>
  <si>
    <t>063</t>
  </si>
  <si>
    <t>058</t>
  </si>
  <si>
    <t>051</t>
  </si>
  <si>
    <t>33BITPC5401R1ZX</t>
  </si>
  <si>
    <t>060</t>
  </si>
  <si>
    <t>047</t>
  </si>
  <si>
    <t>046</t>
  </si>
  <si>
    <t>032</t>
  </si>
  <si>
    <t>045</t>
  </si>
  <si>
    <t>041</t>
  </si>
  <si>
    <t>038</t>
  </si>
  <si>
    <t>033</t>
  </si>
  <si>
    <t>044</t>
  </si>
  <si>
    <t>037</t>
  </si>
  <si>
    <t>031</t>
  </si>
  <si>
    <t>33AGNPB6519Q1ZZ</t>
  </si>
  <si>
    <t>039</t>
  </si>
  <si>
    <t>035</t>
  </si>
  <si>
    <t>33AMHPP0912H1ZC</t>
  </si>
  <si>
    <t>034</t>
  </si>
  <si>
    <t>33APSPS7652D1ZH</t>
  </si>
  <si>
    <t>043</t>
  </si>
  <si>
    <t>029</t>
  </si>
  <si>
    <t>040</t>
  </si>
  <si>
    <t>042</t>
  </si>
  <si>
    <t>33BCBPM2893K1ZE</t>
  </si>
  <si>
    <t>030</t>
  </si>
  <si>
    <t>33BWLPS1754F1ZE</t>
  </si>
  <si>
    <t>036</t>
  </si>
  <si>
    <t>027</t>
  </si>
  <si>
    <t>028</t>
  </si>
  <si>
    <t>025</t>
  </si>
  <si>
    <t>024</t>
  </si>
  <si>
    <t>023</t>
  </si>
  <si>
    <t>33AAIPK6212G1Z2</t>
  </si>
  <si>
    <t>026</t>
  </si>
  <si>
    <t>33ABQPL2481D1ZQ</t>
  </si>
  <si>
    <t>020</t>
  </si>
  <si>
    <t>33AHHPR6200M1Z9</t>
  </si>
  <si>
    <t>019</t>
  </si>
  <si>
    <t>022</t>
  </si>
  <si>
    <t>021</t>
  </si>
  <si>
    <t>018</t>
  </si>
  <si>
    <t>010</t>
  </si>
  <si>
    <t>33AADPA9177F2ZW</t>
  </si>
  <si>
    <t>011</t>
  </si>
  <si>
    <t>015</t>
  </si>
  <si>
    <t>012</t>
  </si>
  <si>
    <t>33ABRPU2878E1Z5</t>
  </si>
  <si>
    <t>017</t>
  </si>
  <si>
    <t>016</t>
  </si>
  <si>
    <t>013</t>
  </si>
  <si>
    <t>014</t>
  </si>
  <si>
    <t>004</t>
  </si>
  <si>
    <t>009</t>
  </si>
  <si>
    <t>005</t>
  </si>
  <si>
    <t>003</t>
  </si>
  <si>
    <t>008</t>
  </si>
  <si>
    <t>33ABAFM9917B1ZJ</t>
  </si>
  <si>
    <t>002</t>
  </si>
  <si>
    <t>001</t>
  </si>
  <si>
    <t>006</t>
  </si>
  <si>
    <t>007</t>
  </si>
  <si>
    <t>Description</t>
  </si>
  <si>
    <t>GSTIN</t>
  </si>
  <si>
    <t>3.1 (a) Taxable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</si>
  <si>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</si>
  <si>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</si>
  <si>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</si>
  <si>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</si>
  <si>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</si>
  <si>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</si>
  <si>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</si>
  <si>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</si>
  <si>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</si>
  <si>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</si>
  <si>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</si>
  <si>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ITC Eligible OTH</t>
  </si>
  <si>
    <t>Cash paid</t>
  </si>
  <si>
    <t>Fy 2020-21</t>
  </si>
  <si>
    <t>Theo. Filing Date</t>
  </si>
  <si>
    <t>GSTR3B VS GSTR1</t>
  </si>
  <si>
    <t>Total</t>
  </si>
  <si>
    <t>Notes:</t>
  </si>
  <si>
    <t>This difference relates to a invoice in the month of Dec 2020 falied to upload but taxes has paid in gstr3B and the client maintains gstr3b in audited Balance sheet</t>
  </si>
  <si>
    <t>Output liability</t>
  </si>
  <si>
    <t>BOOKS</t>
  </si>
  <si>
    <t>GSTR2A</t>
  </si>
  <si>
    <t>GSTR3B-ITC</t>
  </si>
  <si>
    <t>INV</t>
  </si>
  <si>
    <t>MONTHLY TOTAL</t>
  </si>
  <si>
    <t>Inward Supplies</t>
  </si>
  <si>
    <t>Analysis Outward Supply</t>
  </si>
  <si>
    <t>Analysis Inward Supply</t>
  </si>
  <si>
    <t>File GStr9 and 9C</t>
  </si>
  <si>
    <t>GSTR9 - INWARD Supply  Breakup</t>
  </si>
  <si>
    <t>GSTR9 - OUTWARD Supply  Breakup</t>
  </si>
  <si>
    <t xml:space="preserve">INTEREST INCOME </t>
  </si>
  <si>
    <t>Total Sales as per Bs</t>
  </si>
  <si>
    <t>Status</t>
  </si>
  <si>
    <t>YES</t>
  </si>
  <si>
    <t>Date of Generation</t>
  </si>
  <si>
    <t>GSTIN of supplier</t>
  </si>
  <si>
    <t>Trade/Legal name of the Supplier</t>
  </si>
  <si>
    <t>Invoice number</t>
  </si>
  <si>
    <t>Invoice type</t>
  </si>
  <si>
    <t>Invoice Date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</si>
  <si>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</si>
  <si>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</si>
  <si>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</si>
  <si>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</si>
  <si>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</si>
  <si>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</si>
  <si>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</si>
  <si>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</si>
  <si>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Cess  (₹)</t>
  </si>
  <si>
    <t>Counter Party Return status</t>
  </si>
  <si>
    <t>33AHGPP8113Q1ZW</t>
  </si>
  <si>
    <t>RAMAN  PANDI</t>
  </si>
  <si>
    <t>VA/8635</t>
  </si>
  <si>
    <t>Tamil Nadu</t>
  </si>
  <si>
    <t>Y</t>
  </si>
  <si>
    <t>33COJPM0967F1ZW</t>
  </si>
  <si>
    <t>KARUPPAIAH MANIVANNAN</t>
  </si>
  <si>
    <t>29</t>
  </si>
  <si>
    <t>30</t>
  </si>
  <si>
    <t>31</t>
  </si>
  <si>
    <t>33AAEPR5518E1ZW</t>
  </si>
  <si>
    <t>ROOPCHAND BOTHARA</t>
  </si>
  <si>
    <t>321/20-21</t>
  </si>
  <si>
    <t>BUCHAI  JOHINDER</t>
  </si>
  <si>
    <t>33AADCT4784E1ZC</t>
  </si>
  <si>
    <t>TAMILNADU GENERATION AND DISTRIBUTION CORPORATION LIMITED</t>
  </si>
  <si>
    <t>H4041719122011</t>
  </si>
  <si>
    <t>33AAAFK1238L1ZK</t>
  </si>
  <si>
    <t>KRISHNA MILL STORE</t>
  </si>
  <si>
    <t>20-21/CASH/0760</t>
  </si>
  <si>
    <t>33AALFS7737B1Z6</t>
  </si>
  <si>
    <t>SURESH ELECTRIC CO</t>
  </si>
  <si>
    <t>1195/20-21</t>
  </si>
  <si>
    <t>33CAKPK7638G1ZI</t>
  </si>
  <si>
    <t>UDHUMAN MOHIDEEN  KHADER MEERAN</t>
  </si>
  <si>
    <t>0562</t>
  </si>
  <si>
    <t>0565</t>
  </si>
  <si>
    <t>33CKUPK7296J1ZA</t>
  </si>
  <si>
    <t>KARTHIKEYAN</t>
  </si>
  <si>
    <t>11</t>
  </si>
  <si>
    <t>33AANPR9510M1Z6</t>
  </si>
  <si>
    <t>RAMACHANDRIAH</t>
  </si>
  <si>
    <t>2839</t>
  </si>
  <si>
    <t>33ABEPL5430E1Z5</t>
  </si>
  <si>
    <t>LAKSHMI NARASIAH</t>
  </si>
  <si>
    <t>296</t>
  </si>
  <si>
    <t>07AAACV1559Q2ZR</t>
  </si>
  <si>
    <t>V TRANS (INDIA) LIMITED</t>
  </si>
  <si>
    <t>07-20-02-T001439</t>
  </si>
  <si>
    <t>33AAEPO1300M1Z2</t>
  </si>
  <si>
    <t>OGADARAM</t>
  </si>
  <si>
    <t>33BWUPM9878H1ZI</t>
  </si>
  <si>
    <t>GANAPATHI  MUTHUPANDI</t>
  </si>
  <si>
    <t>33AAACF0919Q1ZJ</t>
  </si>
  <si>
    <t>FOMRA ELECTRICALS P LTD</t>
  </si>
  <si>
    <t>ANN/235/20-21</t>
  </si>
  <si>
    <t>ANN/236/20-21</t>
  </si>
  <si>
    <t>33AAAFE0190K1ZR</t>
  </si>
  <si>
    <t>ESSEN INDUSTRIAL ENTERPRISES</t>
  </si>
  <si>
    <t>CB/1619/20-21</t>
  </si>
  <si>
    <t>33AAOFT0016H1ZG</t>
  </si>
  <si>
    <t>T N METALS</t>
  </si>
  <si>
    <t>2860</t>
  </si>
  <si>
    <t>2884</t>
  </si>
  <si>
    <t>321</t>
  </si>
  <si>
    <t>33AFTPM2335L1Z4</t>
  </si>
  <si>
    <t>ALAGAPPA PALPANDI NADAR MAHESH</t>
  </si>
  <si>
    <t>IC001279</t>
  </si>
  <si>
    <t>SYED IRSHAD AYUB ALI</t>
  </si>
  <si>
    <t>64</t>
  </si>
  <si>
    <t>410/20-21</t>
  </si>
  <si>
    <t>07AAIPJ6909R1ZZ</t>
  </si>
  <si>
    <t>RAJINDER KUMAR JAIN</t>
  </si>
  <si>
    <t>297</t>
  </si>
  <si>
    <t>H4041719012111</t>
  </si>
  <si>
    <t>33AHNPP6263C2ZA</t>
  </si>
  <si>
    <t>PEER MOHAMED</t>
  </si>
  <si>
    <t>NW/1150/20-21</t>
  </si>
  <si>
    <t>33ADPPN1866R1ZP</t>
  </si>
  <si>
    <t>NAGOORMEERAN</t>
  </si>
  <si>
    <t>302</t>
  </si>
  <si>
    <t>33AGUPA3035D1ZV</t>
  </si>
  <si>
    <t>AMEER AMSA  ABBAS</t>
  </si>
  <si>
    <t>1491</t>
  </si>
  <si>
    <t>1505</t>
  </si>
  <si>
    <t>33BKVPS8430A1ZZ</t>
  </si>
  <si>
    <t>MOHAMED MOHIDEEN  SEHUNOOHU SAHUL HAMEED</t>
  </si>
  <si>
    <t>373</t>
  </si>
  <si>
    <t>33AAACF9655K1ZC</t>
  </si>
  <si>
    <t>FUSION AIR PRODUCT PRIVATE LIMITED</t>
  </si>
  <si>
    <t>D633/20-21</t>
  </si>
  <si>
    <t>D654/20-21</t>
  </si>
  <si>
    <t>D694/20-21</t>
  </si>
  <si>
    <t>D723/20-21</t>
  </si>
  <si>
    <t>D752/20-21</t>
  </si>
  <si>
    <t>D782/20-21</t>
  </si>
  <si>
    <t>D802/20-21</t>
  </si>
  <si>
    <t>D827/20-21</t>
  </si>
  <si>
    <t>D848/20-21</t>
  </si>
  <si>
    <t>D879/20-21</t>
  </si>
  <si>
    <t>D891/20-21</t>
  </si>
  <si>
    <t>D909/20-21</t>
  </si>
  <si>
    <t>HANIFA  PEERMOHAMED</t>
  </si>
  <si>
    <t>33ANGPK6122Q1ZR</t>
  </si>
  <si>
    <t>NATESAN  KABALI</t>
  </si>
  <si>
    <t>20-21/CASH/0928</t>
  </si>
  <si>
    <t>33AAXFR9701N1ZE</t>
  </si>
  <si>
    <t>ROMAA FERRO CORPORATION</t>
  </si>
  <si>
    <t>33AAACL7624G1ZQ</t>
  </si>
  <si>
    <t>LANSON  MOTORS PRIVATE LIMITED</t>
  </si>
  <si>
    <t>TXA20-28621</t>
  </si>
  <si>
    <t>2914</t>
  </si>
  <si>
    <t>2932</t>
  </si>
  <si>
    <t>H4041719022111</t>
  </si>
  <si>
    <t>UMESHCHANDRAYADAV</t>
  </si>
  <si>
    <t>33AACPA4206G1ZK</t>
  </si>
  <si>
    <t>ARVIND KUMAR  PUNAMIYA</t>
  </si>
  <si>
    <t>3285</t>
  </si>
  <si>
    <t>33AKSPM6675M1Z9</t>
  </si>
  <si>
    <t>MOHAMED MOHIDEEN MEERAN MOHIDEEN</t>
  </si>
  <si>
    <t>343</t>
  </si>
  <si>
    <t>33AUTPS8028B1ZE</t>
  </si>
  <si>
    <t>ABBAAS  SAHUL HAMEED</t>
  </si>
  <si>
    <t>37AACCE4753D1ZT</t>
  </si>
  <si>
    <t>EMJAY STEEL UDYYOG PRIVATE LIMITED</t>
  </si>
  <si>
    <t>33AGIPP7483J1ZV</t>
  </si>
  <si>
    <t>PEER MOHIDEEN</t>
  </si>
  <si>
    <t>SPTB171</t>
  </si>
  <si>
    <t>H4041719052001</t>
  </si>
  <si>
    <t>33AAACF4262C1Z8</t>
  </si>
  <si>
    <t>FOMRA ELECTRONICS (P) LTD</t>
  </si>
  <si>
    <t>GSTLS-2021-00002</t>
  </si>
  <si>
    <t>33AAAFF5631Q1ZA</t>
  </si>
  <si>
    <t>FOMRA ELECTRICALS</t>
  </si>
  <si>
    <t>HOGST-2021-00019</t>
  </si>
  <si>
    <t>HOGST-2021-00043</t>
  </si>
  <si>
    <t>HOGST-2021-00044</t>
  </si>
  <si>
    <t>H4041719062001</t>
  </si>
  <si>
    <t>33AADCB2008D1ZJ</t>
  </si>
  <si>
    <t>BHARTI AXA GENERAL INSURANCE COMPANY LIMITED</t>
  </si>
  <si>
    <t>2100326460</t>
  </si>
  <si>
    <t>33AAACC4158L2ZO</t>
  </si>
  <si>
    <t>CHENNAI AUTO AGENCY PVT  LTD</t>
  </si>
  <si>
    <t>SIP20D00348</t>
  </si>
  <si>
    <t>33AABCT3518Q1Z3</t>
  </si>
  <si>
    <t>TATA AIG GENERAL INSURANCE CO LTD</t>
  </si>
  <si>
    <t>01609709840000</t>
  </si>
  <si>
    <t>D044/20-21</t>
  </si>
  <si>
    <t>H4041719072001</t>
  </si>
  <si>
    <t>33AAACG3007G1ZA</t>
  </si>
  <si>
    <t>GEE GEE STEELS AND ALLOYS PVT LTD</t>
  </si>
  <si>
    <t>28</t>
  </si>
  <si>
    <t>33ACAPS2523G2ZZ</t>
  </si>
  <si>
    <t>Savita Sailesh</t>
  </si>
  <si>
    <t>POS-987-20/21</t>
  </si>
  <si>
    <t>49</t>
  </si>
  <si>
    <t>IC000258</t>
  </si>
  <si>
    <t>IC000357</t>
  </si>
  <si>
    <t>RRIAK00819AR</t>
  </si>
  <si>
    <t>33AAACO0755F1ZV</t>
  </si>
  <si>
    <t>ORIENT TRADERS AND AGENCIES PVT LTD</t>
  </si>
  <si>
    <t>391/20-21</t>
  </si>
  <si>
    <t>CB/1429/20-21</t>
  </si>
  <si>
    <t>HOGST-2021-00659</t>
  </si>
  <si>
    <t>HOGST-2021-00800</t>
  </si>
  <si>
    <t>H4041719082001</t>
  </si>
  <si>
    <t>61</t>
  </si>
  <si>
    <t>2723</t>
  </si>
  <si>
    <t>33AAAFK0603P1ZL</t>
  </si>
  <si>
    <t>KAMLESH TRADING CORPORATION</t>
  </si>
  <si>
    <t>184584</t>
  </si>
  <si>
    <t>1166</t>
  </si>
  <si>
    <t>1172</t>
  </si>
  <si>
    <t>1175</t>
  </si>
  <si>
    <t>1197</t>
  </si>
  <si>
    <t>37ACZPA6269N1ZN</t>
  </si>
  <si>
    <t>KASALI ASHRAF ALI</t>
  </si>
  <si>
    <t>025/20-21</t>
  </si>
  <si>
    <t>D195/20-21</t>
  </si>
  <si>
    <t>D218/20-21</t>
  </si>
  <si>
    <t>D248/20-21</t>
  </si>
  <si>
    <t>D266/20-21</t>
  </si>
  <si>
    <t>D293/20-21</t>
  </si>
  <si>
    <t>D315/20-21</t>
  </si>
  <si>
    <t>HOGST-2021-01400</t>
  </si>
  <si>
    <t>33AASFR1939B1Z8</t>
  </si>
  <si>
    <t>R D INDUSTRIES</t>
  </si>
  <si>
    <t>66</t>
  </si>
  <si>
    <t>2726</t>
  </si>
  <si>
    <t>2734</t>
  </si>
  <si>
    <t>2740</t>
  </si>
  <si>
    <t>33AGVPK1303M1ZA</t>
  </si>
  <si>
    <t>KALEEL  RAHMAN</t>
  </si>
  <si>
    <t>250/20-21</t>
  </si>
  <si>
    <t>277/20-21</t>
  </si>
  <si>
    <t>H4041719092001</t>
  </si>
  <si>
    <t>33AACFT9728L1ZQ</t>
  </si>
  <si>
    <t>THE SUPER TRADES</t>
  </si>
  <si>
    <t>4235</t>
  </si>
  <si>
    <t>HOGST-2021-01823</t>
  </si>
  <si>
    <t>HOGST-2021-01824</t>
  </si>
  <si>
    <t>20-21/CASH/0413</t>
  </si>
  <si>
    <t>33ABPFS3893K1ZG</t>
  </si>
  <si>
    <t>SOUTHERN BRIGHT STEELS</t>
  </si>
  <si>
    <t>SBS98/20-21/1040</t>
  </si>
  <si>
    <t>2753</t>
  </si>
  <si>
    <t>2766</t>
  </si>
  <si>
    <t>389/20-21</t>
  </si>
  <si>
    <t>33AAEPM7842G1ZQ</t>
  </si>
  <si>
    <t>SUBBIAH PILLAI  MUTHURAMALINGAM</t>
  </si>
  <si>
    <t>218/20-21</t>
  </si>
  <si>
    <t>IC000613</t>
  </si>
  <si>
    <t>GSTLS-2021-00083</t>
  </si>
  <si>
    <t>UDAYAM STEELS</t>
  </si>
  <si>
    <t>12</t>
  </si>
  <si>
    <t>H4041719102001A</t>
  </si>
  <si>
    <t>MOHAMMED ALI JINNAH  SYED</t>
  </si>
  <si>
    <t>33AIVPP0189N1ZG</t>
  </si>
  <si>
    <t>PADMA KUMARI</t>
  </si>
  <si>
    <t>JL/0434/20-21</t>
  </si>
  <si>
    <t>JL/0476/20-21</t>
  </si>
  <si>
    <t>184703</t>
  </si>
  <si>
    <t>33BDPPM1612R1Z5</t>
  </si>
  <si>
    <t>VALIVITTAN  MARI MURUGAN</t>
  </si>
  <si>
    <t>BOL0005002</t>
  </si>
  <si>
    <t>BOL0005004</t>
  </si>
  <si>
    <t>865/20-21</t>
  </si>
  <si>
    <t>CB/1502/20-21</t>
  </si>
  <si>
    <t>33AAAFS9107N1Z0</t>
  </si>
  <si>
    <t>S K ELECTRICALS</t>
  </si>
  <si>
    <t>GNH/6893/20-21</t>
  </si>
  <si>
    <t>33AADCC6065B1Z5</t>
  </si>
  <si>
    <t>CHALLENGER COMPUTERS PRIVATE LIMITED</t>
  </si>
  <si>
    <t>CC29482</t>
  </si>
  <si>
    <t>CC29544</t>
  </si>
  <si>
    <t>TXA20-15884</t>
  </si>
  <si>
    <t>TXA20-16552</t>
  </si>
  <si>
    <t>2772</t>
  </si>
  <si>
    <t>529/20-21</t>
  </si>
  <si>
    <t>33AAAFI1978B1ZS</t>
  </si>
  <si>
    <t>INDUSTRIAL STORES SUPPLIERS</t>
  </si>
  <si>
    <t>626</t>
  </si>
  <si>
    <t>RRIAK01439AT</t>
  </si>
  <si>
    <t>33AAAFB3634P1ZH</t>
  </si>
  <si>
    <t>BASIC ENGINEERS AND TRADERS</t>
  </si>
  <si>
    <t>39555/20-21</t>
  </si>
  <si>
    <t>H4041719112001</t>
  </si>
  <si>
    <t>SRI SAIBABA INDUSTRIES</t>
  </si>
  <si>
    <t>33ADDPC6440N1ZO</t>
  </si>
  <si>
    <t>KRISHNA KUMAR  CHITRA</t>
  </si>
  <si>
    <t>CT/687/20-21</t>
  </si>
  <si>
    <t>spt078</t>
  </si>
  <si>
    <t>spt083</t>
  </si>
  <si>
    <t>07-20-12-T003054</t>
  </si>
  <si>
    <t>24</t>
  </si>
  <si>
    <t>D335/20-21</t>
  </si>
  <si>
    <t>D357/20-21</t>
  </si>
  <si>
    <t>D377/20-21</t>
  </si>
  <si>
    <t>D400/20-21</t>
  </si>
  <si>
    <t>D418/20-21</t>
  </si>
  <si>
    <t>D426/20-21</t>
  </si>
  <si>
    <t>D456/20-21</t>
  </si>
  <si>
    <t>D467/20-21</t>
  </si>
  <si>
    <t>D488/20-21</t>
  </si>
  <si>
    <t>D513/20-21</t>
  </si>
  <si>
    <t>D530/20-21</t>
  </si>
  <si>
    <t>D547/20-21</t>
  </si>
  <si>
    <t>D565/20-21</t>
  </si>
  <si>
    <t>D577/20-21</t>
  </si>
  <si>
    <t>D591/20-21</t>
  </si>
  <si>
    <t>D615/20-21</t>
  </si>
  <si>
    <t>122</t>
  </si>
  <si>
    <t>03ABCPR1000N2Z2</t>
  </si>
  <si>
    <t>DAYA  RANI</t>
  </si>
  <si>
    <t>TI/40</t>
  </si>
  <si>
    <t>GSTCS-2021-01856</t>
  </si>
  <si>
    <t>33AAACT7966R1ZI</t>
  </si>
  <si>
    <t>20-21/CASH/0532</t>
  </si>
  <si>
    <t>2793</t>
  </si>
  <si>
    <t>2800</t>
  </si>
  <si>
    <t>2808</t>
  </si>
  <si>
    <t>2818</t>
  </si>
  <si>
    <t>33AAEPR4862K1ZE</t>
  </si>
  <si>
    <t>RITA AGARWAL</t>
  </si>
  <si>
    <t>107/20-21</t>
  </si>
  <si>
    <t>ELUMALAI VINOTHKUMAR</t>
  </si>
  <si>
    <t>93</t>
  </si>
  <si>
    <t>33AEJPY4384C1ZA</t>
  </si>
  <si>
    <t>PEER MOHIDEEN YASAR ARABATH</t>
  </si>
  <si>
    <t>SPS094</t>
  </si>
  <si>
    <t>285</t>
  </si>
  <si>
    <t>H41719122001</t>
  </si>
  <si>
    <t>33AEKPA7200E2Z7</t>
  </si>
  <si>
    <t>MURUGAN  ARUMUGAM</t>
  </si>
  <si>
    <t>BT/137</t>
  </si>
  <si>
    <t>BT/139</t>
  </si>
  <si>
    <t>NW/806/20-21</t>
  </si>
  <si>
    <t>NW/882/20-21</t>
  </si>
  <si>
    <t>JL/0783/20-21</t>
  </si>
  <si>
    <t>0422</t>
  </si>
  <si>
    <t>0443</t>
  </si>
  <si>
    <t>33AAIFN3393B1ZI</t>
  </si>
  <si>
    <t>NEX GEN IT SOLUTIONS &amp; SERVICES</t>
  </si>
  <si>
    <t>715</t>
  </si>
  <si>
    <t>RAJENDRAN  UDAYASURIAN</t>
  </si>
  <si>
    <t>74</t>
  </si>
  <si>
    <t>CDNR</t>
  </si>
  <si>
    <t>013/20-21</t>
  </si>
  <si>
    <t>DATE</t>
  </si>
  <si>
    <t>Particulars</t>
  </si>
  <si>
    <t>GSTIN]</t>
  </si>
  <si>
    <t>GST Cess</t>
  </si>
  <si>
    <t>JOURNAL</t>
  </si>
  <si>
    <t>Fomra Electricals (Pvt) Ltd.,</t>
  </si>
  <si>
    <t>Fomra Electricals</t>
  </si>
  <si>
    <t>Fusion Air Product Private Limited</t>
  </si>
  <si>
    <t>Chennai Ford</t>
  </si>
  <si>
    <t>Okay Enterprises</t>
  </si>
  <si>
    <t>Gurudev Motors Private Limited</t>
  </si>
  <si>
    <t>33AACCG2983R1Z2</t>
  </si>
  <si>
    <t>AGS Pipe Corporation</t>
  </si>
  <si>
    <t>C.S.R &amp; Co.</t>
  </si>
  <si>
    <t>Essen Industrial Enterprises</t>
  </si>
  <si>
    <t>Kamlesh Trading Corporation</t>
  </si>
  <si>
    <t>Orient Traders &amp; Agencies Pvt Ltd.,</t>
  </si>
  <si>
    <t>Srinivasa Agencies</t>
  </si>
  <si>
    <t>33ACUFS6009B1Z6</t>
  </si>
  <si>
    <t>Super Traders</t>
  </si>
  <si>
    <t>Jay Lites</t>
  </si>
  <si>
    <t>Fomra Electronics Pvt Ltd.,</t>
  </si>
  <si>
    <t>Southern Bright Steels</t>
  </si>
  <si>
    <t>Krishna Mill Store</t>
  </si>
  <si>
    <t>Chitra Traders</t>
  </si>
  <si>
    <t>S.K.Electricals</t>
  </si>
  <si>
    <t>Basic Engineers &amp; Traders</t>
  </si>
  <si>
    <t>M/s. Industrial Stores Suppliers</t>
  </si>
  <si>
    <t>Challenger Computer Pvt Ltd</t>
  </si>
  <si>
    <t>Shiva Chill Rolls &amp; Foundry Works</t>
  </si>
  <si>
    <t>TCI Freight</t>
  </si>
  <si>
    <t>03AAACT7966R1ZL</t>
  </si>
  <si>
    <t>Bajrang Bali Industries</t>
  </si>
  <si>
    <t>V - Trans</t>
  </si>
  <si>
    <t>Suresh Electric Company</t>
  </si>
  <si>
    <t>Aparna Tyres</t>
  </si>
  <si>
    <t>Lanson Motors Pvt., Ltd.,</t>
  </si>
  <si>
    <t>PURCHASE</t>
  </si>
  <si>
    <t>Gee Gee Steels &amp; Alloys Pvt Ltd.,</t>
  </si>
  <si>
    <t>Manju Steel</t>
  </si>
  <si>
    <t>Sri Sonanna Steels</t>
  </si>
  <si>
    <t>R.D. Industries</t>
  </si>
  <si>
    <t>Time Steel Traders</t>
  </si>
  <si>
    <t>Thariq Enterprises</t>
  </si>
  <si>
    <t>Jogindar Steel</t>
  </si>
  <si>
    <t>Anushri Traders</t>
  </si>
  <si>
    <t>AK Steel</t>
  </si>
  <si>
    <t>Udayam Steels</t>
  </si>
  <si>
    <t>Amman Steel Corporation</t>
  </si>
  <si>
    <t>Nisha Traders</t>
  </si>
  <si>
    <t>Sp Traders</t>
  </si>
  <si>
    <t>Sri Saibaba Industries</t>
  </si>
  <si>
    <t>Balaji Traders</t>
  </si>
  <si>
    <t>New Royal Traders</t>
  </si>
  <si>
    <t>Barakath Steels</t>
  </si>
  <si>
    <t>South Asian Business</t>
  </si>
  <si>
    <t>Sp Steels</t>
  </si>
  <si>
    <t>Akshara Steels</t>
  </si>
  <si>
    <t>Udaya Steels</t>
  </si>
  <si>
    <t>Elumalai Enterprises</t>
  </si>
  <si>
    <t>Preetheeka Steels</t>
  </si>
  <si>
    <t>Namratha Enterprises</t>
  </si>
  <si>
    <t>Sree Shanmuga Steels</t>
  </si>
  <si>
    <t>L.J. Enterprises</t>
  </si>
  <si>
    <t>Lakshmi Metal Enterprises</t>
  </si>
  <si>
    <t>T.N.Metals</t>
  </si>
  <si>
    <t>M.Y.Traders</t>
  </si>
  <si>
    <t>Maruti Steels</t>
  </si>
  <si>
    <t>A.R.Traders</t>
  </si>
  <si>
    <t>Romaa Ferro Corporation</t>
  </si>
  <si>
    <t>K.M.B.Mohamed Mohideen Metals</t>
  </si>
  <si>
    <t>Fathima Steels</t>
  </si>
  <si>
    <t>Emjay Steel Udyog Private Limited</t>
  </si>
  <si>
    <t>2A</t>
  </si>
  <si>
    <t>DIFF</t>
  </si>
  <si>
    <t>NAME IN 2A</t>
  </si>
  <si>
    <t>NAME IN BOOKS</t>
  </si>
  <si>
    <t>TOTAL</t>
  </si>
  <si>
    <t>REMARKS</t>
  </si>
  <si>
    <t>TALLY</t>
  </si>
  <si>
    <t>ITC Claimed in 3B</t>
  </si>
  <si>
    <t>ITC as per 2A</t>
  </si>
  <si>
    <t>ITC as per books</t>
  </si>
  <si>
    <t>3B - 2A</t>
  </si>
  <si>
    <t>1. GSTR2A VS GSTR3B-ITC VS BOOKS MONTHLY ANALYSIS</t>
  </si>
  <si>
    <t>2. GSTR2A VS BOOKS GSTIN WISE</t>
  </si>
  <si>
    <t xml:space="preserve">Total </t>
  </si>
  <si>
    <t>GSTR2A VS BOOKS</t>
  </si>
  <si>
    <t>BOOKS VS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</si>
</sst>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&quot;&quot;0"/>
  </numFmts>
  <fonts count="7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b/>
      <sz val="11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4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49" fontId="3" fillId="0" borderId="1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vertical="top"/>
    </xf>
    <xf numFmtId="15" fontId="0" fillId="0" borderId="0" xfId="0" applyNumberFormat="1"/>
    <xf numFmtId="49" fontId="5" fillId="0" borderId="3" xfId="0" applyNumberFormat="1" applyFont="1" applyBorder="1" applyAlignment="1">
      <alignment vertical="top"/>
    </xf>
    <xf numFmtId="49" fontId="4" fillId="0" borderId="3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vertical="top"/>
    </xf>
    <xf numFmtId="4" fontId="4" fillId="0" borderId="3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 vertical="top"/>
    </xf>
    <xf numFmtId="165" fontId="4" fillId="0" borderId="2" xfId="0" applyNumberFormat="1" applyFont="1" applyBorder="1" applyAlignment="1">
      <alignment horizontal="right" vertical="top"/>
    </xf>
    <xf numFmtId="4" fontId="2" fillId="0" borderId="4" xfId="0" applyNumberFormat="1" applyFont="1" applyBorder="1"/>
    <xf numFmtId="4" fontId="2" fillId="0" borderId="3" xfId="0" applyNumberFormat="1" applyFont="1" applyBorder="1"/>
    <xf numFmtId="0" fontId="2" fillId="0" borderId="8" xfId="0" applyFont="1" applyBorder="1"/>
    <xf numFmtId="4" fontId="2" fillId="0" borderId="5" xfId="0" applyNumberFormat="1" applyFont="1" applyBorder="1"/>
    <xf numFmtId="4" fontId="2" fillId="0" borderId="6" xfId="0" applyNumberFormat="1" applyFont="1" applyBorder="1"/>
    <xf numFmtId="4" fontId="2" fillId="0" borderId="7" xfId="0" applyNumberFormat="1" applyFont="1" applyBorder="1"/>
    <xf numFmtId="4" fontId="2" fillId="0" borderId="9" xfId="0" applyNumberFormat="1" applyFont="1" applyBorder="1"/>
    <xf numFmtId="0" fontId="2" fillId="0" borderId="9" xfId="0" applyFont="1" applyBorder="1"/>
    <xf numFmtId="4" fontId="4" fillId="0" borderId="10" xfId="0" applyNumberFormat="1" applyFont="1" applyBorder="1" applyAlignment="1">
      <alignment vertical="top"/>
    </xf>
    <xf numFmtId="4" fontId="4" fillId="0" borderId="11" xfId="0" applyNumberFormat="1" applyFont="1" applyBorder="1" applyAlignment="1">
      <alignment vertical="top"/>
    </xf>
    <xf numFmtId="4" fontId="4" fillId="0" borderId="12" xfId="0" applyNumberFormat="1" applyFont="1" applyBorder="1" applyAlignment="1">
      <alignment vertical="top"/>
    </xf>
    <xf numFmtId="4" fontId="0" fillId="0" borderId="10" xfId="0" applyNumberFormat="1" applyBorder="1"/>
    <xf numFmtId="4" fontId="0" fillId="0" borderId="11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4" fontId="4" fillId="0" borderId="14" xfId="0" applyNumberFormat="1" applyFont="1" applyBorder="1" applyAlignment="1">
      <alignment vertical="top"/>
    </xf>
    <xf numFmtId="4" fontId="4" fillId="0" borderId="15" xfId="0" applyNumberFormat="1" applyFont="1" applyBorder="1" applyAlignment="1">
      <alignment vertical="top"/>
    </xf>
    <xf numFmtId="4" fontId="4" fillId="0" borderId="16" xfId="0" applyNumberFormat="1" applyFont="1" applyBorder="1" applyAlignment="1">
      <alignment vertical="top"/>
    </xf>
    <xf numFmtId="4" fontId="0" fillId="0" borderId="14" xfId="0" applyNumberFormat="1" applyBorder="1"/>
    <xf numFmtId="4" fontId="0" fillId="0" borderId="17" xfId="0" applyNumberFormat="1" applyBorder="1"/>
    <xf numFmtId="0" fontId="0" fillId="0" borderId="14" xfId="0" applyBorder="1"/>
    <xf numFmtId="0" fontId="0" fillId="0" borderId="18" xfId="0" applyBorder="1"/>
    <xf numFmtId="4" fontId="4" fillId="0" borderId="19" xfId="0" applyNumberFormat="1" applyFont="1" applyBorder="1" applyAlignment="1">
      <alignment vertical="top"/>
    </xf>
    <xf numFmtId="4" fontId="4" fillId="0" borderId="20" xfId="0" applyNumberFormat="1" applyFont="1" applyBorder="1" applyAlignment="1">
      <alignment vertical="top"/>
    </xf>
    <xf numFmtId="4" fontId="0" fillId="0" borderId="18" xfId="0" applyNumberFormat="1" applyBorder="1"/>
    <xf numFmtId="4" fontId="0" fillId="0" borderId="21" xfId="0" applyNumberFormat="1" applyBorder="1"/>
    <xf numFmtId="4" fontId="0" fillId="0" borderId="22" xfId="0" applyNumberFormat="1" applyBorder="1"/>
    <xf numFmtId="4" fontId="0" fillId="0" borderId="23" xfId="0" applyNumberFormat="1" applyBorder="1"/>
    <xf numFmtId="4" fontId="0" fillId="0" borderId="15" xfId="0" applyNumberFormat="1" applyBorder="1"/>
    <xf numFmtId="0" fontId="0" fillId="0" borderId="15" xfId="0" applyBorder="1"/>
    <xf numFmtId="4" fontId="0" fillId="0" borderId="4" xfId="0" applyNumberFormat="1" applyBorder="1"/>
    <xf numFmtId="4" fontId="0" fillId="0" borderId="0" xfId="0" applyNumberFormat="1" applyAlignment="1">
      <alignment horizontal="center"/>
    </xf>
    <xf numFmtId="4" fontId="2" fillId="0" borderId="5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4" fontId="2" fillId="0" borderId="7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0" xfId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A%20R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"/>
      <sheetName val="CDNR"/>
      <sheetName val="BOOKS"/>
      <sheetName val="Sheet1"/>
      <sheetName val="Sheet2"/>
      <sheetName val="RECON"/>
      <sheetName val="Sheet3"/>
    </sheetNames>
    <sheetDataSet>
      <sheetData sheetId="0">
        <row r="1">
          <cell r="D1" t="str">
            <v>GSTIN of supplier</v>
          </cell>
          <cell r="E1" t="str">
            <v>Trade/Legal name of the Supplier</v>
          </cell>
        </row>
        <row r="2">
          <cell r="D2" t="str">
            <v>33AHGPP8113Q1ZW</v>
          </cell>
          <cell r="E2" t="str">
            <v>RAMAN  PANDI</v>
          </cell>
        </row>
        <row r="3">
          <cell r="D3" t="str">
            <v>33COJPM0967F1ZW</v>
          </cell>
          <cell r="E3" t="str">
            <v>KARUPPAIAH MANIVANNAN</v>
          </cell>
        </row>
        <row r="4">
          <cell r="D4" t="str">
            <v>33COJPM0967F1ZW</v>
          </cell>
          <cell r="E4" t="str">
            <v>KARUPPAIAH MANIVANNAN</v>
          </cell>
        </row>
        <row r="5">
          <cell r="D5" t="str">
            <v>33COJPM0967F1ZW</v>
          </cell>
          <cell r="E5" t="str">
            <v>KARUPPAIAH MANIVANNAN</v>
          </cell>
        </row>
        <row r="6">
          <cell r="D6" t="str">
            <v>33AAEPR5518E1ZW</v>
          </cell>
          <cell r="E6" t="str">
            <v>ROOPCHAND BOTHARA</v>
          </cell>
        </row>
        <row r="7">
          <cell r="D7" t="str">
            <v>33AAAPJ5829Q1ZD</v>
          </cell>
          <cell r="E7" t="str">
            <v>BUCHAI  JOHINDER</v>
          </cell>
        </row>
        <row r="8">
          <cell r="D8" t="str">
            <v>33AAAPJ5829Q1ZD</v>
          </cell>
          <cell r="E8" t="str">
            <v>BUCHAI  JOHINDER</v>
          </cell>
        </row>
        <row r="9">
          <cell r="D9" t="str">
            <v>33AAAPJ5829Q1ZD</v>
          </cell>
          <cell r="E9" t="str">
            <v>BUCHAI  JOHINDER</v>
          </cell>
        </row>
        <row r="10">
          <cell r="D10" t="str">
            <v>33AAAPJ5829Q1ZD</v>
          </cell>
          <cell r="E10" t="str">
            <v>BUCHAI  JOHINDER</v>
          </cell>
        </row>
        <row r="11">
          <cell r="D11" t="str">
            <v>33AADCT4784E1ZC</v>
          </cell>
          <cell r="E11" t="str">
            <v>TAMILNADU GENERATION AND DISTRIBUTION CORPORATION LIMITED</v>
          </cell>
        </row>
        <row r="12">
          <cell r="D12" t="str">
            <v>33AAAFK1238L1ZK</v>
          </cell>
          <cell r="E12" t="str">
            <v>KRISHNA MILL STORE</v>
          </cell>
        </row>
        <row r="13">
          <cell r="D13" t="str">
            <v>33AALFS7737B1Z6</v>
          </cell>
          <cell r="E13" t="str">
            <v>SURESH ELECTRIC CO</v>
          </cell>
        </row>
        <row r="14">
          <cell r="D14" t="str">
            <v>33CAKPK7638G1ZI</v>
          </cell>
          <cell r="E14" t="str">
            <v>UDHUMAN MOHIDEEN  KHADER MEERAN</v>
          </cell>
        </row>
        <row r="15">
          <cell r="D15" t="str">
            <v>33CAKPK7638G1ZI</v>
          </cell>
          <cell r="E15" t="str">
            <v>UDHUMAN MOHIDEEN  KHADER MEERAN</v>
          </cell>
        </row>
        <row r="16">
          <cell r="D16" t="str">
            <v>33CKUPK7296J1ZA</v>
          </cell>
          <cell r="E16" t="str">
            <v>KARTHIKEYAN</v>
          </cell>
        </row>
        <row r="17">
          <cell r="D17" t="str">
            <v>33AANPR9510M1Z6</v>
          </cell>
          <cell r="E17" t="str">
            <v>RAMACHANDRIAH</v>
          </cell>
        </row>
        <row r="18">
          <cell r="D18" t="str">
            <v>33ABEPL5430E1Z5</v>
          </cell>
          <cell r="E18" t="str">
            <v>LAKSHMI NARASIAH</v>
          </cell>
        </row>
        <row r="19">
          <cell r="D19" t="str">
            <v>07AAACV1559Q2ZR</v>
          </cell>
          <cell r="E19" t="str">
            <v>V TRANS (INDIA) LIMITED</v>
          </cell>
        </row>
        <row r="20">
          <cell r="D20" t="str">
            <v>33AAEPO1300M1Z2</v>
          </cell>
          <cell r="E20" t="str">
            <v>OGADARAM</v>
          </cell>
        </row>
        <row r="21">
          <cell r="D21" t="str">
            <v>33BWUPM9878H1ZI</v>
          </cell>
          <cell r="E21" t="str">
            <v>GANAPATHI  MUTHUPANDI</v>
          </cell>
        </row>
        <row r="22">
          <cell r="D22" t="str">
            <v>33AAACF0919Q1ZJ</v>
          </cell>
          <cell r="E22" t="str">
            <v>FOMRA ELECTRICALS P LTD</v>
          </cell>
        </row>
        <row r="23">
          <cell r="D23" t="str">
            <v>33AAACF0919Q1ZJ</v>
          </cell>
          <cell r="E23" t="str">
            <v>FOMRA ELECTRICALS P LTD</v>
          </cell>
        </row>
        <row r="24">
          <cell r="D24" t="str">
            <v>33AAAFE0190K1ZR</v>
          </cell>
          <cell r="E24" t="str">
            <v>ESSEN INDUSTRIAL ENTERPRISES</v>
          </cell>
        </row>
        <row r="25">
          <cell r="D25" t="str">
            <v>33AAOFT0016H1ZG</v>
          </cell>
          <cell r="E25" t="str">
            <v>T N METALS</v>
          </cell>
        </row>
        <row r="26">
          <cell r="D26" t="str">
            <v>33AAAPJ5829Q1ZD</v>
          </cell>
          <cell r="E26" t="str">
            <v>BUCHAI  JOHINDER</v>
          </cell>
        </row>
        <row r="27">
          <cell r="D27" t="str">
            <v>33AAAPJ5829Q1ZD</v>
          </cell>
          <cell r="E27" t="str">
            <v>BUCHAI  JOHINDER</v>
          </cell>
        </row>
        <row r="28">
          <cell r="D28" t="str">
            <v>33AAAPJ5829Q1ZD</v>
          </cell>
          <cell r="E28" t="str">
            <v>BUCHAI  JOHINDER</v>
          </cell>
        </row>
        <row r="29">
          <cell r="D29" t="str">
            <v>33AAAPJ5829Q1ZD</v>
          </cell>
          <cell r="E29" t="str">
            <v>BUCHAI  JOHINDER</v>
          </cell>
        </row>
        <row r="30">
          <cell r="D30" t="str">
            <v>33AANPR9510M1Z6</v>
          </cell>
          <cell r="E30" t="str">
            <v>RAMACHANDRIAH</v>
          </cell>
        </row>
        <row r="31">
          <cell r="D31" t="str">
            <v>33AANPR9510M1Z6</v>
          </cell>
          <cell r="E31" t="str">
            <v>RAMACHANDRIAH</v>
          </cell>
        </row>
        <row r="32">
          <cell r="D32" t="str">
            <v>33ABEPL5430E1Z5</v>
          </cell>
          <cell r="E32" t="str">
            <v>LAKSHMI NARASIAH</v>
          </cell>
        </row>
        <row r="33">
          <cell r="D33" t="str">
            <v>33AFTPM2335L1Z4</v>
          </cell>
          <cell r="E33" t="str">
            <v>ALAGAPPA PALPANDI NADAR MAHESH</v>
          </cell>
        </row>
        <row r="34">
          <cell r="D34" t="str">
            <v>33CGHPS5436F1ZB</v>
          </cell>
          <cell r="E34" t="str">
            <v>SYED IRSHAD AYUB ALI</v>
          </cell>
        </row>
        <row r="35">
          <cell r="D35" t="str">
            <v>33AAEPR5518E1ZW</v>
          </cell>
          <cell r="E35" t="str">
            <v>ROOPCHAND BOTHARA</v>
          </cell>
        </row>
        <row r="36">
          <cell r="D36" t="str">
            <v>07AAIPJ6909R1ZZ</v>
          </cell>
          <cell r="E36" t="str">
            <v>RAJINDER KUMAR JAIN</v>
          </cell>
        </row>
        <row r="37">
          <cell r="D37" t="str">
            <v>33AADCT4784E1ZC</v>
          </cell>
          <cell r="E37" t="str">
            <v>TAMILNADU GENERATION AND DISTRIBUTION CORPORATION LIMITED</v>
          </cell>
        </row>
        <row r="38">
          <cell r="D38" t="str">
            <v>33AHNPP6263C2ZA</v>
          </cell>
          <cell r="E38" t="str">
            <v>PEER MOHAMED</v>
          </cell>
        </row>
        <row r="39">
          <cell r="D39" t="str">
            <v>33ADPPN1866R1ZP</v>
          </cell>
          <cell r="E39" t="str">
            <v>NAGOORMEERAN</v>
          </cell>
        </row>
        <row r="40">
          <cell r="D40" t="str">
            <v>33AAEPO1300M1Z2</v>
          </cell>
          <cell r="E40" t="str">
            <v>OGADARAM</v>
          </cell>
        </row>
        <row r="41">
          <cell r="D41" t="str">
            <v>33AGUPA3035D1ZV</v>
          </cell>
          <cell r="E41" t="str">
            <v>AMEER AMSA  ABBAS</v>
          </cell>
        </row>
        <row r="42">
          <cell r="D42" t="str">
            <v>33AGUPA3035D1ZV</v>
          </cell>
          <cell r="E42" t="str">
            <v>AMEER AMSA  ABBAS</v>
          </cell>
        </row>
        <row r="43">
          <cell r="D43" t="str">
            <v>33AAOFT0016H1ZG</v>
          </cell>
          <cell r="E43" t="str">
            <v>T N METALS</v>
          </cell>
        </row>
        <row r="44">
          <cell r="D44" t="str">
            <v>33BKVPS8430A1ZZ</v>
          </cell>
          <cell r="E44" t="str">
            <v>MOHAMED MOHIDEEN  SEHUNOOHU SAHUL HAMEED</v>
          </cell>
        </row>
        <row r="45">
          <cell r="D45" t="str">
            <v>33AAACF9655K1ZC</v>
          </cell>
          <cell r="E45" t="str">
            <v>FUSION AIR PRODUCT PRIVATE LIMITED</v>
          </cell>
        </row>
        <row r="46">
          <cell r="D46" t="str">
            <v>33AAACF9655K1ZC</v>
          </cell>
          <cell r="E46" t="str">
            <v>FUSION AIR PRODUCT PRIVATE LIMITED</v>
          </cell>
        </row>
        <row r="47">
          <cell r="D47" t="str">
            <v>33AAACF9655K1ZC</v>
          </cell>
          <cell r="E47" t="str">
            <v>FUSION AIR PRODUCT PRIVATE LIMITED</v>
          </cell>
        </row>
        <row r="48">
          <cell r="D48" t="str">
            <v>33AAACF9655K1ZC</v>
          </cell>
          <cell r="E48" t="str">
            <v>FUSION AIR PRODUCT PRIVATE LIMITED</v>
          </cell>
        </row>
        <row r="49">
          <cell r="D49" t="str">
            <v>33AAACF9655K1ZC</v>
          </cell>
          <cell r="E49" t="str">
            <v>FUSION AIR PRODUCT PRIVATE LIMITED</v>
          </cell>
        </row>
        <row r="50">
          <cell r="D50" t="str">
            <v>33AAACF9655K1ZC</v>
          </cell>
          <cell r="E50" t="str">
            <v>FUSION AIR PRODUCT PRIVATE LIMITED</v>
          </cell>
        </row>
        <row r="51">
          <cell r="D51" t="str">
            <v>33AAACF9655K1ZC</v>
          </cell>
          <cell r="E51" t="str">
            <v>FUSION AIR PRODUCT PRIVATE LIMITED</v>
          </cell>
        </row>
        <row r="52">
          <cell r="D52" t="str">
            <v>33AAACF9655K1ZC</v>
          </cell>
          <cell r="E52" t="str">
            <v>FUSION AIR PRODUCT PRIVATE LIMITED</v>
          </cell>
        </row>
        <row r="53">
          <cell r="D53" t="str">
            <v>33AAACF9655K1ZC</v>
          </cell>
          <cell r="E53" t="str">
            <v>FUSION AIR PRODUCT PRIVATE LIMITED</v>
          </cell>
        </row>
        <row r="54">
          <cell r="D54" t="str">
            <v>33AAACF9655K1ZC</v>
          </cell>
          <cell r="E54" t="str">
            <v>FUSION AIR PRODUCT PRIVATE LIMITED</v>
          </cell>
        </row>
        <row r="55">
          <cell r="D55" t="str">
            <v>33AAACF9655K1ZC</v>
          </cell>
          <cell r="E55" t="str">
            <v>FUSION AIR PRODUCT PRIVATE LIMITED</v>
          </cell>
        </row>
        <row r="56">
          <cell r="D56" t="str">
            <v>33AAACF9655K1ZC</v>
          </cell>
          <cell r="E56" t="str">
            <v>FUSION AIR PRODUCT PRIVATE LIMITED</v>
          </cell>
        </row>
        <row r="57">
          <cell r="D57" t="str">
            <v>33AAAPJ5829Q1ZD</v>
          </cell>
          <cell r="E57" t="str">
            <v>BUCHAI  JOHINDER</v>
          </cell>
        </row>
        <row r="58">
          <cell r="D58" t="str">
            <v>33AAAPJ5829Q1ZD</v>
          </cell>
          <cell r="E58" t="str">
            <v>BUCHAI  JOHINDER</v>
          </cell>
        </row>
        <row r="59">
          <cell r="D59" t="str">
            <v>33AAHPP9555E1ZI</v>
          </cell>
          <cell r="E59" t="str">
            <v>HANIFA  PEERMOHAMED</v>
          </cell>
        </row>
        <row r="60">
          <cell r="D60" t="str">
            <v>33AAHPP9555E1ZI</v>
          </cell>
          <cell r="E60" t="str">
            <v>HANIFA  PEERMOHAMED</v>
          </cell>
        </row>
        <row r="61">
          <cell r="D61" t="str">
            <v>33AAHPP9555E1ZI</v>
          </cell>
          <cell r="E61" t="str">
            <v>HANIFA  PEERMOHAMED</v>
          </cell>
        </row>
        <row r="62">
          <cell r="D62" t="str">
            <v>33AAHPP9555E1ZI</v>
          </cell>
          <cell r="E62" t="str">
            <v>HANIFA  PEERMOHAMED</v>
          </cell>
        </row>
        <row r="63">
          <cell r="D63" t="str">
            <v>33ANGPK6122Q1ZR</v>
          </cell>
          <cell r="E63" t="str">
            <v>NATESAN  KABALI</v>
          </cell>
        </row>
        <row r="64">
          <cell r="D64" t="str">
            <v>33AAAFK1238L1ZK</v>
          </cell>
          <cell r="E64" t="str">
            <v>KRISHNA MILL STORE</v>
          </cell>
        </row>
        <row r="65">
          <cell r="D65" t="str">
            <v>33AAXFR9701N1ZE</v>
          </cell>
          <cell r="E65" t="str">
            <v>ROMAA FERRO CORPORATION</v>
          </cell>
        </row>
        <row r="66">
          <cell r="D66" t="str">
            <v>33AAXFR9701N1ZE</v>
          </cell>
          <cell r="E66" t="str">
            <v>ROMAA FERRO CORPORATION</v>
          </cell>
        </row>
        <row r="67">
          <cell r="D67" t="str">
            <v>33AAACL7624G1ZQ</v>
          </cell>
          <cell r="E67" t="str">
            <v>LANSON  MOTORS PRIVATE LIMITED</v>
          </cell>
        </row>
        <row r="68">
          <cell r="D68" t="str">
            <v>33AANPR9510M1Z6</v>
          </cell>
          <cell r="E68" t="str">
            <v>RAMACHANDRIAH</v>
          </cell>
        </row>
        <row r="69">
          <cell r="D69" t="str">
            <v>33AANPR9510M1Z6</v>
          </cell>
          <cell r="E69" t="str">
            <v>RAMACHANDRIAH</v>
          </cell>
        </row>
        <row r="70">
          <cell r="D70" t="str">
            <v>33AADCT4784E1ZC</v>
          </cell>
          <cell r="E70" t="str">
            <v>TAMILNADU GENERATION AND DISTRIBUTION CORPORATION LIMITED</v>
          </cell>
        </row>
        <row r="71">
          <cell r="D71" t="str">
            <v>33ADAPU3483A1ZV</v>
          </cell>
          <cell r="E71" t="str">
            <v>UMESHCHANDRAYADAV</v>
          </cell>
        </row>
        <row r="72">
          <cell r="D72" t="str">
            <v>33ADAPU3483A1ZV</v>
          </cell>
          <cell r="E72" t="str">
            <v>UMESHCHANDRAYADAV</v>
          </cell>
        </row>
        <row r="73">
          <cell r="D73" t="str">
            <v>33ADAPU3483A1ZV</v>
          </cell>
          <cell r="E73" t="str">
            <v>UMESHCHANDRAYADAV</v>
          </cell>
        </row>
        <row r="74">
          <cell r="D74" t="str">
            <v>33AACPA4206G1ZK</v>
          </cell>
          <cell r="E74" t="str">
            <v>ARVIND KUMAR  PUNAMIYA</v>
          </cell>
        </row>
        <row r="75">
          <cell r="D75" t="str">
            <v>33AKSPM6675M1Z9</v>
          </cell>
          <cell r="E75" t="str">
            <v>MOHAMED MOHIDEEN MEERAN MOHIDEEN</v>
          </cell>
        </row>
        <row r="76">
          <cell r="D76" t="str">
            <v>33AUTPS8028B1ZE</v>
          </cell>
          <cell r="E76" t="str">
            <v>ABBAAS  SAHUL HAMEED</v>
          </cell>
        </row>
        <row r="77">
          <cell r="D77" t="str">
            <v>37AACCE4753D1ZT</v>
          </cell>
          <cell r="E77" t="str">
            <v>EMJAY STEEL UDYYOG PRIVATE LIMITED</v>
          </cell>
        </row>
        <row r="78">
          <cell r="D78" t="str">
            <v>33AGIPP7483J1ZV</v>
          </cell>
          <cell r="E78" t="str">
            <v>PEER MOHIDEEN</v>
          </cell>
        </row>
        <row r="79">
          <cell r="D79" t="str">
            <v>33AADCT4784E1ZC</v>
          </cell>
          <cell r="E79" t="str">
            <v>TAMILNADU GENERATION AND DISTRIBUTION CORPORATION LIMITED</v>
          </cell>
        </row>
        <row r="80">
          <cell r="D80" t="str">
            <v>33AAACF4262C1Z8</v>
          </cell>
          <cell r="E80" t="str">
            <v>FOMRA ELECTRONICS (P) LTD</v>
          </cell>
        </row>
        <row r="81">
          <cell r="D81" t="str">
            <v>33AAAFF5631Q1ZA</v>
          </cell>
          <cell r="E81" t="str">
            <v>FOMRA ELECTRICALS</v>
          </cell>
        </row>
        <row r="82">
          <cell r="D82" t="str">
            <v>33AAAFF5631Q1ZA</v>
          </cell>
          <cell r="E82" t="str">
            <v>FOMRA ELECTRICALS</v>
          </cell>
        </row>
        <row r="83">
          <cell r="D83" t="str">
            <v>33AAAFF5631Q1ZA</v>
          </cell>
          <cell r="E83" t="str">
            <v>FOMRA ELECTRICALS</v>
          </cell>
        </row>
        <row r="84">
          <cell r="D84" t="str">
            <v>33AADCT4784E1ZC</v>
          </cell>
          <cell r="E84" t="str">
            <v>TAMILNADU GENERATION AND DISTRIBUTION CORPORATION LIMITED</v>
          </cell>
        </row>
        <row r="85">
          <cell r="D85" t="str">
            <v>33AADCB2008D1ZJ</v>
          </cell>
          <cell r="E85" t="str">
            <v>BHARTI AXA GENERAL INSURANCE COMPANY LIMITED</v>
          </cell>
        </row>
        <row r="86">
          <cell r="D86" t="str">
            <v>33AAACC4158L2ZO</v>
          </cell>
          <cell r="E86" t="str">
            <v>CHENNAI AUTO AGENCY PVT  LTD</v>
          </cell>
        </row>
        <row r="87">
          <cell r="D87" t="str">
            <v>33AABCT3518Q1Z3</v>
          </cell>
          <cell r="E87" t="str">
            <v>TATA AIG GENERAL INSURANCE CO LTD</v>
          </cell>
        </row>
        <row r="88">
          <cell r="D88" t="str">
            <v>33AAACF9655K1ZC</v>
          </cell>
          <cell r="E88" t="str">
            <v>FUSION AIR PRODUCT PRIVATE LIMITED</v>
          </cell>
        </row>
        <row r="89">
          <cell r="D89" t="str">
            <v>33AADCT4784E1ZC</v>
          </cell>
          <cell r="E89" t="str">
            <v>TAMILNADU GENERATION AND DISTRIBUTION CORPORATION LIMITED</v>
          </cell>
        </row>
        <row r="90">
          <cell r="D90" t="str">
            <v>33AAACG3007G1ZA</v>
          </cell>
          <cell r="E90" t="str">
            <v>GEE GEE STEELS AND ALLOYS PVT LTD</v>
          </cell>
        </row>
        <row r="91">
          <cell r="D91" t="str">
            <v>33ACAPS2523G2ZZ</v>
          </cell>
          <cell r="E91" t="str">
            <v>Savita Sailesh</v>
          </cell>
        </row>
        <row r="92">
          <cell r="D92" t="str">
            <v>33AAACG3007G1ZA</v>
          </cell>
          <cell r="E92" t="str">
            <v>GEE GEE STEELS AND ALLOYS PVT LTD</v>
          </cell>
        </row>
        <row r="93">
          <cell r="D93" t="str">
            <v>33AAEPO1300M1Z2</v>
          </cell>
          <cell r="E93" t="str">
            <v>OGADARAM</v>
          </cell>
        </row>
        <row r="94">
          <cell r="D94" t="str">
            <v>33AFTPM2335L1Z4</v>
          </cell>
          <cell r="E94" t="str">
            <v>ALAGAPPA PALPANDI NADAR MAHESH</v>
          </cell>
        </row>
        <row r="95">
          <cell r="D95" t="str">
            <v>33AFTPM2335L1Z4</v>
          </cell>
          <cell r="E95" t="str">
            <v>ALAGAPPA PALPANDI NADAR MAHESH</v>
          </cell>
        </row>
        <row r="96">
          <cell r="D96" t="str">
            <v>33AAACC4158L2ZO</v>
          </cell>
          <cell r="E96" t="str">
            <v>CHENNAI AUTO AGENCY PVT  LTD</v>
          </cell>
        </row>
        <row r="97">
          <cell r="D97" t="str">
            <v>33AAACC4158L2ZO</v>
          </cell>
          <cell r="E97" t="str">
            <v>CHENNAI AUTO AGENCY PVT  LTD</v>
          </cell>
        </row>
        <row r="98">
          <cell r="D98" t="str">
            <v>33AAACO0755F1ZV</v>
          </cell>
          <cell r="E98" t="str">
            <v>ORIENT TRADERS AND AGENCIES PVT LTD</v>
          </cell>
        </row>
        <row r="99">
          <cell r="D99" t="str">
            <v>33AAAFE0190K1ZR</v>
          </cell>
          <cell r="E99" t="str">
            <v>ESSEN INDUSTRIAL ENTERPRISES</v>
          </cell>
        </row>
        <row r="100">
          <cell r="D100" t="str">
            <v>33AAAFF5631Q1ZA</v>
          </cell>
          <cell r="E100" t="str">
            <v>FOMRA ELECTRICALS</v>
          </cell>
        </row>
        <row r="101">
          <cell r="D101" t="str">
            <v>33AAAFF5631Q1ZA</v>
          </cell>
          <cell r="E101" t="str">
            <v>FOMRA ELECTRICALS</v>
          </cell>
        </row>
        <row r="102">
          <cell r="D102" t="str">
            <v>33AADCT4784E1ZC</v>
          </cell>
          <cell r="E102" t="str">
            <v>TAMILNADU GENERATION AND DISTRIBUTION CORPORATION LIMITED</v>
          </cell>
        </row>
        <row r="103">
          <cell r="D103" t="str">
            <v>33ADAPU3483A1ZV</v>
          </cell>
          <cell r="E103" t="str">
            <v>UMESHCHANDRAYADAV</v>
          </cell>
        </row>
        <row r="104">
          <cell r="D104" t="str">
            <v>33AAACG3007G1ZA</v>
          </cell>
          <cell r="E104" t="str">
            <v>GEE GEE STEELS AND ALLOYS PVT LTD</v>
          </cell>
        </row>
        <row r="105">
          <cell r="D105" t="str">
            <v>33AANPR9510M1Z6</v>
          </cell>
          <cell r="E105" t="str">
            <v>RAMACHANDRIAH</v>
          </cell>
        </row>
        <row r="106">
          <cell r="D106" t="str">
            <v>33AAAFK0603P1ZL</v>
          </cell>
          <cell r="E106" t="str">
            <v>KAMLESH TRADING CORPORATION</v>
          </cell>
        </row>
        <row r="107">
          <cell r="D107" t="str">
            <v>33AAEPO1300M1Z2</v>
          </cell>
          <cell r="E107" t="str">
            <v>OGADARAM</v>
          </cell>
        </row>
        <row r="108">
          <cell r="D108" t="str">
            <v>33AGUPA3035D1ZV</v>
          </cell>
          <cell r="E108" t="str">
            <v>AMEER AMSA  ABBAS</v>
          </cell>
        </row>
        <row r="109">
          <cell r="D109" t="str">
            <v>33AGUPA3035D1ZV</v>
          </cell>
          <cell r="E109" t="str">
            <v>AMEER AMSA  ABBAS</v>
          </cell>
        </row>
        <row r="110">
          <cell r="D110" t="str">
            <v>33AGUPA3035D1ZV</v>
          </cell>
          <cell r="E110" t="str">
            <v>AMEER AMSA  ABBAS</v>
          </cell>
        </row>
        <row r="111">
          <cell r="D111" t="str">
            <v>33AGUPA3035D1ZV</v>
          </cell>
          <cell r="E111" t="str">
            <v>AMEER AMSA  ABBAS</v>
          </cell>
        </row>
        <row r="112">
          <cell r="D112" t="str">
            <v>37ACZPA6269N1ZN</v>
          </cell>
          <cell r="E112" t="str">
            <v>KASALI ASHRAF ALI</v>
          </cell>
        </row>
        <row r="113">
          <cell r="D113" t="str">
            <v>33AAACF9655K1ZC</v>
          </cell>
          <cell r="E113" t="str">
            <v>FUSION AIR PRODUCT PRIVATE LIMITED</v>
          </cell>
        </row>
        <row r="114">
          <cell r="D114" t="str">
            <v>33AAACF9655K1ZC</v>
          </cell>
          <cell r="E114" t="str">
            <v>FUSION AIR PRODUCT PRIVATE LIMITED</v>
          </cell>
        </row>
        <row r="115">
          <cell r="D115" t="str">
            <v>33AAACF9655K1ZC</v>
          </cell>
          <cell r="E115" t="str">
            <v>FUSION AIR PRODUCT PRIVATE LIMITED</v>
          </cell>
        </row>
        <row r="116">
          <cell r="D116" t="str">
            <v>33AAACF9655K1ZC</v>
          </cell>
          <cell r="E116" t="str">
            <v>FUSION AIR PRODUCT PRIVATE LIMITED</v>
          </cell>
        </row>
        <row r="117">
          <cell r="D117" t="str">
            <v>33AAACF9655K1ZC</v>
          </cell>
          <cell r="E117" t="str">
            <v>FUSION AIR PRODUCT PRIVATE LIMITED</v>
          </cell>
        </row>
        <row r="118">
          <cell r="D118" t="str">
            <v>33AAACF9655K1ZC</v>
          </cell>
          <cell r="E118" t="str">
            <v>FUSION AIR PRODUCT PRIVATE LIMITED</v>
          </cell>
        </row>
        <row r="119">
          <cell r="D119" t="str">
            <v>33AAAPJ5829Q1ZD</v>
          </cell>
          <cell r="E119" t="str">
            <v>BUCHAI  JOHINDER</v>
          </cell>
        </row>
        <row r="120">
          <cell r="D120" t="str">
            <v>33AAAPJ5829Q1ZD</v>
          </cell>
          <cell r="E120" t="str">
            <v>BUCHAI  JOHINDER</v>
          </cell>
        </row>
        <row r="121">
          <cell r="D121" t="str">
            <v>33AAAPJ5829Q1ZD</v>
          </cell>
          <cell r="E121" t="str">
            <v>BUCHAI  JOHINDER</v>
          </cell>
        </row>
        <row r="122">
          <cell r="D122" t="str">
            <v>33AAAFF5631Q1ZA</v>
          </cell>
          <cell r="E122" t="str">
            <v>FOMRA ELECTRICALS</v>
          </cell>
        </row>
        <row r="123">
          <cell r="D123" t="str">
            <v>33AASFR1939B1Z8</v>
          </cell>
          <cell r="E123" t="str">
            <v>R D INDUSTRIES</v>
          </cell>
        </row>
        <row r="124">
          <cell r="D124" t="str">
            <v>33AANPR9510M1Z6</v>
          </cell>
          <cell r="E124" t="str">
            <v>RAMACHANDRIAH</v>
          </cell>
        </row>
        <row r="125">
          <cell r="D125" t="str">
            <v>33AANPR9510M1Z6</v>
          </cell>
          <cell r="E125" t="str">
            <v>RAMACHANDRIAH</v>
          </cell>
        </row>
        <row r="126">
          <cell r="D126" t="str">
            <v>33AANPR9510M1Z6</v>
          </cell>
          <cell r="E126" t="str">
            <v>RAMACHANDRIAH</v>
          </cell>
        </row>
        <row r="127">
          <cell r="D127" t="str">
            <v>33ABEPL5430E1Z5</v>
          </cell>
          <cell r="E127" t="str">
            <v>LAKSHMI NARASIAH</v>
          </cell>
        </row>
        <row r="128">
          <cell r="D128" t="str">
            <v>33AGVPK1303M1ZA</v>
          </cell>
          <cell r="E128" t="str">
            <v>KALEEL  RAHMAN</v>
          </cell>
        </row>
        <row r="129">
          <cell r="D129" t="str">
            <v>33AGVPK1303M1ZA</v>
          </cell>
          <cell r="E129" t="str">
            <v>KALEEL  RAHMAN</v>
          </cell>
        </row>
        <row r="130">
          <cell r="D130" t="str">
            <v>33AADCT4784E1ZC</v>
          </cell>
          <cell r="E130" t="str">
            <v>TAMILNADU GENERATION AND DISTRIBUTION CORPORATION LIMITED</v>
          </cell>
        </row>
        <row r="131">
          <cell r="D131" t="str">
            <v>33ADAPU3483A1ZV</v>
          </cell>
          <cell r="E131" t="str">
            <v>UMESHCHANDRAYADAV</v>
          </cell>
        </row>
        <row r="132">
          <cell r="D132" t="str">
            <v>33AACFT9728L1ZQ</v>
          </cell>
          <cell r="E132" t="str">
            <v>THE SUPER TRADES</v>
          </cell>
        </row>
        <row r="133">
          <cell r="D133" t="str">
            <v>33AAEPO1300M1Z2</v>
          </cell>
          <cell r="E133" t="str">
            <v>OGADARAM</v>
          </cell>
        </row>
        <row r="134">
          <cell r="D134" t="str">
            <v>33AAEPO1300M1Z2</v>
          </cell>
          <cell r="E134" t="str">
            <v>OGADARAM</v>
          </cell>
        </row>
        <row r="135">
          <cell r="D135" t="str">
            <v>33AAEPO1300M1Z2</v>
          </cell>
          <cell r="E135" t="str">
            <v>OGADARAM</v>
          </cell>
        </row>
        <row r="136">
          <cell r="D136" t="str">
            <v>33AAAPJ5829Q1ZD</v>
          </cell>
          <cell r="E136" t="str">
            <v>BUCHAI  JOHINDER</v>
          </cell>
        </row>
        <row r="137">
          <cell r="D137" t="str">
            <v>33AAAPJ5829Q1ZD</v>
          </cell>
          <cell r="E137" t="str">
            <v>BUCHAI  JOHINDER</v>
          </cell>
        </row>
        <row r="138">
          <cell r="D138" t="str">
            <v>33AAAPJ5829Q1ZD</v>
          </cell>
          <cell r="E138" t="str">
            <v>BUCHAI  JOHINDER</v>
          </cell>
        </row>
        <row r="139">
          <cell r="D139" t="str">
            <v>33AAAPJ5829Q1ZD</v>
          </cell>
          <cell r="E139" t="str">
            <v>BUCHAI  JOHINDER</v>
          </cell>
        </row>
        <row r="140">
          <cell r="D140" t="str">
            <v>33AAAFF5631Q1ZA</v>
          </cell>
          <cell r="E140" t="str">
            <v>FOMRA ELECTRICALS</v>
          </cell>
        </row>
        <row r="141">
          <cell r="D141" t="str">
            <v>33AAAFF5631Q1ZA</v>
          </cell>
          <cell r="E141" t="str">
            <v>FOMRA ELECTRICALS</v>
          </cell>
        </row>
        <row r="142">
          <cell r="D142" t="str">
            <v>33AAAFK1238L1ZK</v>
          </cell>
          <cell r="E142" t="str">
            <v>KRISHNA MILL STORE</v>
          </cell>
        </row>
        <row r="143">
          <cell r="D143" t="str">
            <v>33AASFR1939B1Z8</v>
          </cell>
          <cell r="E143" t="str">
            <v>R D INDUSTRIES</v>
          </cell>
        </row>
        <row r="144">
          <cell r="D144" t="str">
            <v>33AASFR1939B1Z8</v>
          </cell>
          <cell r="E144" t="str">
            <v>R D INDUSTRIES</v>
          </cell>
        </row>
        <row r="145">
          <cell r="D145" t="str">
            <v>33ABPFS3893K1ZG</v>
          </cell>
          <cell r="E145" t="str">
            <v>SOUTHERN BRIGHT STEELS</v>
          </cell>
        </row>
        <row r="146">
          <cell r="D146" t="str">
            <v>33AANPR9510M1Z6</v>
          </cell>
          <cell r="E146" t="str">
            <v>RAMACHANDRIAH</v>
          </cell>
        </row>
        <row r="147">
          <cell r="D147" t="str">
            <v>33AANPR9510M1Z6</v>
          </cell>
          <cell r="E147" t="str">
            <v>RAMACHANDRIAH</v>
          </cell>
        </row>
        <row r="148">
          <cell r="D148" t="str">
            <v>33ABEPL5430E1Z5</v>
          </cell>
          <cell r="E148" t="str">
            <v>LAKSHMI NARASIAH</v>
          </cell>
        </row>
        <row r="149">
          <cell r="D149" t="str">
            <v>33AGVPK1303M1ZA</v>
          </cell>
          <cell r="E149" t="str">
            <v>KALEEL  RAHMAN</v>
          </cell>
        </row>
        <row r="150">
          <cell r="D150" t="str">
            <v>33AAEPM7842G1ZQ</v>
          </cell>
          <cell r="E150" t="str">
            <v>SUBBIAH PILLAI  MUTHURAMALINGAM</v>
          </cell>
        </row>
        <row r="151">
          <cell r="D151" t="str">
            <v>33AFTPM2335L1Z4</v>
          </cell>
          <cell r="E151" t="str">
            <v>ALAGAPPA PALPANDI NADAR MAHESH</v>
          </cell>
        </row>
        <row r="152">
          <cell r="D152" t="str">
            <v>33AAACF4262C1Z8</v>
          </cell>
          <cell r="E152" t="str">
            <v>FOMRA ELECTRONICS (P) LTD</v>
          </cell>
        </row>
        <row r="153">
          <cell r="D153" t="str">
            <v>33AABFU7540E1ZF</v>
          </cell>
          <cell r="E153" t="str">
            <v>UDAYAM STEELS</v>
          </cell>
        </row>
        <row r="154">
          <cell r="D154" t="str">
            <v>33AADCT4784E1ZC</v>
          </cell>
          <cell r="E154" t="str">
            <v>TAMILNADU GENERATION AND DISTRIBUTION CORPORATION LIMITED</v>
          </cell>
        </row>
        <row r="155">
          <cell r="D155" t="str">
            <v>33EVKPS9197D1ZX</v>
          </cell>
          <cell r="E155" t="str">
            <v>MOHAMMED ALI JINNAH  SYED</v>
          </cell>
        </row>
        <row r="156">
          <cell r="D156" t="str">
            <v>33AIVPP0189N1ZG</v>
          </cell>
          <cell r="E156" t="str">
            <v>PADMA KUMARI</v>
          </cell>
        </row>
        <row r="157">
          <cell r="D157" t="str">
            <v>33AIVPP0189N1ZG</v>
          </cell>
          <cell r="E157" t="str">
            <v>PADMA KUMARI</v>
          </cell>
        </row>
        <row r="158">
          <cell r="D158" t="str">
            <v>33AAAFK0603P1ZL</v>
          </cell>
          <cell r="E158" t="str">
            <v>KAMLESH TRADING CORPORATION</v>
          </cell>
        </row>
        <row r="159">
          <cell r="D159" t="str">
            <v>33BDPPM1612R1Z5</v>
          </cell>
          <cell r="E159" t="str">
            <v>VALIVITTAN  MARI MURUGAN</v>
          </cell>
        </row>
        <row r="160">
          <cell r="D160" t="str">
            <v>33BDPPM1612R1Z5</v>
          </cell>
          <cell r="E160" t="str">
            <v>VALIVITTAN  MARI MURUGAN</v>
          </cell>
        </row>
        <row r="161">
          <cell r="D161" t="str">
            <v>33AAACO0755F1ZV</v>
          </cell>
          <cell r="E161" t="str">
            <v>ORIENT TRADERS AND AGENCIES PVT LTD</v>
          </cell>
        </row>
        <row r="162">
          <cell r="D162" t="str">
            <v>33AAAFE0190K1ZR</v>
          </cell>
          <cell r="E162" t="str">
            <v>ESSEN INDUSTRIAL ENTERPRISES</v>
          </cell>
        </row>
        <row r="163">
          <cell r="D163" t="str">
            <v>33AAAFS9107N1Z0</v>
          </cell>
          <cell r="E163" t="str">
            <v>S K ELECTRICALS</v>
          </cell>
        </row>
        <row r="164">
          <cell r="D164" t="str">
            <v>33AAAPJ5829Q1ZD</v>
          </cell>
          <cell r="E164" t="str">
            <v>BUCHAI  JOHINDER</v>
          </cell>
        </row>
        <row r="165">
          <cell r="D165" t="str">
            <v>33AAAPJ5829Q1ZD</v>
          </cell>
          <cell r="E165" t="str">
            <v>BUCHAI  JOHINDER</v>
          </cell>
        </row>
        <row r="166">
          <cell r="D166" t="str">
            <v>33AAAPJ5829Q1ZD</v>
          </cell>
          <cell r="E166" t="str">
            <v>BUCHAI  JOHINDER</v>
          </cell>
        </row>
        <row r="167">
          <cell r="D167" t="str">
            <v>33AAAPJ5829Q1ZD</v>
          </cell>
          <cell r="E167" t="str">
            <v>BUCHAI  JOHINDER</v>
          </cell>
        </row>
        <row r="168">
          <cell r="D168" t="str">
            <v>33AAAPJ5829Q1ZD</v>
          </cell>
          <cell r="E168" t="str">
            <v>BUCHAI  JOHINDER</v>
          </cell>
        </row>
        <row r="169">
          <cell r="D169" t="str">
            <v>33AADCC6065B1Z5</v>
          </cell>
          <cell r="E169" t="str">
            <v>CHALLENGER COMPUTERS PRIVATE LIMITED</v>
          </cell>
        </row>
        <row r="170">
          <cell r="D170" t="str">
            <v>33AADCC6065B1Z5</v>
          </cell>
          <cell r="E170" t="str">
            <v>CHALLENGER COMPUTERS PRIVATE LIMITED</v>
          </cell>
        </row>
        <row r="171">
          <cell r="D171" t="str">
            <v>33AAACL7624G1ZQ</v>
          </cell>
          <cell r="E171" t="str">
            <v>LANSON  MOTORS PRIVATE LIMITED</v>
          </cell>
        </row>
        <row r="172">
          <cell r="D172" t="str">
            <v>33AAACL7624G1ZQ</v>
          </cell>
          <cell r="E172" t="str">
            <v>LANSON  MOTORS PRIVATE LIMITED</v>
          </cell>
        </row>
        <row r="173">
          <cell r="D173" t="str">
            <v>33AAACL7624G1ZQ</v>
          </cell>
          <cell r="E173" t="str">
            <v>LANSON  MOTORS PRIVATE LIMITED</v>
          </cell>
        </row>
        <row r="174">
          <cell r="D174" t="str">
            <v>33AANPR9510M1Z6</v>
          </cell>
          <cell r="E174" t="str">
            <v>RAMACHANDRIAH</v>
          </cell>
        </row>
        <row r="175">
          <cell r="D175" t="str">
            <v>33ABEPL5430E1Z5</v>
          </cell>
          <cell r="E175" t="str">
            <v>LAKSHMI NARASIAH</v>
          </cell>
        </row>
        <row r="176">
          <cell r="D176" t="str">
            <v>33AGVPK1303M1ZA</v>
          </cell>
          <cell r="E176" t="str">
            <v>KALEEL  RAHMAN</v>
          </cell>
        </row>
        <row r="177">
          <cell r="D177" t="str">
            <v>33AAAFI1978B1ZS</v>
          </cell>
          <cell r="E177" t="str">
            <v>INDUSTRIAL STORES SUPPLIERS</v>
          </cell>
        </row>
        <row r="178">
          <cell r="D178" t="str">
            <v>33AAACC4158L2ZO</v>
          </cell>
          <cell r="E178" t="str">
            <v>CHENNAI AUTO AGENCY PVT  LTD</v>
          </cell>
        </row>
        <row r="179">
          <cell r="D179" t="str">
            <v>33AAACC4158L2ZO</v>
          </cell>
          <cell r="E179" t="str">
            <v>CHENNAI AUTO AGENCY PVT  LTD</v>
          </cell>
        </row>
        <row r="180">
          <cell r="D180" t="str">
            <v>33AAACC4158L2ZO</v>
          </cell>
          <cell r="E180" t="str">
            <v>CHENNAI AUTO AGENCY PVT  LTD</v>
          </cell>
        </row>
        <row r="181">
          <cell r="D181" t="str">
            <v>33AAAFB3634P1ZH</v>
          </cell>
          <cell r="E181" t="str">
            <v>BASIC ENGINEERS AND TRADERS</v>
          </cell>
        </row>
        <row r="182">
          <cell r="D182" t="str">
            <v>33AADCT4784E1ZC</v>
          </cell>
          <cell r="E182" t="str">
            <v>TAMILNADU GENERATION AND DISTRIBUTION CORPORATION LIMITED</v>
          </cell>
        </row>
        <row r="183">
          <cell r="D183" t="str">
            <v>33AAUFS3094A1Z5</v>
          </cell>
          <cell r="E183" t="str">
            <v>SRI SAIBABA INDUSTRIES</v>
          </cell>
        </row>
        <row r="184">
          <cell r="D184" t="str">
            <v>33ADDPC6440N1ZO</v>
          </cell>
          <cell r="E184" t="str">
            <v>KRISHNA KUMAR  CHITRA</v>
          </cell>
        </row>
        <row r="185">
          <cell r="D185" t="str">
            <v>33AGIPP7483J1ZV</v>
          </cell>
          <cell r="E185" t="str">
            <v>PEER MOHIDEEN</v>
          </cell>
        </row>
        <row r="186">
          <cell r="D186" t="str">
            <v>33AGIPP7483J1ZV</v>
          </cell>
          <cell r="E186" t="str">
            <v>PEER MOHIDEEN</v>
          </cell>
        </row>
        <row r="187">
          <cell r="D187" t="str">
            <v>07AAACV1559Q2ZR</v>
          </cell>
          <cell r="E187" t="str">
            <v>V TRANS (INDIA) LIMITED</v>
          </cell>
        </row>
        <row r="188">
          <cell r="D188" t="str">
            <v>33COJPM0967F1ZW</v>
          </cell>
          <cell r="E188" t="str">
            <v>KARUPPAIAH MANIVANNAN</v>
          </cell>
        </row>
        <row r="189">
          <cell r="D189" t="str">
            <v>33AAACF9655K1ZC</v>
          </cell>
          <cell r="E189" t="str">
            <v>FUSION AIR PRODUCT PRIVATE LIMITED</v>
          </cell>
        </row>
        <row r="190">
          <cell r="D190" t="str">
            <v>33AAACF9655K1ZC</v>
          </cell>
          <cell r="E190" t="str">
            <v>FUSION AIR PRODUCT PRIVATE LIMITED</v>
          </cell>
        </row>
        <row r="191">
          <cell r="D191" t="str">
            <v>33AAACF9655K1ZC</v>
          </cell>
          <cell r="E191" t="str">
            <v>FUSION AIR PRODUCT PRIVATE LIMITED</v>
          </cell>
        </row>
        <row r="192">
          <cell r="D192" t="str">
            <v>33AAACF9655K1ZC</v>
          </cell>
          <cell r="E192" t="str">
            <v>FUSION AIR PRODUCT PRIVATE LIMITED</v>
          </cell>
        </row>
        <row r="193">
          <cell r="D193" t="str">
            <v>33AAACF9655K1ZC</v>
          </cell>
          <cell r="E193" t="str">
            <v>FUSION AIR PRODUCT PRIVATE LIMITED</v>
          </cell>
        </row>
        <row r="194">
          <cell r="D194" t="str">
            <v>33AAACF9655K1ZC</v>
          </cell>
          <cell r="E194" t="str">
            <v>FUSION AIR PRODUCT PRIVATE LIMITED</v>
          </cell>
        </row>
        <row r="195">
          <cell r="D195" t="str">
            <v>33AAACF9655K1ZC</v>
          </cell>
          <cell r="E195" t="str">
            <v>FUSION AIR PRODUCT PRIVATE LIMITED</v>
          </cell>
        </row>
        <row r="196">
          <cell r="D196" t="str">
            <v>33AAACF9655K1ZC</v>
          </cell>
          <cell r="E196" t="str">
            <v>FUSION AIR PRODUCT PRIVATE LIMITED</v>
          </cell>
        </row>
        <row r="197">
          <cell r="D197" t="str">
            <v>33AAACF9655K1ZC</v>
          </cell>
          <cell r="E197" t="str">
            <v>FUSION AIR PRODUCT PRIVATE LIMITED</v>
          </cell>
        </row>
        <row r="198">
          <cell r="D198" t="str">
            <v>33AAACF9655K1ZC</v>
          </cell>
          <cell r="E198" t="str">
            <v>FUSION AIR PRODUCT PRIVATE LIMITED</v>
          </cell>
        </row>
        <row r="199">
          <cell r="D199" t="str">
            <v>33AAACF9655K1ZC</v>
          </cell>
          <cell r="E199" t="str">
            <v>FUSION AIR PRODUCT PRIVATE LIMITED</v>
          </cell>
        </row>
        <row r="200">
          <cell r="D200" t="str">
            <v>33AAACF9655K1ZC</v>
          </cell>
          <cell r="E200" t="str">
            <v>FUSION AIR PRODUCT PRIVATE LIMITED</v>
          </cell>
        </row>
        <row r="201">
          <cell r="D201" t="str">
            <v>33AAACF9655K1ZC</v>
          </cell>
          <cell r="E201" t="str">
            <v>FUSION AIR PRODUCT PRIVATE LIMITED</v>
          </cell>
        </row>
        <row r="202">
          <cell r="D202" t="str">
            <v>33AAACF9655K1ZC</v>
          </cell>
          <cell r="E202" t="str">
            <v>FUSION AIR PRODUCT PRIVATE LIMITED</v>
          </cell>
        </row>
        <row r="203">
          <cell r="D203" t="str">
            <v>33AAACF9655K1ZC</v>
          </cell>
          <cell r="E203" t="str">
            <v>FUSION AIR PRODUCT PRIVATE LIMITED</v>
          </cell>
        </row>
        <row r="204">
          <cell r="D204" t="str">
            <v>33AAACF9655K1ZC</v>
          </cell>
          <cell r="E204" t="str">
            <v>FUSION AIR PRODUCT PRIVATE LIMITED</v>
          </cell>
        </row>
        <row r="205">
          <cell r="D205" t="str">
            <v>33AAAPJ5829Q1ZD</v>
          </cell>
          <cell r="E205" t="str">
            <v>BUCHAI  JOHINDER</v>
          </cell>
        </row>
        <row r="206">
          <cell r="D206" t="str">
            <v>33AAAPJ5829Q1ZD</v>
          </cell>
          <cell r="E206" t="str">
            <v>BUCHAI  JOHINDER</v>
          </cell>
        </row>
        <row r="207">
          <cell r="D207" t="str">
            <v>33AAAPJ5829Q1ZD</v>
          </cell>
          <cell r="E207" t="str">
            <v>BUCHAI  JOHINDER</v>
          </cell>
        </row>
        <row r="208">
          <cell r="D208" t="str">
            <v>33AAAPJ5829Q1ZD</v>
          </cell>
          <cell r="E208" t="str">
            <v>BUCHAI  JOHINDER</v>
          </cell>
        </row>
        <row r="209">
          <cell r="D209" t="str">
            <v>33AAAPJ5829Q1ZD</v>
          </cell>
          <cell r="E209" t="str">
            <v>BUCHAI  JOHINDER</v>
          </cell>
        </row>
        <row r="210">
          <cell r="D210" t="str">
            <v>33AAAPJ5829Q1ZD</v>
          </cell>
          <cell r="E210" t="str">
            <v>BUCHAI  JOHINDER</v>
          </cell>
        </row>
        <row r="211">
          <cell r="D211" t="str">
            <v>03ABCPR1000N2Z2</v>
          </cell>
          <cell r="E211" t="str">
            <v>DAYA  RANI</v>
          </cell>
        </row>
        <row r="212">
          <cell r="D212" t="str">
            <v>33AAAFF5631Q1ZA</v>
          </cell>
          <cell r="E212" t="str">
            <v>FOMRA ELECTRICALS</v>
          </cell>
        </row>
        <row r="213">
          <cell r="D213" t="str">
            <v>33AAACT7966R1ZI</v>
          </cell>
          <cell r="E213" t="str">
            <v>TRANSPORT CORPORATION OF INDIA LIMITED</v>
          </cell>
        </row>
        <row r="214">
          <cell r="D214" t="str">
            <v>33AAHPP9555E1ZI</v>
          </cell>
          <cell r="E214" t="str">
            <v>HANIFA  PEERMOHAMED</v>
          </cell>
        </row>
        <row r="215">
          <cell r="D215" t="str">
            <v>33AAAFK1238L1ZK</v>
          </cell>
          <cell r="E215" t="str">
            <v>KRISHNA MILL STORE</v>
          </cell>
        </row>
        <row r="216">
          <cell r="D216" t="str">
            <v>33AASFR1939B1Z8</v>
          </cell>
          <cell r="E216" t="str">
            <v>R D INDUSTRIES</v>
          </cell>
        </row>
        <row r="217">
          <cell r="D217" t="str">
            <v>33AANPR9510M1Z6</v>
          </cell>
          <cell r="E217" t="str">
            <v>RAMACHANDRIAH</v>
          </cell>
        </row>
        <row r="218">
          <cell r="D218" t="str">
            <v>33AANPR9510M1Z6</v>
          </cell>
          <cell r="E218" t="str">
            <v>RAMACHANDRIAH</v>
          </cell>
        </row>
        <row r="219">
          <cell r="D219" t="str">
            <v>33AANPR9510M1Z6</v>
          </cell>
          <cell r="E219" t="str">
            <v>RAMACHANDRIAH</v>
          </cell>
        </row>
        <row r="220">
          <cell r="D220" t="str">
            <v>33AANPR9510M1Z6</v>
          </cell>
          <cell r="E220" t="str">
            <v>RAMACHANDRIAH</v>
          </cell>
        </row>
        <row r="221">
          <cell r="D221" t="str">
            <v>33AAEPR4862K1ZE</v>
          </cell>
          <cell r="E221" t="str">
            <v>RITA AGARWAL</v>
          </cell>
        </row>
        <row r="222">
          <cell r="D222" t="str">
            <v>33AUHPV1175A1ZV</v>
          </cell>
          <cell r="E222" t="str">
            <v>ELUMALAI VINOTHKUMAR</v>
          </cell>
        </row>
        <row r="223">
          <cell r="D223" t="str">
            <v>33AEJPY4384C1ZA</v>
          </cell>
          <cell r="E223" t="str">
            <v>PEER MOHIDEEN YASAR ARABATH</v>
          </cell>
        </row>
        <row r="224">
          <cell r="D224" t="str">
            <v>07AAIPJ6909R1ZZ</v>
          </cell>
          <cell r="E224" t="str">
            <v>RAJINDER KUMAR JAIN</v>
          </cell>
        </row>
        <row r="225">
          <cell r="D225" t="str">
            <v>33AADCT4784E1ZC</v>
          </cell>
          <cell r="E225" t="str">
            <v>TAMILNADU GENERATION AND DISTRIBUTION CORPORATION LIMITED</v>
          </cell>
        </row>
        <row r="226">
          <cell r="D226" t="str">
            <v>33AEKPA7200E2Z7</v>
          </cell>
          <cell r="E226" t="str">
            <v>MURUGAN  ARUMUGAM</v>
          </cell>
        </row>
        <row r="227">
          <cell r="D227" t="str">
            <v>33AEKPA7200E2Z7</v>
          </cell>
          <cell r="E227" t="str">
            <v>MURUGAN  ARUMUGAM</v>
          </cell>
        </row>
        <row r="228">
          <cell r="D228" t="str">
            <v>33AHNPP6263C2ZA</v>
          </cell>
          <cell r="E228" t="str">
            <v>PEER MOHAMED</v>
          </cell>
        </row>
        <row r="229">
          <cell r="D229" t="str">
            <v>33AHNPP6263C2ZA</v>
          </cell>
          <cell r="E229" t="str">
            <v>PEER MOHAMED</v>
          </cell>
        </row>
        <row r="230">
          <cell r="D230" t="str">
            <v>33AIVPP0189N1ZG</v>
          </cell>
          <cell r="E230" t="str">
            <v>PADMA KUMARI</v>
          </cell>
        </row>
        <row r="231">
          <cell r="D231" t="str">
            <v>33CAKPK7638G1ZI</v>
          </cell>
          <cell r="E231" t="str">
            <v>UDHUMAN MOHIDEEN  KHADER MEERAN</v>
          </cell>
        </row>
        <row r="232">
          <cell r="D232" t="str">
            <v>33CAKPK7638G1ZI</v>
          </cell>
          <cell r="E232" t="str">
            <v>UDHUMAN MOHIDEEN  KHADER MEERAN</v>
          </cell>
        </row>
        <row r="233">
          <cell r="D233" t="str">
            <v>33AAIFN3393B1ZI</v>
          </cell>
          <cell r="E233" t="str">
            <v>NEX GEN IT SOLUTIONS &amp; SERVICES</v>
          </cell>
        </row>
        <row r="234">
          <cell r="D234" t="str">
            <v>33ABFPU8803K1ZB</v>
          </cell>
          <cell r="E234" t="str">
            <v>RAJENDRAN  UDAYASURIAN</v>
          </cell>
        </row>
        <row r="235">
          <cell r="D235" t="str">
            <v>33AAACF9655K1ZC</v>
          </cell>
          <cell r="E235" t="str">
            <v>FUSION AIR PRODUCT PRIVATE LIMITED</v>
          </cell>
        </row>
        <row r="236">
          <cell r="D236" t="str">
            <v>33AIVPP0189N1ZG</v>
          </cell>
          <cell r="E236" t="str">
            <v>PADMA KUMARI</v>
          </cell>
        </row>
      </sheetData>
      <sheetData sheetId="1"/>
      <sheetData sheetId="2">
        <row r="1">
          <cell r="C1" t="str">
            <v>Particulars</v>
          </cell>
          <cell r="D1" t="str">
            <v>GSTIN]</v>
          </cell>
        </row>
        <row r="2">
          <cell r="C2" t="str">
            <v>Fomra Electricals (Pvt) Ltd.,</v>
          </cell>
          <cell r="D2" t="str">
            <v>33AAACF4262C1Z8</v>
          </cell>
        </row>
        <row r="3">
          <cell r="C3" t="str">
            <v>Fomra Electricals</v>
          </cell>
          <cell r="D3" t="str">
            <v>33AAAFF5631Q1ZA</v>
          </cell>
        </row>
        <row r="4">
          <cell r="C4" t="str">
            <v>Fusion Air Product Private Limited</v>
          </cell>
          <cell r="D4" t="str">
            <v>33AAACF9655K1ZC</v>
          </cell>
        </row>
        <row r="5">
          <cell r="C5" t="str">
            <v>Fomra Electricals</v>
          </cell>
          <cell r="D5" t="str">
            <v>33AAAFF5631Q1ZA</v>
          </cell>
        </row>
        <row r="6">
          <cell r="C6" t="str">
            <v>Fomra Electricals</v>
          </cell>
          <cell r="D6" t="str">
            <v>33AAAFF5631Q1ZA</v>
          </cell>
        </row>
        <row r="7">
          <cell r="C7" t="str">
            <v>Chennai Ford</v>
          </cell>
          <cell r="D7" t="str">
            <v>33AAACC4158L2ZO</v>
          </cell>
        </row>
        <row r="8">
          <cell r="C8" t="str">
            <v>Okay Enterprises</v>
          </cell>
          <cell r="D8" t="str">
            <v>33ACAPS2523G2ZZ</v>
          </cell>
        </row>
        <row r="9">
          <cell r="C9" t="str">
            <v>Fusion Air Product Private Limited</v>
          </cell>
          <cell r="D9" t="str">
            <v>33AAACF9655K1ZC</v>
          </cell>
        </row>
        <row r="10">
          <cell r="C10" t="str">
            <v>Gurudev Motors Private Limited</v>
          </cell>
          <cell r="D10" t="str">
            <v>33AACCG2983R1Z2</v>
          </cell>
        </row>
        <row r="11">
          <cell r="C11" t="str">
            <v>AGS Pipe Corporation</v>
          </cell>
          <cell r="D11" t="str">
            <v>33AFTPM2335L1Z4</v>
          </cell>
        </row>
        <row r="12">
          <cell r="C12" t="str">
            <v>Fomra Electricals</v>
          </cell>
          <cell r="D12" t="str">
            <v>33AAAFF5631Q1ZA</v>
          </cell>
        </row>
        <row r="13">
          <cell r="C13" t="str">
            <v>Fomra Electricals</v>
          </cell>
          <cell r="D13" t="str">
            <v>33AAAFF5631Q1ZA</v>
          </cell>
        </row>
        <row r="14">
          <cell r="C14" t="str">
            <v>Fusion Air Product Private Limited</v>
          </cell>
          <cell r="D14" t="str">
            <v>33AAACF9655K1ZC</v>
          </cell>
        </row>
        <row r="15">
          <cell r="C15" t="str">
            <v>C.S.R &amp; Co.</v>
          </cell>
          <cell r="D15" t="str">
            <v>33AANPR9510M1Z6</v>
          </cell>
        </row>
        <row r="16">
          <cell r="C16" t="str">
            <v>AGS Pipe Corporation</v>
          </cell>
          <cell r="D16" t="str">
            <v>33AFTPM2335L1Z4</v>
          </cell>
        </row>
        <row r="17">
          <cell r="C17" t="str">
            <v>Chennai Ford</v>
          </cell>
          <cell r="D17" t="str">
            <v>33AAACC4158L2ZO</v>
          </cell>
        </row>
        <row r="18">
          <cell r="C18" t="str">
            <v>Fusion Air Product Private Limited</v>
          </cell>
          <cell r="D18" t="str">
            <v>33AAACF9655K1ZC</v>
          </cell>
        </row>
        <row r="19">
          <cell r="C19" t="str">
            <v>Essen Industrial Enterprises</v>
          </cell>
          <cell r="D19" t="str">
            <v>33AAAFE0190K1ZR</v>
          </cell>
        </row>
        <row r="20">
          <cell r="C20" t="str">
            <v>Kamlesh Trading Corporation</v>
          </cell>
          <cell r="D20" t="str">
            <v>33AAAFK0603P1ZL</v>
          </cell>
        </row>
        <row r="21">
          <cell r="C21" t="str">
            <v>Orient Traders &amp; Agencies Pvt Ltd.,</v>
          </cell>
          <cell r="D21" t="str">
            <v>33AAACO0755F1ZV</v>
          </cell>
        </row>
        <row r="22">
          <cell r="C22" t="str">
            <v>C.S.R &amp; Co.</v>
          </cell>
          <cell r="D22" t="str">
            <v>33AANPR9510M1Z6</v>
          </cell>
        </row>
        <row r="23">
          <cell r="C23" t="str">
            <v>Fusion Air Product Private Limited</v>
          </cell>
          <cell r="D23" t="str">
            <v>33AAACF9655K1ZC</v>
          </cell>
        </row>
        <row r="24">
          <cell r="C24" t="str">
            <v>Fusion Air Product Private Limited</v>
          </cell>
          <cell r="D24" t="str">
            <v>33AAACF9655K1ZC</v>
          </cell>
        </row>
        <row r="25">
          <cell r="C25" t="str">
            <v>Srinivasa Agencies</v>
          </cell>
          <cell r="D25" t="str">
            <v>33ACUFS6009B1Z6</v>
          </cell>
        </row>
        <row r="26">
          <cell r="C26" t="str">
            <v>Srinivasa Agencies</v>
          </cell>
          <cell r="D26" t="str">
            <v>33ACUFS6009B1Z6</v>
          </cell>
        </row>
        <row r="27">
          <cell r="C27" t="str">
            <v>Srinivasa Agencies</v>
          </cell>
          <cell r="D27" t="str">
            <v>33ACUFS6009B1Z6</v>
          </cell>
        </row>
        <row r="28">
          <cell r="C28" t="str">
            <v>Srinivasa Agencies</v>
          </cell>
          <cell r="D28" t="str">
            <v>33ACUFS6009B1Z6</v>
          </cell>
        </row>
        <row r="29">
          <cell r="C29" t="str">
            <v>C.S.R &amp; Co.</v>
          </cell>
          <cell r="D29" t="str">
            <v>33AANPR9510M1Z6</v>
          </cell>
        </row>
        <row r="30">
          <cell r="C30" t="str">
            <v>Fusion Air Product Private Limited</v>
          </cell>
          <cell r="D30" t="str">
            <v>33AAACF9655K1ZC</v>
          </cell>
        </row>
        <row r="31">
          <cell r="C31" t="str">
            <v>Fomra Electricals</v>
          </cell>
          <cell r="D31" t="str">
            <v>33AAAFF5631Q1ZA</v>
          </cell>
        </row>
        <row r="32">
          <cell r="C32" t="str">
            <v>Super Traders</v>
          </cell>
          <cell r="D32" t="str">
            <v>33AACFT9728L1ZQ</v>
          </cell>
        </row>
        <row r="33">
          <cell r="C33" t="str">
            <v>C.S.R &amp; Co.</v>
          </cell>
          <cell r="D33" t="str">
            <v>33AANPR9510M1Z6</v>
          </cell>
        </row>
        <row r="34">
          <cell r="C34" t="str">
            <v>Fusion Air Product Private Limited</v>
          </cell>
          <cell r="D34" t="str">
            <v>33AAACF9655K1ZC</v>
          </cell>
        </row>
        <row r="35">
          <cell r="C35" t="str">
            <v>Fusion Air Product Private Limited</v>
          </cell>
          <cell r="D35" t="str">
            <v>33AAACF9655K1ZC</v>
          </cell>
        </row>
        <row r="36">
          <cell r="C36" t="str">
            <v>C.S.R &amp; Co.</v>
          </cell>
          <cell r="D36" t="str">
            <v>33AANPR9510M1Z6</v>
          </cell>
        </row>
        <row r="37">
          <cell r="C37" t="str">
            <v>Kamlesh Trading Corporation</v>
          </cell>
          <cell r="D37" t="str">
            <v>33AAAFK0603P1ZL</v>
          </cell>
        </row>
        <row r="38">
          <cell r="C38" t="str">
            <v>AGS Pipe Corporation</v>
          </cell>
          <cell r="D38" t="str">
            <v>33AFTPM2335L1Z4</v>
          </cell>
        </row>
        <row r="39">
          <cell r="C39" t="str">
            <v>Fusion Air Product Private Limited</v>
          </cell>
          <cell r="D39" t="str">
            <v>33AAACF9655K1ZC</v>
          </cell>
        </row>
        <row r="40">
          <cell r="C40" t="str">
            <v>Jay Lites</v>
          </cell>
          <cell r="D40" t="str">
            <v>33AIVPP0189N1ZG</v>
          </cell>
        </row>
        <row r="41">
          <cell r="C41" t="str">
            <v>Fusion Air Product Private Limited</v>
          </cell>
          <cell r="D41" t="str">
            <v>33AAACF9655K1ZC</v>
          </cell>
        </row>
        <row r="42">
          <cell r="C42" t="str">
            <v>Fomra Electricals</v>
          </cell>
          <cell r="D42" t="str">
            <v>33AAAFF5631Q1ZA</v>
          </cell>
        </row>
        <row r="43">
          <cell r="C43" t="str">
            <v>Fomra Electricals</v>
          </cell>
          <cell r="D43" t="str">
            <v>33AAAFF5631Q1ZA</v>
          </cell>
        </row>
        <row r="44">
          <cell r="C44" t="str">
            <v>Fomra Electronics Pvt Ltd.,</v>
          </cell>
          <cell r="D44" t="str">
            <v>33AAACF4262C1Z8</v>
          </cell>
        </row>
        <row r="45">
          <cell r="C45" t="str">
            <v>Southern Bright Steels</v>
          </cell>
          <cell r="D45" t="str">
            <v>33ABPFS3893K1ZG</v>
          </cell>
        </row>
        <row r="46">
          <cell r="C46" t="str">
            <v>Krishna Mill Store</v>
          </cell>
          <cell r="D46" t="str">
            <v>33AAAFK1238L1ZK</v>
          </cell>
        </row>
        <row r="47">
          <cell r="C47" t="str">
            <v>Fusion Air Product Private Limited</v>
          </cell>
          <cell r="D47" t="str">
            <v>33AAACF9655K1ZC</v>
          </cell>
        </row>
        <row r="48">
          <cell r="C48" t="str">
            <v>C.S.R &amp; Co.</v>
          </cell>
          <cell r="D48" t="str">
            <v>33AANPR9510M1Z6</v>
          </cell>
        </row>
        <row r="49">
          <cell r="C49" t="str">
            <v>Fusion Air Product Private Limited</v>
          </cell>
          <cell r="D49" t="str">
            <v>33AAACF9655K1ZC</v>
          </cell>
        </row>
        <row r="50">
          <cell r="C50" t="str">
            <v>Srinivasa Agencies</v>
          </cell>
          <cell r="D50" t="str">
            <v>33ACUFS6009B1Z6</v>
          </cell>
        </row>
        <row r="51">
          <cell r="C51" t="str">
            <v>Srinivasa Agencies</v>
          </cell>
          <cell r="D51" t="str">
            <v>33ACUFS6009B1Z6</v>
          </cell>
        </row>
        <row r="52">
          <cell r="C52" t="str">
            <v>Srinivasa Agencies</v>
          </cell>
          <cell r="D52" t="str">
            <v>33ACUFS6009B1Z6</v>
          </cell>
        </row>
        <row r="53">
          <cell r="C53" t="str">
            <v>Chitra Traders</v>
          </cell>
          <cell r="D53" t="str">
            <v>33ADDPC6440N1ZO</v>
          </cell>
        </row>
        <row r="54">
          <cell r="C54" t="str">
            <v>Fusion Air Product Private Limited</v>
          </cell>
          <cell r="D54" t="str">
            <v>33AAACF9655K1ZC</v>
          </cell>
        </row>
        <row r="55">
          <cell r="C55" t="str">
            <v>Essen Industrial Enterprises</v>
          </cell>
          <cell r="D55" t="str">
            <v>33AAAFE0190K1ZR</v>
          </cell>
        </row>
        <row r="56">
          <cell r="C56" t="str">
            <v>C.S.R &amp; Co.</v>
          </cell>
          <cell r="D56" t="str">
            <v>33AANPR9510M1Z6</v>
          </cell>
        </row>
        <row r="57">
          <cell r="C57" t="str">
            <v>Fusion Air Product Private Limited</v>
          </cell>
          <cell r="D57" t="str">
            <v>33AAACF9655K1ZC</v>
          </cell>
        </row>
        <row r="58">
          <cell r="C58" t="str">
            <v>S.K.Electricals</v>
          </cell>
          <cell r="D58" t="str">
            <v>33AAAFS9107N1Z0</v>
          </cell>
        </row>
        <row r="59">
          <cell r="C59" t="str">
            <v>Basic Engineers &amp; Traders</v>
          </cell>
          <cell r="D59" t="str">
            <v>33AAAFB3634P1ZH</v>
          </cell>
        </row>
        <row r="60">
          <cell r="C60" t="str">
            <v>Orient Traders &amp; Agencies Pvt Ltd.,</v>
          </cell>
          <cell r="D60" t="str">
            <v>33AAACO0755F1ZV</v>
          </cell>
        </row>
        <row r="61">
          <cell r="C61" t="str">
            <v>M/s. Industrial Stores Suppliers</v>
          </cell>
          <cell r="D61" t="str">
            <v>33AAAFI1978B1ZS</v>
          </cell>
        </row>
        <row r="62">
          <cell r="C62" t="str">
            <v>Chennai Ford</v>
          </cell>
          <cell r="D62" t="str">
            <v>33AAACC4158L2ZO</v>
          </cell>
        </row>
        <row r="63">
          <cell r="C63" t="str">
            <v>Challenger Computer Pvt Ltd</v>
          </cell>
          <cell r="D63" t="str">
            <v>33AADCC6065B1Z5</v>
          </cell>
        </row>
        <row r="64">
          <cell r="C64" t="str">
            <v>Challenger Computer Pvt Ltd</v>
          </cell>
          <cell r="D64" t="str">
            <v>33AADCC6065B1Z5</v>
          </cell>
        </row>
        <row r="65">
          <cell r="C65" t="str">
            <v>Fusion Air Product Private Limited</v>
          </cell>
          <cell r="D65" t="str">
            <v>33AAACF9655K1ZC</v>
          </cell>
        </row>
        <row r="66">
          <cell r="C66" t="str">
            <v>Shiva Chill Rolls &amp; Foundry Works</v>
          </cell>
          <cell r="D66" t="str">
            <v>03ABCPR1000N2Z2</v>
          </cell>
        </row>
        <row r="67">
          <cell r="C67" t="str">
            <v>TCI Freight</v>
          </cell>
          <cell r="D67" t="str">
            <v>03AAACT7966R1ZL</v>
          </cell>
        </row>
        <row r="68">
          <cell r="C68" t="str">
            <v>Fusion Air Product Private Limited</v>
          </cell>
          <cell r="D68" t="str">
            <v>33AAACF9655K1ZC</v>
          </cell>
        </row>
        <row r="69">
          <cell r="C69" t="str">
            <v>Krishna Mill Store</v>
          </cell>
          <cell r="D69" t="str">
            <v>33AAAFK1238L1ZK</v>
          </cell>
        </row>
        <row r="70">
          <cell r="C70" t="str">
            <v>C.S.R &amp; Co.</v>
          </cell>
          <cell r="D70" t="str">
            <v>33AANPR9510M1Z6</v>
          </cell>
        </row>
        <row r="71">
          <cell r="C71" t="str">
            <v>C.S.R &amp; Co.</v>
          </cell>
          <cell r="D71" t="str">
            <v>33AANPR9510M1Z6</v>
          </cell>
        </row>
        <row r="72">
          <cell r="C72" t="str">
            <v>Fusion Air Product Private Limited</v>
          </cell>
          <cell r="D72" t="str">
            <v>33AAACF9655K1ZC</v>
          </cell>
        </row>
        <row r="73">
          <cell r="C73" t="str">
            <v>Fusion Air Product Private Limited</v>
          </cell>
          <cell r="D73" t="str">
            <v>33AAACF9655K1ZC</v>
          </cell>
        </row>
        <row r="74">
          <cell r="C74" t="str">
            <v>Srinivasa Agencies</v>
          </cell>
          <cell r="D74" t="str">
            <v>33ACUFS6009B1Z6</v>
          </cell>
        </row>
        <row r="75">
          <cell r="C75" t="str">
            <v>Srinivasa Agencies</v>
          </cell>
          <cell r="D75" t="str">
            <v>33ACUFS6009B1Z6</v>
          </cell>
        </row>
        <row r="76">
          <cell r="C76" t="str">
            <v>Srinivasa Agencies</v>
          </cell>
          <cell r="D76" t="str">
            <v>33ACUFS6009B1Z6</v>
          </cell>
        </row>
        <row r="77">
          <cell r="C77" t="str">
            <v>Fusion Air Product Private Limited</v>
          </cell>
          <cell r="D77" t="str">
            <v>33AAACF9655K1ZC</v>
          </cell>
        </row>
        <row r="78">
          <cell r="C78" t="str">
            <v>Srinivasa Agencies</v>
          </cell>
          <cell r="D78" t="str">
            <v>33ACUFS6009B1Z6</v>
          </cell>
        </row>
        <row r="79">
          <cell r="C79" t="str">
            <v>Srinivasa Agencies</v>
          </cell>
          <cell r="D79" t="str">
            <v>33ACUFS6009B1Z6</v>
          </cell>
        </row>
        <row r="80">
          <cell r="C80" t="str">
            <v>Srinivasa Agencies</v>
          </cell>
          <cell r="D80" t="str">
            <v>33ACUFS6009B1Z6</v>
          </cell>
        </row>
        <row r="81">
          <cell r="C81" t="str">
            <v>Bajrang Bali Industries</v>
          </cell>
          <cell r="D81" t="str">
            <v>07AAIPJ6909R1ZZ</v>
          </cell>
        </row>
        <row r="82">
          <cell r="C82" t="str">
            <v>Jay Lites</v>
          </cell>
          <cell r="D82" t="str">
            <v>33AIVPP0189N1ZG</v>
          </cell>
        </row>
        <row r="83">
          <cell r="C83" t="str">
            <v>Jay Lites</v>
          </cell>
          <cell r="D83" t="str">
            <v>33AIVPP0189N1ZG</v>
          </cell>
        </row>
        <row r="84">
          <cell r="C84" t="str">
            <v>Fusion Air Product Private Limited</v>
          </cell>
          <cell r="D84" t="str">
            <v>33AAACF9655K1ZC</v>
          </cell>
        </row>
        <row r="85">
          <cell r="C85" t="str">
            <v>Fusion Air Product Private Limited</v>
          </cell>
          <cell r="D85" t="str">
            <v>33AAACF9655K1ZC</v>
          </cell>
        </row>
        <row r="86">
          <cell r="C86" t="str">
            <v>Fusion Air Product Private Limited</v>
          </cell>
          <cell r="D86" t="str">
            <v>33AAACF9655K1ZC</v>
          </cell>
        </row>
        <row r="87">
          <cell r="C87" t="str">
            <v>V - Trans</v>
          </cell>
          <cell r="D87" t="str">
            <v>07AAACV1559Q2ZR</v>
          </cell>
        </row>
        <row r="88">
          <cell r="C88" t="str">
            <v>Fomra Electricals</v>
          </cell>
          <cell r="D88" t="str">
            <v>33AAAFF5631Q1ZA</v>
          </cell>
        </row>
        <row r="89">
          <cell r="C89" t="str">
            <v>C.S.R &amp; Co.</v>
          </cell>
          <cell r="D89" t="str">
            <v>33AANPR9510M1Z6</v>
          </cell>
        </row>
        <row r="90">
          <cell r="C90" t="str">
            <v>C.S.R &amp; Co.</v>
          </cell>
          <cell r="D90" t="str">
            <v>33AANPR9510M1Z6</v>
          </cell>
        </row>
        <row r="91">
          <cell r="C91" t="str">
            <v>Fusion Air Product Private Limited</v>
          </cell>
          <cell r="D91" t="str">
            <v>33AAACF9655K1ZC</v>
          </cell>
        </row>
        <row r="92">
          <cell r="C92" t="str">
            <v>C.S.R &amp; Co.</v>
          </cell>
          <cell r="D92" t="str">
            <v>33AANPR9510M1Z6</v>
          </cell>
        </row>
        <row r="93">
          <cell r="C93" t="str">
            <v>Fusion Air Product Private Limited</v>
          </cell>
          <cell r="D93" t="str">
            <v>33AAACF9655K1ZC</v>
          </cell>
        </row>
        <row r="94">
          <cell r="C94" t="str">
            <v>Fusion Air Product Private Limited</v>
          </cell>
          <cell r="D94" t="str">
            <v>33AAACF9655K1ZC</v>
          </cell>
        </row>
        <row r="95">
          <cell r="C95" t="str">
            <v>Fusion Air Product Private Limited</v>
          </cell>
          <cell r="D95" t="str">
            <v>33AAACF9655K1ZC</v>
          </cell>
        </row>
        <row r="96">
          <cell r="C96" t="str">
            <v>Suresh Electric Company</v>
          </cell>
          <cell r="D96" t="str">
            <v>33AALFS7737B1Z6</v>
          </cell>
        </row>
        <row r="97">
          <cell r="C97" t="str">
            <v>Aparna Tyres</v>
          </cell>
          <cell r="D97" t="str">
            <v>33AHGPP8113Q1ZW</v>
          </cell>
        </row>
        <row r="98">
          <cell r="C98" t="str">
            <v>Krishna Mill Store</v>
          </cell>
          <cell r="D98" t="str">
            <v>33AAAFK1238L1ZK</v>
          </cell>
        </row>
        <row r="99">
          <cell r="C99" t="str">
            <v>Fusion Air Product Private Limited</v>
          </cell>
          <cell r="D99" t="str">
            <v>33AAACF9655K1ZC</v>
          </cell>
        </row>
        <row r="100">
          <cell r="C100" t="str">
            <v>Fomra Electricals (Pvt) Ltd.,</v>
          </cell>
          <cell r="D100" t="str">
            <v>33AAACF4262C1Z8</v>
          </cell>
        </row>
        <row r="101">
          <cell r="C101" t="str">
            <v>C.S.R &amp; Co.</v>
          </cell>
          <cell r="D101" t="str">
            <v>33AANPR9510M1Z6</v>
          </cell>
        </row>
        <row r="102">
          <cell r="C102" t="str">
            <v>Bajrang Bali Industries</v>
          </cell>
          <cell r="D102" t="str">
            <v>07AAIPJ6909R1ZZ</v>
          </cell>
        </row>
        <row r="103">
          <cell r="C103" t="str">
            <v>V - Trans</v>
          </cell>
          <cell r="D103" t="str">
            <v>07AAACV1559Q2ZR</v>
          </cell>
        </row>
        <row r="104">
          <cell r="C104" t="str">
            <v>Fusion Air Product Private Limited</v>
          </cell>
          <cell r="D104" t="str">
            <v>33AAACF9655K1ZC</v>
          </cell>
        </row>
        <row r="105">
          <cell r="C105" t="str">
            <v>Fusion Air Product Private Limited</v>
          </cell>
          <cell r="D105" t="str">
            <v>33AAACF9655K1ZC</v>
          </cell>
        </row>
        <row r="106">
          <cell r="C106" t="str">
            <v>Essen Industrial Enterprises</v>
          </cell>
          <cell r="D106" t="str">
            <v>33AAAFE0190K1ZR</v>
          </cell>
        </row>
        <row r="107">
          <cell r="C107" t="str">
            <v>C.S.R &amp; Co.</v>
          </cell>
          <cell r="D107" t="str">
            <v>33AANPR9510M1Z6</v>
          </cell>
        </row>
        <row r="108">
          <cell r="C108" t="str">
            <v>Fusion Air Product Private Limited</v>
          </cell>
          <cell r="D108" t="str">
            <v>33AAACF9655K1ZC</v>
          </cell>
        </row>
        <row r="109">
          <cell r="C109" t="str">
            <v>Fusion Air Product Private Limited</v>
          </cell>
          <cell r="D109" t="str">
            <v>33AAACF9655K1ZC</v>
          </cell>
        </row>
        <row r="110">
          <cell r="C110" t="str">
            <v>Fusion Air Product Private Limited</v>
          </cell>
          <cell r="D110" t="str">
            <v>33AAACF9655K1ZC</v>
          </cell>
        </row>
        <row r="111">
          <cell r="C111" t="str">
            <v>C.S.R &amp; Co.</v>
          </cell>
          <cell r="D111" t="str">
            <v>33AANPR9510M1Z6</v>
          </cell>
        </row>
        <row r="112">
          <cell r="C112" t="str">
            <v>Fusion Air Product Private Limited</v>
          </cell>
          <cell r="D112" t="str">
            <v>33AAACF9655K1ZC</v>
          </cell>
        </row>
        <row r="113">
          <cell r="C113" t="str">
            <v>Krishna Mill Store</v>
          </cell>
          <cell r="D113" t="str">
            <v>33AAAFK1238L1ZK</v>
          </cell>
        </row>
        <row r="114">
          <cell r="C114" t="str">
            <v>Srinivasa Agencies</v>
          </cell>
          <cell r="D114" t="str">
            <v>33ACUFS6009B1Z6</v>
          </cell>
        </row>
        <row r="115">
          <cell r="C115" t="str">
            <v>Srinivasa Agencies</v>
          </cell>
          <cell r="D115" t="str">
            <v>33ACUFS6009B1Z6</v>
          </cell>
        </row>
        <row r="116">
          <cell r="C116" t="str">
            <v>Srinivasa Agencies</v>
          </cell>
          <cell r="D116" t="str">
            <v>33ACUFS6009B1Z6</v>
          </cell>
        </row>
        <row r="117">
          <cell r="C117" t="str">
            <v>C.S.R &amp; Co.</v>
          </cell>
          <cell r="D117" t="str">
            <v>33AANPR9510M1Z6</v>
          </cell>
        </row>
        <row r="118">
          <cell r="C118" t="str">
            <v>Lanson Motors Pvt., Ltd.,</v>
          </cell>
          <cell r="D118" t="str">
            <v>33AAACL7624G1ZQ</v>
          </cell>
        </row>
        <row r="119">
          <cell r="C119" t="str">
            <v>Fusion Air Product Private Limited</v>
          </cell>
          <cell r="D119" t="str">
            <v>33AAACF9655K1ZC</v>
          </cell>
        </row>
        <row r="120">
          <cell r="C120" t="str">
            <v>Fusion Air Product Private Limited</v>
          </cell>
          <cell r="D120" t="str">
            <v>33AAACF9655K1ZC</v>
          </cell>
        </row>
        <row r="121">
          <cell r="C121" t="str">
            <v>Gee Gee Steels &amp; Alloys Pvt Ltd.,</v>
          </cell>
          <cell r="D121" t="str">
            <v>33AAACG3007G1ZA</v>
          </cell>
        </row>
        <row r="122">
          <cell r="C122" t="str">
            <v>Gee Gee Steels &amp; Alloys Pvt Ltd.,</v>
          </cell>
          <cell r="D122" t="str">
            <v>33AAACG3007G1ZA</v>
          </cell>
        </row>
        <row r="123">
          <cell r="C123" t="str">
            <v>Gee Gee Steels &amp; Alloys Pvt Ltd.,</v>
          </cell>
          <cell r="D123" t="str">
            <v>33AAACG3007G1ZA</v>
          </cell>
        </row>
        <row r="124">
          <cell r="C124" t="str">
            <v>Manju Steel</v>
          </cell>
          <cell r="D124" t="str">
            <v>33ADAPU3483A1ZV</v>
          </cell>
        </row>
        <row r="125">
          <cell r="C125" t="str">
            <v>Sri Sonanna Steels</v>
          </cell>
          <cell r="D125" t="str">
            <v>33AAEPO1300M1Z2</v>
          </cell>
        </row>
        <row r="126">
          <cell r="C126" t="str">
            <v>R.D. Industries</v>
          </cell>
          <cell r="D126" t="str">
            <v>33AASFR1939B1Z8</v>
          </cell>
        </row>
        <row r="127">
          <cell r="C127" t="str">
            <v>Time Steel Traders</v>
          </cell>
          <cell r="D127" t="str">
            <v>33AGUPA3035D1ZV</v>
          </cell>
        </row>
        <row r="128">
          <cell r="C128" t="str">
            <v>Thariq Enterprises</v>
          </cell>
          <cell r="D128" t="str">
            <v>33AGVPK1303M1ZA</v>
          </cell>
        </row>
        <row r="129">
          <cell r="C129" t="str">
            <v>Jogindar Steel</v>
          </cell>
          <cell r="D129" t="str">
            <v>33AAAPJ5829Q1ZD</v>
          </cell>
        </row>
        <row r="130">
          <cell r="C130" t="str">
            <v>Time Steel Traders</v>
          </cell>
          <cell r="D130" t="str">
            <v>33AGUPA3035D1ZV</v>
          </cell>
        </row>
        <row r="131">
          <cell r="C131" t="str">
            <v>Anushri Traders</v>
          </cell>
          <cell r="D131" t="str">
            <v>33ABEPL5430E1Z5</v>
          </cell>
        </row>
        <row r="132">
          <cell r="C132" t="str">
            <v>Time Steel Traders</v>
          </cell>
          <cell r="D132" t="str">
            <v>33AGUPA3035D1ZV</v>
          </cell>
        </row>
        <row r="133">
          <cell r="C133" t="str">
            <v>Thariq Enterprises</v>
          </cell>
          <cell r="D133" t="str">
            <v>33AGVPK1303M1ZA</v>
          </cell>
        </row>
        <row r="134">
          <cell r="C134" t="str">
            <v>Manju Steel</v>
          </cell>
          <cell r="D134" t="str">
            <v>33ADAPU3483A1ZV</v>
          </cell>
        </row>
        <row r="135">
          <cell r="C135" t="str">
            <v>AK Steel</v>
          </cell>
          <cell r="D135" t="str">
            <v>37ACZPA6269N1ZN</v>
          </cell>
        </row>
        <row r="136">
          <cell r="C136" t="str">
            <v>Jogindar Steel</v>
          </cell>
          <cell r="D136" t="str">
            <v>33AAAPJ5829Q1ZD</v>
          </cell>
        </row>
        <row r="137">
          <cell r="C137" t="str">
            <v>Time Steel Traders</v>
          </cell>
          <cell r="D137" t="str">
            <v>33AGUPA3035D1ZV</v>
          </cell>
        </row>
        <row r="138">
          <cell r="C138" t="str">
            <v>Sri Sonanna Steels</v>
          </cell>
          <cell r="D138" t="str">
            <v>33AAEPO1300M1Z2</v>
          </cell>
        </row>
        <row r="139">
          <cell r="C139" t="str">
            <v>Jogindar Steel</v>
          </cell>
          <cell r="D139" t="str">
            <v>33AAAPJ5829Q1ZD</v>
          </cell>
        </row>
        <row r="140">
          <cell r="C140" t="str">
            <v>Udayam Steels</v>
          </cell>
          <cell r="D140" t="str">
            <v>33AABFU7540E1ZF</v>
          </cell>
        </row>
        <row r="141">
          <cell r="C141" t="str">
            <v>Sri Sonanna Steels</v>
          </cell>
          <cell r="D141" t="str">
            <v>33AAEPO1300M1Z2</v>
          </cell>
        </row>
        <row r="142">
          <cell r="C142" t="str">
            <v>R.D. Industries</v>
          </cell>
          <cell r="D142" t="str">
            <v>33AASFR1939B1Z8</v>
          </cell>
        </row>
        <row r="143">
          <cell r="C143" t="str">
            <v>Anushri Traders</v>
          </cell>
          <cell r="D143" t="str">
            <v>33ABEPL5430E1Z5</v>
          </cell>
        </row>
        <row r="144">
          <cell r="C144" t="str">
            <v>Jogindar Steel</v>
          </cell>
          <cell r="D144" t="str">
            <v>33AAAPJ5829Q1ZD</v>
          </cell>
        </row>
        <row r="145">
          <cell r="C145" t="str">
            <v>R.D. Industries</v>
          </cell>
          <cell r="D145" t="str">
            <v>33AASFR1939B1Z8</v>
          </cell>
        </row>
        <row r="146">
          <cell r="C146" t="str">
            <v>Jogindar Steel</v>
          </cell>
          <cell r="D146" t="str">
            <v>33AAAPJ5829Q1ZD</v>
          </cell>
        </row>
        <row r="147">
          <cell r="C147" t="str">
            <v>Amman Steel Corporation</v>
          </cell>
          <cell r="D147" t="str">
            <v>33AAEPM7842G1ZQ</v>
          </cell>
        </row>
        <row r="148">
          <cell r="C148" t="str">
            <v>Sri Sonanna Steels</v>
          </cell>
          <cell r="D148" t="str">
            <v>33AAEPO1300M1Z2</v>
          </cell>
        </row>
        <row r="149">
          <cell r="C149" t="str">
            <v>Thariq Enterprises</v>
          </cell>
          <cell r="D149" t="str">
            <v>33AGVPK1303M1ZA</v>
          </cell>
        </row>
        <row r="150">
          <cell r="C150" t="str">
            <v>Nisha Traders</v>
          </cell>
          <cell r="D150" t="str">
            <v>33EVKPS9197D1ZX</v>
          </cell>
        </row>
        <row r="151">
          <cell r="C151" t="str">
            <v>Jogindar Steel</v>
          </cell>
          <cell r="D151" t="str">
            <v>33AAAPJ5829Q1ZD</v>
          </cell>
        </row>
        <row r="152">
          <cell r="C152" t="str">
            <v>Sri Sonanna Steels</v>
          </cell>
          <cell r="D152" t="str">
            <v>33AAEPO1300M1Z2</v>
          </cell>
        </row>
        <row r="153">
          <cell r="C153" t="str">
            <v>Jogindar Steel</v>
          </cell>
          <cell r="D153" t="str">
            <v>33AAAPJ5829Q1ZD</v>
          </cell>
        </row>
        <row r="154">
          <cell r="C154" t="str">
            <v>Thariq Enterprises</v>
          </cell>
          <cell r="D154" t="str">
            <v>33AGVPK1303M1ZA</v>
          </cell>
        </row>
        <row r="155">
          <cell r="C155" t="str">
            <v>Jogindar Steel</v>
          </cell>
          <cell r="D155" t="str">
            <v>33AAAPJ5829Q1ZD</v>
          </cell>
        </row>
        <row r="156">
          <cell r="C156" t="str">
            <v>Sp Traders</v>
          </cell>
          <cell r="D156" t="str">
            <v>33AGIPP7483J1ZV</v>
          </cell>
        </row>
        <row r="157">
          <cell r="C157" t="str">
            <v>Jogindar Steel</v>
          </cell>
          <cell r="D157" t="str">
            <v>33AAAPJ5829Q1ZD</v>
          </cell>
        </row>
        <row r="158">
          <cell r="C158" t="str">
            <v>Anushri Traders</v>
          </cell>
          <cell r="D158" t="str">
            <v>33ABEPL5430E1Z5</v>
          </cell>
        </row>
        <row r="159">
          <cell r="C159" t="str">
            <v>Sp Traders</v>
          </cell>
          <cell r="D159" t="str">
            <v>33AGIPP7483J1ZV</v>
          </cell>
        </row>
        <row r="160">
          <cell r="C160" t="str">
            <v>Jogindar Steel</v>
          </cell>
          <cell r="D160" t="str">
            <v>33AAAPJ5829Q1ZD</v>
          </cell>
        </row>
        <row r="161">
          <cell r="C161" t="str">
            <v>Jogindar Steel</v>
          </cell>
          <cell r="D161" t="str">
            <v>33AAAPJ5829Q1ZD</v>
          </cell>
        </row>
        <row r="162">
          <cell r="C162" t="str">
            <v>Jogindar Steel</v>
          </cell>
          <cell r="D162" t="str">
            <v>33AAAPJ5829Q1ZD</v>
          </cell>
        </row>
        <row r="163">
          <cell r="C163" t="str">
            <v>Sri Saibaba Industries</v>
          </cell>
          <cell r="D163" t="str">
            <v>33AAUFS3094A1Z5</v>
          </cell>
        </row>
        <row r="164">
          <cell r="C164" t="str">
            <v>Balaji Traders</v>
          </cell>
          <cell r="D164" t="str">
            <v>33AEKPA7200E2Z7</v>
          </cell>
        </row>
        <row r="165">
          <cell r="C165" t="str">
            <v>Balaji Traders</v>
          </cell>
          <cell r="D165" t="str">
            <v>33AEKPA7200E2Z7</v>
          </cell>
        </row>
        <row r="166">
          <cell r="C166" t="str">
            <v>New Royal Traders</v>
          </cell>
          <cell r="D166" t="str">
            <v>33AHNPP6263C2ZA</v>
          </cell>
        </row>
        <row r="167">
          <cell r="C167" t="str">
            <v>Barakath Steels</v>
          </cell>
          <cell r="D167" t="str">
            <v>33AAHPP9555E1ZI</v>
          </cell>
        </row>
        <row r="168">
          <cell r="C168" t="str">
            <v>Jogindar Steel</v>
          </cell>
          <cell r="D168" t="str">
            <v>33AAAPJ5829Q1ZD</v>
          </cell>
        </row>
        <row r="169">
          <cell r="C169" t="str">
            <v>Jogindar Steel</v>
          </cell>
          <cell r="D169" t="str">
            <v>33AAAPJ5829Q1ZD</v>
          </cell>
        </row>
        <row r="170">
          <cell r="C170" t="str">
            <v>South Asian Business</v>
          </cell>
          <cell r="D170" t="str">
            <v>33CAKPK7638G1ZI</v>
          </cell>
        </row>
        <row r="171">
          <cell r="C171" t="str">
            <v>Sp Steels</v>
          </cell>
          <cell r="D171" t="str">
            <v>33AEJPY4384C1ZA</v>
          </cell>
        </row>
        <row r="172">
          <cell r="C172" t="str">
            <v>Akshara Steels</v>
          </cell>
          <cell r="D172" t="str">
            <v>33AAEPR4862K1ZE</v>
          </cell>
        </row>
        <row r="173">
          <cell r="C173" t="str">
            <v>South Asian Business</v>
          </cell>
          <cell r="D173" t="str">
            <v>33CAKPK7638G1ZI</v>
          </cell>
        </row>
        <row r="174">
          <cell r="C174" t="str">
            <v>Jogindar Steel</v>
          </cell>
          <cell r="D174" t="str">
            <v>33AAAPJ5829Q1ZD</v>
          </cell>
        </row>
        <row r="175">
          <cell r="C175" t="str">
            <v>New Royal Traders</v>
          </cell>
          <cell r="D175" t="str">
            <v>33AHNPP6263C2ZA</v>
          </cell>
        </row>
        <row r="176">
          <cell r="C176" t="str">
            <v>Jogindar Steel</v>
          </cell>
          <cell r="D176" t="str">
            <v>33AAAPJ5829Q1ZD</v>
          </cell>
        </row>
        <row r="177">
          <cell r="C177" t="str">
            <v>Udaya Steels</v>
          </cell>
          <cell r="D177" t="str">
            <v>33ABFPU8803K1ZB</v>
          </cell>
        </row>
        <row r="178">
          <cell r="C178" t="str">
            <v>Elumalai Enterprises</v>
          </cell>
          <cell r="D178" t="str">
            <v>33AUHPV1175A1ZV</v>
          </cell>
        </row>
        <row r="179">
          <cell r="C179" t="str">
            <v>Jogindar Steel</v>
          </cell>
          <cell r="D179" t="str">
            <v>33AAAPJ5829Q1ZD</v>
          </cell>
        </row>
        <row r="180">
          <cell r="C180" t="str">
            <v>Jogindar Steel</v>
          </cell>
          <cell r="D180" t="str">
            <v>33AAAPJ5829Q1ZD</v>
          </cell>
        </row>
        <row r="181">
          <cell r="C181" t="str">
            <v>R.D. Industries</v>
          </cell>
          <cell r="D181" t="str">
            <v>33AASFR1939B1Z8</v>
          </cell>
        </row>
        <row r="182">
          <cell r="C182" t="str">
            <v>Preetheeka Steels</v>
          </cell>
          <cell r="D182" t="str">
            <v>33COJPM0967F1ZW</v>
          </cell>
        </row>
        <row r="183">
          <cell r="C183" t="str">
            <v>South Asian Business</v>
          </cell>
          <cell r="D183" t="str">
            <v>33CAKPK7638G1ZI</v>
          </cell>
        </row>
        <row r="184">
          <cell r="C184" t="str">
            <v>Namratha Enterprises</v>
          </cell>
          <cell r="D184" t="str">
            <v>33AAEPR5518E1ZW</v>
          </cell>
        </row>
        <row r="185">
          <cell r="C185" t="str">
            <v>South Asian Business</v>
          </cell>
          <cell r="D185" t="str">
            <v>33CAKPK7638G1ZI</v>
          </cell>
        </row>
        <row r="186">
          <cell r="C186" t="str">
            <v>Jogindar Steel</v>
          </cell>
          <cell r="D186" t="str">
            <v>33AAAPJ5829Q1ZD</v>
          </cell>
        </row>
        <row r="187">
          <cell r="C187" t="str">
            <v>Preetheeka Steels</v>
          </cell>
          <cell r="D187" t="str">
            <v>33COJPM0967F1ZW</v>
          </cell>
        </row>
        <row r="188">
          <cell r="C188" t="str">
            <v>Preetheeka Steels</v>
          </cell>
          <cell r="D188" t="str">
            <v>33COJPM0967F1ZW</v>
          </cell>
        </row>
        <row r="189">
          <cell r="C189" t="str">
            <v>Preetheeka Steels</v>
          </cell>
          <cell r="D189" t="str">
            <v>33COJPM0967F1ZW</v>
          </cell>
        </row>
        <row r="190">
          <cell r="C190" t="str">
            <v>Jogindar Steel</v>
          </cell>
          <cell r="D190" t="str">
            <v>33AAAPJ5829Q1ZD</v>
          </cell>
        </row>
        <row r="191">
          <cell r="C191" t="str">
            <v>Jogindar Steel</v>
          </cell>
          <cell r="D191" t="str">
            <v>33AAAPJ5829Q1ZD</v>
          </cell>
        </row>
        <row r="192">
          <cell r="C192" t="str">
            <v>Sree Shanmuga Steels</v>
          </cell>
          <cell r="D192" t="str">
            <v>33CKUPK7296J1ZA</v>
          </cell>
        </row>
        <row r="193">
          <cell r="C193" t="str">
            <v>Jogindar Steel</v>
          </cell>
          <cell r="D193" t="str">
            <v>33AAAPJ5829Q1ZD</v>
          </cell>
        </row>
        <row r="194">
          <cell r="C194" t="str">
            <v>Anushri Traders</v>
          </cell>
          <cell r="D194" t="str">
            <v>33ABEPL5430E1Z5</v>
          </cell>
        </row>
        <row r="195">
          <cell r="C195" t="str">
            <v>Manju Steel</v>
          </cell>
          <cell r="D195" t="str">
            <v>33ADAPU3483A1ZV</v>
          </cell>
        </row>
        <row r="196">
          <cell r="C196" t="str">
            <v>New Royal Traders</v>
          </cell>
          <cell r="D196" t="str">
            <v>33AHNPP6263C2ZA</v>
          </cell>
        </row>
        <row r="197">
          <cell r="C197" t="str">
            <v>Jogindar Steel</v>
          </cell>
          <cell r="D197" t="str">
            <v>33AAAPJ5829Q1ZD</v>
          </cell>
        </row>
        <row r="198">
          <cell r="C198" t="str">
            <v>Jogindar Steel</v>
          </cell>
          <cell r="D198" t="str">
            <v>33AAAPJ5829Q1ZD</v>
          </cell>
        </row>
        <row r="199">
          <cell r="C199" t="str">
            <v>Anushri Traders</v>
          </cell>
          <cell r="D199" t="str">
            <v>33ABEPL5430E1Z5</v>
          </cell>
        </row>
        <row r="200">
          <cell r="C200" t="str">
            <v>L.J. Enterprises</v>
          </cell>
          <cell r="D200" t="str">
            <v>33CGHPS5436F1ZB</v>
          </cell>
        </row>
        <row r="201">
          <cell r="C201" t="str">
            <v>Jogindar Steel</v>
          </cell>
          <cell r="D201" t="str">
            <v>33AAAPJ5829Q1ZD</v>
          </cell>
        </row>
        <row r="202">
          <cell r="C202" t="str">
            <v>Namratha Enterprises</v>
          </cell>
          <cell r="D202" t="str">
            <v>33AAEPR5518E1ZW</v>
          </cell>
        </row>
        <row r="203">
          <cell r="C203" t="str">
            <v>Lakshmi Metal Enterprises</v>
          </cell>
          <cell r="D203" t="str">
            <v>33BWUPM9878H1ZI</v>
          </cell>
        </row>
        <row r="204">
          <cell r="C204" t="str">
            <v>Sri Sonanna Steels</v>
          </cell>
          <cell r="D204" t="str">
            <v>33AAEPO1300M1Z2</v>
          </cell>
        </row>
        <row r="205">
          <cell r="C205" t="str">
            <v>T.N.Metals</v>
          </cell>
          <cell r="D205" t="str">
            <v>33AAOFT0016H1ZG</v>
          </cell>
        </row>
        <row r="206">
          <cell r="C206" t="str">
            <v>M.Y.Traders</v>
          </cell>
          <cell r="D206" t="str">
            <v>33ADPPN1866R1ZP</v>
          </cell>
        </row>
        <row r="207">
          <cell r="C207" t="str">
            <v>Jogindar Steel</v>
          </cell>
          <cell r="D207" t="str">
            <v>33AAAPJ5829Q1ZD</v>
          </cell>
        </row>
        <row r="208">
          <cell r="C208" t="str">
            <v>Manju Steel</v>
          </cell>
          <cell r="D208" t="str">
            <v>33ADAPU3483A1ZV</v>
          </cell>
        </row>
        <row r="209">
          <cell r="C209" t="str">
            <v>T.N.Metals</v>
          </cell>
          <cell r="D209" t="str">
            <v>33AAOFT0016H1ZG</v>
          </cell>
        </row>
        <row r="210">
          <cell r="C210" t="str">
            <v>Time Steel Traders</v>
          </cell>
          <cell r="D210" t="str">
            <v>33AGUPA3035D1ZV</v>
          </cell>
        </row>
        <row r="211">
          <cell r="C211" t="str">
            <v>Sri Sonanna Steels</v>
          </cell>
          <cell r="D211" t="str">
            <v>33AAEPO1300M1Z2</v>
          </cell>
        </row>
        <row r="212">
          <cell r="C212" t="str">
            <v>Barakath Steels</v>
          </cell>
          <cell r="D212" t="str">
            <v>33AAHPP9555E1ZI</v>
          </cell>
        </row>
        <row r="213">
          <cell r="C213" t="str">
            <v>Barakath Steels</v>
          </cell>
          <cell r="D213" t="str">
            <v>33AAHPP9555E1ZI</v>
          </cell>
        </row>
        <row r="214">
          <cell r="C214" t="str">
            <v>Maruti Steels</v>
          </cell>
          <cell r="D214" t="str">
            <v>33ANGPK6122Q1ZR</v>
          </cell>
        </row>
        <row r="215">
          <cell r="C215" t="str">
            <v>A.R.Traders</v>
          </cell>
          <cell r="D215" t="str">
            <v>33AUTPS8028B1ZE</v>
          </cell>
        </row>
        <row r="216">
          <cell r="C216" t="str">
            <v>Time Steel Traders</v>
          </cell>
          <cell r="D216" t="str">
            <v>33AGUPA3035D1ZV</v>
          </cell>
        </row>
        <row r="217">
          <cell r="C217" t="str">
            <v>Manju Steel</v>
          </cell>
          <cell r="D217" t="str">
            <v>33ADAPU3483A1ZV</v>
          </cell>
        </row>
        <row r="218">
          <cell r="C218" t="str">
            <v>Barakath Steels</v>
          </cell>
          <cell r="D218" t="str">
            <v>33AAHPP9555E1ZI</v>
          </cell>
        </row>
        <row r="219">
          <cell r="C219" t="str">
            <v>Barakath Steels</v>
          </cell>
          <cell r="D219" t="str">
            <v>33AAHPP9555E1ZI</v>
          </cell>
        </row>
        <row r="220">
          <cell r="C220" t="str">
            <v>Romaa Ferro Corporation</v>
          </cell>
          <cell r="D220" t="str">
            <v>33AAXFR9701N1ZE</v>
          </cell>
        </row>
        <row r="221">
          <cell r="C221" t="str">
            <v>Romaa Ferro Corporation</v>
          </cell>
          <cell r="D221" t="str">
            <v>33AAXFR9701N1ZE</v>
          </cell>
        </row>
        <row r="222">
          <cell r="C222" t="str">
            <v>Jogindar Steel</v>
          </cell>
          <cell r="D222" t="str">
            <v>33AAAPJ5829Q1ZD</v>
          </cell>
        </row>
        <row r="223">
          <cell r="C223" t="str">
            <v>Jogindar Steel</v>
          </cell>
          <cell r="D223" t="str">
            <v>33AAAPJ5829Q1ZD</v>
          </cell>
        </row>
        <row r="224">
          <cell r="C224" t="str">
            <v>K.M.B.Mohamed Mohideen Metals</v>
          </cell>
          <cell r="D224" t="str">
            <v>33AKSPM6675M1Z9</v>
          </cell>
        </row>
        <row r="225">
          <cell r="C225" t="str">
            <v>Fathima Steels</v>
          </cell>
          <cell r="D225" t="str">
            <v>33BKVPS8430A1ZZ</v>
          </cell>
        </row>
        <row r="226">
          <cell r="C226" t="str">
            <v>Sp Traders</v>
          </cell>
          <cell r="D226" t="str">
            <v>33AGIPP7483J1ZV</v>
          </cell>
        </row>
        <row r="227">
          <cell r="C227" t="str">
            <v>Emjay Steel Udyog Private Limited</v>
          </cell>
          <cell r="D227" t="str">
            <v>37AACCE4753D1ZT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0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44616.56196622314</v>
      </c>
      <c r="E1" t="s">
        <v>3</v>
      </c>
      <c r="F1">
        <v>31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44616.561966223911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44616.561966224297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44616.561966224661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44616.561966225017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44616.561966225519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44616.561966225912</v>
      </c>
      <c r="E7" t="s">
        <v>16</v>
      </c>
    </row>
    <row r="8" spans="1:9" x14ac:dyDescent="0.25">
      <c r="A8" t="s">
        <v>0</v>
      </c>
      <c r="B8" t="s">
        <v>1</v>
      </c>
      <c r="C8" t="s">
        <v>17</v>
      </c>
      <c r="D8" s="1">
        <v>44616.561966292109</v>
      </c>
      <c r="E8" t="s">
        <v>18</v>
      </c>
    </row>
    <row r="9" spans="1:9" x14ac:dyDescent="0.25">
      <c r="A9" t="s">
        <v>5</v>
      </c>
      <c r="B9" t="s">
        <v>1</v>
      </c>
      <c r="C9" t="s">
        <v>17</v>
      </c>
      <c r="D9" s="1">
        <v>44616.561966292793</v>
      </c>
      <c r="G9" t="s">
        <v>1</v>
      </c>
      <c r="H9" t="s">
        <v>2</v>
      </c>
    </row>
    <row r="10" spans="1:9" x14ac:dyDescent="0.25">
      <c r="A10" t="s">
        <v>7</v>
      </c>
      <c r="B10" t="s">
        <v>1</v>
      </c>
      <c r="C10" t="s">
        <v>17</v>
      </c>
      <c r="D10" s="1">
        <v>44616.561966293171</v>
      </c>
      <c r="E10" t="s">
        <v>19</v>
      </c>
      <c r="F10">
        <v>1</v>
      </c>
      <c r="G10" t="s">
        <v>1</v>
      </c>
      <c r="H10" t="s">
        <v>2</v>
      </c>
    </row>
    <row r="11" spans="1:9" x14ac:dyDescent="0.25">
      <c r="A11" t="s">
        <v>9</v>
      </c>
      <c r="B11" t="s">
        <v>1</v>
      </c>
      <c r="C11" t="s">
        <v>17</v>
      </c>
      <c r="D11" s="1">
        <v>44616.561966293833</v>
      </c>
      <c r="E11" t="s">
        <v>20</v>
      </c>
      <c r="F11">
        <v>1</v>
      </c>
      <c r="G11" t="s">
        <v>1</v>
      </c>
      <c r="H11" t="s">
        <v>2</v>
      </c>
    </row>
    <row r="12" spans="1:9" x14ac:dyDescent="0.25">
      <c r="A12" t="s">
        <v>11</v>
      </c>
      <c r="B12" t="s">
        <v>1</v>
      </c>
      <c r="C12" t="s">
        <v>17</v>
      </c>
      <c r="D12" s="1">
        <v>44616.561966294197</v>
      </c>
      <c r="E12" t="s">
        <v>3</v>
      </c>
      <c r="F12">
        <v>22</v>
      </c>
      <c r="G12" t="s">
        <v>1</v>
      </c>
      <c r="H12" t="s">
        <v>17</v>
      </c>
      <c r="I12" t="s">
        <v>21</v>
      </c>
    </row>
    <row r="13" spans="1:9" x14ac:dyDescent="0.25">
      <c r="A13" t="s">
        <v>13</v>
      </c>
      <c r="B13" t="s">
        <v>1</v>
      </c>
      <c r="C13" t="s">
        <v>17</v>
      </c>
      <c r="D13" s="1">
        <v>44616.561966294546</v>
      </c>
      <c r="E13" t="s">
        <v>6</v>
      </c>
      <c r="G13" t="s">
        <v>1</v>
      </c>
      <c r="H13" t="s">
        <v>17</v>
      </c>
    </row>
    <row r="14" spans="1:9" x14ac:dyDescent="0.25">
      <c r="A14" t="s">
        <v>15</v>
      </c>
      <c r="B14" t="s">
        <v>1</v>
      </c>
      <c r="C14" t="s">
        <v>17</v>
      </c>
      <c r="D14" s="1">
        <v>44616.561966294932</v>
      </c>
      <c r="E14" t="s">
        <v>8</v>
      </c>
      <c r="G14" t="s">
        <v>1</v>
      </c>
      <c r="H14" t="s">
        <v>17</v>
      </c>
    </row>
    <row r="15" spans="1:9" x14ac:dyDescent="0.25">
      <c r="A15" t="s">
        <v>0</v>
      </c>
      <c r="B15" t="s">
        <v>1</v>
      </c>
      <c r="C15" t="s">
        <v>22</v>
      </c>
      <c r="D15" s="1">
        <v>44616.561966352347</v>
      </c>
      <c r="E15" t="s">
        <v>10</v>
      </c>
      <c r="G15" t="s">
        <v>1</v>
      </c>
      <c r="H15" t="s">
        <v>17</v>
      </c>
    </row>
    <row r="16" spans="1:9" x14ac:dyDescent="0.25">
      <c r="A16" t="s">
        <v>5</v>
      </c>
      <c r="B16" t="s">
        <v>1</v>
      </c>
      <c r="C16" t="s">
        <v>22</v>
      </c>
      <c r="D16" s="1">
        <v>44616.561966352892</v>
      </c>
      <c r="E16" t="s">
        <v>12</v>
      </c>
      <c r="G16" t="s">
        <v>1</v>
      </c>
      <c r="H16" t="s">
        <v>17</v>
      </c>
    </row>
    <row r="17" spans="1:9" x14ac:dyDescent="0.25">
      <c r="A17" t="s">
        <v>7</v>
      </c>
      <c r="B17" t="s">
        <v>1</v>
      </c>
      <c r="C17" t="s">
        <v>22</v>
      </c>
      <c r="D17" s="1">
        <v>44616.561966353249</v>
      </c>
      <c r="E17" t="s">
        <v>14</v>
      </c>
      <c r="G17" t="s">
        <v>1</v>
      </c>
      <c r="H17" t="s">
        <v>17</v>
      </c>
    </row>
    <row r="18" spans="1:9" x14ac:dyDescent="0.25">
      <c r="A18" t="s">
        <v>9</v>
      </c>
      <c r="B18" t="s">
        <v>1</v>
      </c>
      <c r="C18" t="s">
        <v>22</v>
      </c>
      <c r="D18" s="1">
        <v>44616.561966353613</v>
      </c>
      <c r="E18" t="s">
        <v>16</v>
      </c>
    </row>
    <row r="19" spans="1:9" x14ac:dyDescent="0.25">
      <c r="A19" t="s">
        <v>11</v>
      </c>
      <c r="B19" t="s">
        <v>1</v>
      </c>
      <c r="C19" t="s">
        <v>22</v>
      </c>
      <c r="D19" s="1">
        <v>44616.561966354071</v>
      </c>
      <c r="E19" t="s">
        <v>18</v>
      </c>
    </row>
    <row r="20" spans="1:9" x14ac:dyDescent="0.25">
      <c r="A20" t="s">
        <v>13</v>
      </c>
      <c r="B20" t="s">
        <v>1</v>
      </c>
      <c r="C20" t="s">
        <v>22</v>
      </c>
      <c r="D20" s="1">
        <v>44616.561966354508</v>
      </c>
      <c r="G20" t="s">
        <v>1</v>
      </c>
      <c r="H20" t="s">
        <v>17</v>
      </c>
    </row>
    <row r="21" spans="1:9" x14ac:dyDescent="0.25">
      <c r="A21" t="s">
        <v>15</v>
      </c>
      <c r="B21" t="s">
        <v>1</v>
      </c>
      <c r="C21" t="s">
        <v>22</v>
      </c>
      <c r="D21" s="1">
        <v>44616.561966354857</v>
      </c>
      <c r="E21" t="s">
        <v>19</v>
      </c>
      <c r="F21">
        <v>1</v>
      </c>
      <c r="G21" t="s">
        <v>1</v>
      </c>
      <c r="H21" t="s">
        <v>17</v>
      </c>
    </row>
    <row r="22" spans="1:9" x14ac:dyDescent="0.25">
      <c r="A22" t="s">
        <v>0</v>
      </c>
      <c r="B22" t="s">
        <v>1</v>
      </c>
      <c r="C22" t="s">
        <v>23</v>
      </c>
      <c r="D22" s="1">
        <v>44616.561966440117</v>
      </c>
      <c r="E22" t="s">
        <v>20</v>
      </c>
      <c r="F22">
        <v>1</v>
      </c>
      <c r="G22" t="s">
        <v>1</v>
      </c>
      <c r="H22" t="s">
        <v>17</v>
      </c>
    </row>
    <row r="23" spans="1:9" x14ac:dyDescent="0.25">
      <c r="A23" t="s">
        <v>5</v>
      </c>
      <c r="B23" t="s">
        <v>1</v>
      </c>
      <c r="C23" t="s">
        <v>23</v>
      </c>
      <c r="D23" s="1">
        <v>44616.561966440917</v>
      </c>
      <c r="E23" t="s">
        <v>3</v>
      </c>
      <c r="F23">
        <v>23</v>
      </c>
      <c r="G23" t="s">
        <v>1</v>
      </c>
      <c r="H23" t="s">
        <v>22</v>
      </c>
      <c r="I23" t="s">
        <v>24</v>
      </c>
    </row>
    <row r="24" spans="1:9" x14ac:dyDescent="0.25">
      <c r="A24" t="s">
        <v>7</v>
      </c>
      <c r="B24" t="s">
        <v>1</v>
      </c>
      <c r="C24" t="s">
        <v>23</v>
      </c>
      <c r="D24" s="1">
        <v>44616.561966441317</v>
      </c>
      <c r="E24" t="s">
        <v>6</v>
      </c>
      <c r="G24" t="s">
        <v>1</v>
      </c>
      <c r="H24" t="s">
        <v>22</v>
      </c>
    </row>
    <row r="25" spans="1:9" x14ac:dyDescent="0.25">
      <c r="A25" t="s">
        <v>9</v>
      </c>
      <c r="B25" t="s">
        <v>1</v>
      </c>
      <c r="C25" t="s">
        <v>23</v>
      </c>
      <c r="D25" s="1">
        <v>44616.561966441688</v>
      </c>
      <c r="E25" t="s">
        <v>8</v>
      </c>
      <c r="G25" t="s">
        <v>1</v>
      </c>
      <c r="H25" t="s">
        <v>22</v>
      </c>
    </row>
    <row r="26" spans="1:9" x14ac:dyDescent="0.25">
      <c r="A26" t="s">
        <v>11</v>
      </c>
      <c r="B26" t="s">
        <v>1</v>
      </c>
      <c r="C26" t="s">
        <v>23</v>
      </c>
      <c r="D26" s="1">
        <v>44616.561966442059</v>
      </c>
      <c r="E26" t="s">
        <v>10</v>
      </c>
      <c r="G26" t="s">
        <v>1</v>
      </c>
      <c r="H26" t="s">
        <v>22</v>
      </c>
    </row>
    <row r="27" spans="1:9" x14ac:dyDescent="0.25">
      <c r="A27" t="s">
        <v>13</v>
      </c>
      <c r="B27" t="s">
        <v>1</v>
      </c>
      <c r="C27" t="s">
        <v>23</v>
      </c>
      <c r="D27" s="1">
        <v>44616.561966442408</v>
      </c>
      <c r="E27" t="s">
        <v>12</v>
      </c>
      <c r="G27" t="s">
        <v>1</v>
      </c>
      <c r="H27" t="s">
        <v>22</v>
      </c>
    </row>
    <row r="28" spans="1:9" x14ac:dyDescent="0.25">
      <c r="A28" t="s">
        <v>15</v>
      </c>
      <c r="B28" t="s">
        <v>1</v>
      </c>
      <c r="C28" t="s">
        <v>23</v>
      </c>
      <c r="D28" s="1">
        <v>44616.561966442758</v>
      </c>
      <c r="E28" t="s">
        <v>14</v>
      </c>
      <c r="G28" t="s">
        <v>1</v>
      </c>
      <c r="H28" t="s">
        <v>22</v>
      </c>
    </row>
    <row r="29" spans="1:9" x14ac:dyDescent="0.25">
      <c r="A29" t="s">
        <v>0</v>
      </c>
      <c r="B29" t="s">
        <v>1</v>
      </c>
      <c r="C29" t="s">
        <v>25</v>
      </c>
      <c r="D29" s="1">
        <v>44616.561966526111</v>
      </c>
      <c r="E29" t="s">
        <v>16</v>
      </c>
    </row>
    <row r="30" spans="1:9" x14ac:dyDescent="0.25">
      <c r="A30" t="s">
        <v>5</v>
      </c>
      <c r="B30" t="s">
        <v>1</v>
      </c>
      <c r="C30" t="s">
        <v>25</v>
      </c>
      <c r="D30" s="1">
        <v>44616.561966526657</v>
      </c>
      <c r="E30" t="s">
        <v>18</v>
      </c>
    </row>
    <row r="31" spans="1:9" x14ac:dyDescent="0.25">
      <c r="A31" t="s">
        <v>7</v>
      </c>
      <c r="B31" t="s">
        <v>1</v>
      </c>
      <c r="C31" t="s">
        <v>25</v>
      </c>
      <c r="D31" s="1">
        <v>44616.561966527806</v>
      </c>
      <c r="G31" t="s">
        <v>1</v>
      </c>
      <c r="H31" t="s">
        <v>22</v>
      </c>
    </row>
    <row r="32" spans="1:9" x14ac:dyDescent="0.25">
      <c r="A32" t="s">
        <v>9</v>
      </c>
      <c r="B32" t="s">
        <v>1</v>
      </c>
      <c r="C32" t="s">
        <v>25</v>
      </c>
      <c r="D32" s="1">
        <v>44616.561966528207</v>
      </c>
      <c r="E32" t="s">
        <v>19</v>
      </c>
      <c r="F32">
        <v>1</v>
      </c>
      <c r="G32" t="s">
        <v>1</v>
      </c>
      <c r="H32" t="s">
        <v>22</v>
      </c>
    </row>
    <row r="33" spans="1:9" x14ac:dyDescent="0.25">
      <c r="A33" t="s">
        <v>11</v>
      </c>
      <c r="B33" t="s">
        <v>1</v>
      </c>
      <c r="C33" t="s">
        <v>25</v>
      </c>
      <c r="D33" s="1">
        <v>44616.561966528563</v>
      </c>
      <c r="E33" t="s">
        <v>20</v>
      </c>
      <c r="F33">
        <v>1</v>
      </c>
      <c r="G33" t="s">
        <v>1</v>
      </c>
      <c r="H33" t="s">
        <v>22</v>
      </c>
    </row>
    <row r="34" spans="1:9" x14ac:dyDescent="0.25">
      <c r="A34" t="s">
        <v>13</v>
      </c>
      <c r="B34" t="s">
        <v>1</v>
      </c>
      <c r="C34" t="s">
        <v>25</v>
      </c>
      <c r="D34" s="1">
        <v>44616.561966528898</v>
      </c>
      <c r="E34" t="s">
        <v>3</v>
      </c>
      <c r="F34">
        <v>29</v>
      </c>
      <c r="G34" t="s">
        <v>1</v>
      </c>
      <c r="H34" t="s">
        <v>23</v>
      </c>
      <c r="I34" t="s">
        <v>26</v>
      </c>
    </row>
    <row r="35" spans="1:9" x14ac:dyDescent="0.25">
      <c r="A35" t="s">
        <v>15</v>
      </c>
      <c r="B35" t="s">
        <v>1</v>
      </c>
      <c r="C35" t="s">
        <v>25</v>
      </c>
      <c r="D35" s="1">
        <v>44616.561966529247</v>
      </c>
      <c r="E35" t="s">
        <v>6</v>
      </c>
      <c r="G35" t="s">
        <v>1</v>
      </c>
      <c r="H35" t="s">
        <v>23</v>
      </c>
    </row>
    <row r="36" spans="1:9" x14ac:dyDescent="0.25">
      <c r="A36" t="s">
        <v>0</v>
      </c>
      <c r="B36" t="s">
        <v>1</v>
      </c>
      <c r="C36" t="s">
        <v>27</v>
      </c>
      <c r="D36" s="1">
        <v>44616.561966604771</v>
      </c>
      <c r="E36" t="s">
        <v>8</v>
      </c>
      <c r="G36" t="s">
        <v>1</v>
      </c>
      <c r="H36" t="s">
        <v>23</v>
      </c>
    </row>
    <row r="37" spans="1:9" x14ac:dyDescent="0.25">
      <c r="A37" t="s">
        <v>5</v>
      </c>
      <c r="B37" t="s">
        <v>1</v>
      </c>
      <c r="C37" t="s">
        <v>27</v>
      </c>
      <c r="D37" s="1">
        <v>44616.561966605317</v>
      </c>
      <c r="E37" t="s">
        <v>10</v>
      </c>
      <c r="G37" t="s">
        <v>1</v>
      </c>
      <c r="H37" t="s">
        <v>23</v>
      </c>
    </row>
    <row r="38" spans="1:9" x14ac:dyDescent="0.25">
      <c r="A38" t="s">
        <v>7</v>
      </c>
      <c r="B38" t="s">
        <v>1</v>
      </c>
      <c r="C38" t="s">
        <v>27</v>
      </c>
      <c r="D38" s="1">
        <v>44616.561966605703</v>
      </c>
      <c r="E38" t="s">
        <v>12</v>
      </c>
      <c r="G38" t="s">
        <v>1</v>
      </c>
      <c r="H38" t="s">
        <v>23</v>
      </c>
    </row>
    <row r="39" spans="1:9" x14ac:dyDescent="0.25">
      <c r="A39" t="s">
        <v>9</v>
      </c>
      <c r="B39" t="s">
        <v>1</v>
      </c>
      <c r="C39" t="s">
        <v>27</v>
      </c>
      <c r="D39" s="1">
        <v>44616.561966606168</v>
      </c>
      <c r="E39" t="s">
        <v>14</v>
      </c>
      <c r="G39" t="s">
        <v>1</v>
      </c>
      <c r="H39" t="s">
        <v>23</v>
      </c>
    </row>
    <row r="40" spans="1:9" x14ac:dyDescent="0.25">
      <c r="A40" t="s">
        <v>11</v>
      </c>
      <c r="B40" t="s">
        <v>1</v>
      </c>
      <c r="C40" t="s">
        <v>27</v>
      </c>
      <c r="D40" s="1">
        <v>44616.561966606707</v>
      </c>
      <c r="E40" t="s">
        <v>16</v>
      </c>
    </row>
    <row r="41" spans="1:9" x14ac:dyDescent="0.25">
      <c r="A41" t="s">
        <v>13</v>
      </c>
      <c r="B41" t="s">
        <v>1</v>
      </c>
      <c r="C41" t="s">
        <v>27</v>
      </c>
      <c r="D41" s="1">
        <v>44616.561966607071</v>
      </c>
      <c r="E41" t="s">
        <v>18</v>
      </c>
    </row>
    <row r="42" spans="1:9" x14ac:dyDescent="0.25">
      <c r="A42" t="s">
        <v>15</v>
      </c>
      <c r="B42" t="s">
        <v>1</v>
      </c>
      <c r="C42" t="s">
        <v>27</v>
      </c>
      <c r="D42" s="1">
        <v>44616.56196660742</v>
      </c>
      <c r="G42" t="s">
        <v>1</v>
      </c>
      <c r="H42" t="s">
        <v>23</v>
      </c>
    </row>
    <row r="43" spans="1:9" x14ac:dyDescent="0.25">
      <c r="A43" t="s">
        <v>0</v>
      </c>
      <c r="B43" t="s">
        <v>1</v>
      </c>
      <c r="C43" t="s">
        <v>28</v>
      </c>
      <c r="D43" s="1">
        <v>44616.561966652371</v>
      </c>
      <c r="E43" t="s">
        <v>19</v>
      </c>
      <c r="F43">
        <v>1</v>
      </c>
      <c r="G43" t="s">
        <v>1</v>
      </c>
      <c r="H43" t="s">
        <v>23</v>
      </c>
    </row>
    <row r="44" spans="1:9" x14ac:dyDescent="0.25">
      <c r="A44" t="s">
        <v>5</v>
      </c>
      <c r="B44" t="s">
        <v>1</v>
      </c>
      <c r="C44" t="s">
        <v>28</v>
      </c>
      <c r="D44" s="1">
        <v>44616.561966652902</v>
      </c>
      <c r="E44" t="s">
        <v>20</v>
      </c>
      <c r="F44">
        <v>1</v>
      </c>
      <c r="G44" t="s">
        <v>1</v>
      </c>
      <c r="H44" t="s">
        <v>23</v>
      </c>
    </row>
    <row r="45" spans="1:9" x14ac:dyDescent="0.25">
      <c r="A45" t="s">
        <v>7</v>
      </c>
      <c r="B45" t="s">
        <v>1</v>
      </c>
      <c r="C45" t="s">
        <v>28</v>
      </c>
      <c r="D45" s="1">
        <v>44616.561966653273</v>
      </c>
      <c r="E45" t="s">
        <v>3</v>
      </c>
      <c r="F45">
        <v>23</v>
      </c>
      <c r="G45" t="s">
        <v>1</v>
      </c>
      <c r="H45" t="s">
        <v>25</v>
      </c>
      <c r="I45" t="s">
        <v>29</v>
      </c>
    </row>
    <row r="46" spans="1:9" x14ac:dyDescent="0.25">
      <c r="A46" t="s">
        <v>9</v>
      </c>
      <c r="B46" t="s">
        <v>1</v>
      </c>
      <c r="C46" t="s">
        <v>28</v>
      </c>
      <c r="D46" s="1">
        <v>44616.561966653637</v>
      </c>
      <c r="E46" t="s">
        <v>6</v>
      </c>
      <c r="G46" t="s">
        <v>1</v>
      </c>
      <c r="H46" t="s">
        <v>25</v>
      </c>
    </row>
    <row r="47" spans="1:9" x14ac:dyDescent="0.25">
      <c r="A47" t="s">
        <v>11</v>
      </c>
      <c r="B47" t="s">
        <v>1</v>
      </c>
      <c r="C47" t="s">
        <v>28</v>
      </c>
      <c r="D47" s="1">
        <v>44616.561966653979</v>
      </c>
      <c r="E47" t="s">
        <v>8</v>
      </c>
      <c r="G47" t="s">
        <v>1</v>
      </c>
      <c r="H47" t="s">
        <v>25</v>
      </c>
    </row>
    <row r="48" spans="1:9" x14ac:dyDescent="0.25">
      <c r="A48" t="s">
        <v>13</v>
      </c>
      <c r="B48" t="s">
        <v>1</v>
      </c>
      <c r="C48" t="s">
        <v>28</v>
      </c>
      <c r="D48" s="1">
        <v>44616.561966654437</v>
      </c>
      <c r="E48" t="s">
        <v>10</v>
      </c>
      <c r="G48" t="s">
        <v>1</v>
      </c>
      <c r="H48" t="s">
        <v>25</v>
      </c>
    </row>
    <row r="49" spans="1:9" x14ac:dyDescent="0.25">
      <c r="A49" t="s">
        <v>15</v>
      </c>
      <c r="B49" t="s">
        <v>1</v>
      </c>
      <c r="C49" t="s">
        <v>28</v>
      </c>
      <c r="D49" s="1">
        <v>44616.561966654823</v>
      </c>
      <c r="E49" t="s">
        <v>12</v>
      </c>
      <c r="G49" t="s">
        <v>1</v>
      </c>
      <c r="H49" t="s">
        <v>25</v>
      </c>
    </row>
    <row r="50" spans="1:9" x14ac:dyDescent="0.25">
      <c r="A50" t="s">
        <v>0</v>
      </c>
      <c r="B50" t="s">
        <v>1</v>
      </c>
      <c r="C50" t="s">
        <v>30</v>
      </c>
      <c r="D50" s="1">
        <v>44616.561966690519</v>
      </c>
      <c r="E50" t="s">
        <v>14</v>
      </c>
      <c r="G50" t="s">
        <v>1</v>
      </c>
      <c r="H50" t="s">
        <v>25</v>
      </c>
    </row>
    <row r="51" spans="1:9" x14ac:dyDescent="0.25">
      <c r="A51" t="s">
        <v>5</v>
      </c>
      <c r="B51" t="s">
        <v>1</v>
      </c>
      <c r="C51" t="s">
        <v>30</v>
      </c>
      <c r="D51" s="1">
        <v>44616.561966691173</v>
      </c>
      <c r="E51" t="s">
        <v>16</v>
      </c>
    </row>
    <row r="52" spans="1:9" x14ac:dyDescent="0.25">
      <c r="A52" t="s">
        <v>7</v>
      </c>
      <c r="B52" t="s">
        <v>1</v>
      </c>
      <c r="C52" t="s">
        <v>30</v>
      </c>
      <c r="D52" s="1">
        <v>44616.561966691559</v>
      </c>
      <c r="E52" t="s">
        <v>18</v>
      </c>
    </row>
    <row r="53" spans="1:9" x14ac:dyDescent="0.25">
      <c r="A53" t="s">
        <v>9</v>
      </c>
      <c r="B53" t="s">
        <v>1</v>
      </c>
      <c r="C53" t="s">
        <v>30</v>
      </c>
      <c r="D53" s="1">
        <v>44616.561966692047</v>
      </c>
      <c r="G53" t="s">
        <v>1</v>
      </c>
      <c r="H53" t="s">
        <v>25</v>
      </c>
    </row>
    <row r="54" spans="1:9" x14ac:dyDescent="0.25">
      <c r="A54" t="s">
        <v>11</v>
      </c>
      <c r="B54" t="s">
        <v>1</v>
      </c>
      <c r="C54" t="s">
        <v>30</v>
      </c>
      <c r="D54" s="1">
        <v>44616.561966692418</v>
      </c>
      <c r="E54" t="s">
        <v>19</v>
      </c>
      <c r="F54">
        <v>1</v>
      </c>
      <c r="G54" t="s">
        <v>1</v>
      </c>
      <c r="H54" t="s">
        <v>25</v>
      </c>
    </row>
    <row r="55" spans="1:9" x14ac:dyDescent="0.25">
      <c r="A55" t="s">
        <v>13</v>
      </c>
      <c r="B55" t="s">
        <v>1</v>
      </c>
      <c r="C55" t="s">
        <v>30</v>
      </c>
      <c r="D55" s="1">
        <v>44616.561966692767</v>
      </c>
      <c r="E55" t="s">
        <v>20</v>
      </c>
      <c r="F55">
        <v>1</v>
      </c>
      <c r="G55" t="s">
        <v>1</v>
      </c>
      <c r="H55" t="s">
        <v>25</v>
      </c>
    </row>
    <row r="56" spans="1:9" x14ac:dyDescent="0.25">
      <c r="A56" t="s">
        <v>15</v>
      </c>
      <c r="B56" t="s">
        <v>1</v>
      </c>
      <c r="C56" t="s">
        <v>30</v>
      </c>
      <c r="D56" s="1">
        <v>44616.561966693123</v>
      </c>
      <c r="E56" t="s">
        <v>3</v>
      </c>
      <c r="F56">
        <v>18</v>
      </c>
      <c r="G56" t="s">
        <v>1</v>
      </c>
      <c r="H56" t="s">
        <v>27</v>
      </c>
      <c r="I56" t="s">
        <v>31</v>
      </c>
    </row>
    <row r="57" spans="1:9" x14ac:dyDescent="0.25">
      <c r="A57" t="s">
        <v>0</v>
      </c>
      <c r="B57" t="s">
        <v>1</v>
      </c>
      <c r="C57" t="s">
        <v>32</v>
      </c>
      <c r="D57" s="1">
        <v>44616.56196673237</v>
      </c>
      <c r="E57" t="s">
        <v>6</v>
      </c>
      <c r="G57" t="s">
        <v>1</v>
      </c>
      <c r="H57" t="s">
        <v>27</v>
      </c>
    </row>
    <row r="58" spans="1:9" x14ac:dyDescent="0.25">
      <c r="A58" t="s">
        <v>5</v>
      </c>
      <c r="B58" t="s">
        <v>1</v>
      </c>
      <c r="C58" t="s">
        <v>32</v>
      </c>
      <c r="D58" s="1">
        <v>44616.561966732887</v>
      </c>
      <c r="E58" t="s">
        <v>8</v>
      </c>
      <c r="G58" t="s">
        <v>1</v>
      </c>
      <c r="H58" t="s">
        <v>27</v>
      </c>
    </row>
    <row r="59" spans="1:9" x14ac:dyDescent="0.25">
      <c r="A59" t="s">
        <v>7</v>
      </c>
      <c r="B59" t="s">
        <v>1</v>
      </c>
      <c r="C59" t="s">
        <v>32</v>
      </c>
      <c r="D59" s="1">
        <v>44616.561966733367</v>
      </c>
      <c r="E59" t="s">
        <v>10</v>
      </c>
      <c r="G59" t="s">
        <v>1</v>
      </c>
      <c r="H59" t="s">
        <v>27</v>
      </c>
    </row>
    <row r="60" spans="1:9" x14ac:dyDescent="0.25">
      <c r="A60" t="s">
        <v>9</v>
      </c>
      <c r="B60" t="s">
        <v>1</v>
      </c>
      <c r="C60" t="s">
        <v>32</v>
      </c>
      <c r="D60" s="1">
        <v>44616.561966733723</v>
      </c>
      <c r="E60" t="s">
        <v>12</v>
      </c>
      <c r="G60" t="s">
        <v>1</v>
      </c>
      <c r="H60" t="s">
        <v>27</v>
      </c>
    </row>
    <row r="61" spans="1:9" x14ac:dyDescent="0.25">
      <c r="A61" t="s">
        <v>11</v>
      </c>
      <c r="B61" t="s">
        <v>1</v>
      </c>
      <c r="C61" t="s">
        <v>32</v>
      </c>
      <c r="D61" s="1">
        <v>44616.561966734072</v>
      </c>
      <c r="E61" t="s">
        <v>14</v>
      </c>
      <c r="G61" t="s">
        <v>1</v>
      </c>
      <c r="H61" t="s">
        <v>27</v>
      </c>
    </row>
    <row r="62" spans="1:9" x14ac:dyDescent="0.25">
      <c r="A62" t="s">
        <v>13</v>
      </c>
      <c r="B62" t="s">
        <v>1</v>
      </c>
      <c r="C62" t="s">
        <v>32</v>
      </c>
      <c r="D62" s="1">
        <v>44616.5619667344</v>
      </c>
      <c r="E62" t="s">
        <v>16</v>
      </c>
    </row>
    <row r="63" spans="1:9" x14ac:dyDescent="0.25">
      <c r="A63" t="s">
        <v>15</v>
      </c>
      <c r="B63" t="s">
        <v>1</v>
      </c>
      <c r="C63" t="s">
        <v>32</v>
      </c>
      <c r="D63" s="1">
        <v>44616.561966734742</v>
      </c>
      <c r="E63" t="s">
        <v>18</v>
      </c>
    </row>
    <row r="64" spans="1:9" x14ac:dyDescent="0.25">
      <c r="A64" t="s">
        <v>0</v>
      </c>
      <c r="B64" t="s">
        <v>1</v>
      </c>
      <c r="C64" t="s">
        <v>33</v>
      </c>
      <c r="D64" s="1">
        <v>44616.561966752721</v>
      </c>
      <c r="G64" t="s">
        <v>1</v>
      </c>
      <c r="H64" t="s">
        <v>27</v>
      </c>
    </row>
    <row r="65" spans="1:9" x14ac:dyDescent="0.25">
      <c r="A65" t="s">
        <v>5</v>
      </c>
      <c r="B65" t="s">
        <v>1</v>
      </c>
      <c r="C65" t="s">
        <v>33</v>
      </c>
      <c r="D65" s="1">
        <v>44616.561966753266</v>
      </c>
      <c r="E65" t="s">
        <v>19</v>
      </c>
      <c r="G65" t="s">
        <v>1</v>
      </c>
      <c r="H65" t="s">
        <v>27</v>
      </c>
    </row>
    <row r="66" spans="1:9" x14ac:dyDescent="0.25">
      <c r="A66" t="s">
        <v>7</v>
      </c>
      <c r="B66" t="s">
        <v>1</v>
      </c>
      <c r="C66" t="s">
        <v>33</v>
      </c>
      <c r="D66" s="1">
        <v>44616.561966753638</v>
      </c>
      <c r="E66" t="s">
        <v>20</v>
      </c>
      <c r="F66">
        <v>1</v>
      </c>
      <c r="G66" t="s">
        <v>1</v>
      </c>
      <c r="H66" t="s">
        <v>27</v>
      </c>
    </row>
    <row r="67" spans="1:9" x14ac:dyDescent="0.25">
      <c r="A67" t="s">
        <v>9</v>
      </c>
      <c r="B67" t="s">
        <v>1</v>
      </c>
      <c r="C67" t="s">
        <v>33</v>
      </c>
      <c r="D67" s="1">
        <v>44616.561966753987</v>
      </c>
      <c r="E67" t="s">
        <v>3</v>
      </c>
      <c r="F67">
        <v>15</v>
      </c>
      <c r="G67" t="s">
        <v>1</v>
      </c>
      <c r="H67" t="s">
        <v>28</v>
      </c>
      <c r="I67" t="s">
        <v>34</v>
      </c>
    </row>
    <row r="68" spans="1:9" x14ac:dyDescent="0.25">
      <c r="A68" t="s">
        <v>11</v>
      </c>
      <c r="B68" t="s">
        <v>1</v>
      </c>
      <c r="C68" t="s">
        <v>33</v>
      </c>
      <c r="D68" s="1">
        <v>44616.561966754343</v>
      </c>
      <c r="E68" t="s">
        <v>6</v>
      </c>
      <c r="G68" t="s">
        <v>1</v>
      </c>
      <c r="H68" t="s">
        <v>28</v>
      </c>
    </row>
    <row r="69" spans="1:9" x14ac:dyDescent="0.25">
      <c r="A69" t="s">
        <v>13</v>
      </c>
      <c r="B69" t="s">
        <v>1</v>
      </c>
      <c r="C69" t="s">
        <v>33</v>
      </c>
      <c r="D69" s="1">
        <v>44616.561966754693</v>
      </c>
      <c r="E69" t="s">
        <v>8</v>
      </c>
      <c r="G69" t="s">
        <v>1</v>
      </c>
      <c r="H69" t="s">
        <v>28</v>
      </c>
    </row>
    <row r="70" spans="1:9" x14ac:dyDescent="0.25">
      <c r="A70" t="s">
        <v>15</v>
      </c>
      <c r="B70" t="s">
        <v>1</v>
      </c>
      <c r="C70" t="s">
        <v>33</v>
      </c>
      <c r="D70" s="1">
        <v>44616.561966755231</v>
      </c>
      <c r="E70" t="s">
        <v>10</v>
      </c>
      <c r="G70" t="s">
        <v>1</v>
      </c>
      <c r="H70" t="s">
        <v>28</v>
      </c>
    </row>
    <row r="71" spans="1:9" x14ac:dyDescent="0.25">
      <c r="A71" t="s">
        <v>0</v>
      </c>
      <c r="B71" t="s">
        <v>1</v>
      </c>
      <c r="C71" t="s">
        <v>35</v>
      </c>
      <c r="D71" s="1">
        <v>44616.561966790927</v>
      </c>
      <c r="E71" t="s">
        <v>12</v>
      </c>
      <c r="G71" t="s">
        <v>1</v>
      </c>
      <c r="H71" t="s">
        <v>28</v>
      </c>
    </row>
    <row r="72" spans="1:9" x14ac:dyDescent="0.25">
      <c r="A72" t="s">
        <v>5</v>
      </c>
      <c r="B72" t="s">
        <v>1</v>
      </c>
      <c r="C72" t="s">
        <v>35</v>
      </c>
      <c r="D72" s="1">
        <v>44616.561966791523</v>
      </c>
      <c r="E72" t="s">
        <v>14</v>
      </c>
      <c r="G72" t="s">
        <v>1</v>
      </c>
      <c r="H72" t="s">
        <v>28</v>
      </c>
    </row>
    <row r="73" spans="1:9" x14ac:dyDescent="0.25">
      <c r="A73" t="s">
        <v>7</v>
      </c>
      <c r="B73" t="s">
        <v>1</v>
      </c>
      <c r="C73" t="s">
        <v>35</v>
      </c>
      <c r="D73" s="1">
        <v>44616.561966792047</v>
      </c>
      <c r="E73" t="s">
        <v>16</v>
      </c>
    </row>
    <row r="74" spans="1:9" x14ac:dyDescent="0.25">
      <c r="A74" t="s">
        <v>9</v>
      </c>
      <c r="B74" t="s">
        <v>1</v>
      </c>
      <c r="C74" t="s">
        <v>35</v>
      </c>
      <c r="D74" s="1">
        <v>44616.561966792418</v>
      </c>
      <c r="E74" t="s">
        <v>18</v>
      </c>
    </row>
    <row r="75" spans="1:9" x14ac:dyDescent="0.25">
      <c r="A75" t="s">
        <v>11</v>
      </c>
      <c r="B75" t="s">
        <v>1</v>
      </c>
      <c r="C75" t="s">
        <v>35</v>
      </c>
      <c r="D75" s="1">
        <v>44616.561966792833</v>
      </c>
      <c r="G75" t="s">
        <v>1</v>
      </c>
      <c r="H75" t="s">
        <v>28</v>
      </c>
    </row>
    <row r="76" spans="1:9" x14ac:dyDescent="0.25">
      <c r="A76" t="s">
        <v>13</v>
      </c>
      <c r="B76" t="s">
        <v>1</v>
      </c>
      <c r="C76" t="s">
        <v>35</v>
      </c>
      <c r="D76" s="1">
        <v>44616.561966793182</v>
      </c>
      <c r="E76" t="s">
        <v>19</v>
      </c>
      <c r="F76">
        <v>1</v>
      </c>
      <c r="G76" t="s">
        <v>1</v>
      </c>
      <c r="H76" t="s">
        <v>28</v>
      </c>
    </row>
    <row r="77" spans="1:9" x14ac:dyDescent="0.25">
      <c r="A77" t="s">
        <v>15</v>
      </c>
      <c r="B77" t="s">
        <v>1</v>
      </c>
      <c r="C77" t="s">
        <v>35</v>
      </c>
      <c r="D77" s="1">
        <v>44616.561966793539</v>
      </c>
      <c r="E77" t="s">
        <v>20</v>
      </c>
      <c r="F77">
        <v>1</v>
      </c>
      <c r="G77" t="s">
        <v>1</v>
      </c>
      <c r="H77" t="s">
        <v>28</v>
      </c>
    </row>
    <row r="78" spans="1:9" x14ac:dyDescent="0.25">
      <c r="A78" t="s">
        <v>0</v>
      </c>
      <c r="B78" t="s">
        <v>1</v>
      </c>
      <c r="C78" t="s">
        <v>36</v>
      </c>
      <c r="D78" s="1">
        <v>44616.561966826492</v>
      </c>
      <c r="E78" t="s">
        <v>3</v>
      </c>
      <c r="F78">
        <v>10</v>
      </c>
      <c r="G78" t="s">
        <v>1</v>
      </c>
      <c r="H78" t="s">
        <v>30</v>
      </c>
      <c r="I78" t="s">
        <v>37</v>
      </c>
    </row>
    <row r="79" spans="1:9" x14ac:dyDescent="0.25">
      <c r="A79" t="s">
        <v>5</v>
      </c>
      <c r="B79" t="s">
        <v>1</v>
      </c>
      <c r="C79" t="s">
        <v>36</v>
      </c>
      <c r="D79" s="1">
        <v>44616.561966827001</v>
      </c>
      <c r="E79" t="s">
        <v>6</v>
      </c>
      <c r="G79" t="s">
        <v>1</v>
      </c>
      <c r="H79" t="s">
        <v>30</v>
      </c>
    </row>
    <row r="80" spans="1:9" x14ac:dyDescent="0.25">
      <c r="A80" t="s">
        <v>7</v>
      </c>
      <c r="B80" t="s">
        <v>1</v>
      </c>
      <c r="C80" t="s">
        <v>36</v>
      </c>
      <c r="D80" s="1">
        <v>44616.561966827467</v>
      </c>
      <c r="E80" t="s">
        <v>8</v>
      </c>
      <c r="G80" t="s">
        <v>1</v>
      </c>
      <c r="H80" t="s">
        <v>30</v>
      </c>
    </row>
    <row r="81" spans="1:9" x14ac:dyDescent="0.25">
      <c r="A81" t="s">
        <v>9</v>
      </c>
      <c r="B81" t="s">
        <v>1</v>
      </c>
      <c r="C81" t="s">
        <v>36</v>
      </c>
      <c r="D81" s="1">
        <v>44616.561966827903</v>
      </c>
      <c r="E81" t="s">
        <v>10</v>
      </c>
      <c r="G81" t="s">
        <v>1</v>
      </c>
      <c r="H81" t="s">
        <v>30</v>
      </c>
    </row>
    <row r="82" spans="1:9" x14ac:dyDescent="0.25">
      <c r="A82" t="s">
        <v>11</v>
      </c>
      <c r="B82" t="s">
        <v>1</v>
      </c>
      <c r="C82" t="s">
        <v>36</v>
      </c>
      <c r="D82" s="1">
        <v>44616.561966828333</v>
      </c>
      <c r="E82" t="s">
        <v>12</v>
      </c>
      <c r="G82" t="s">
        <v>1</v>
      </c>
      <c r="H82" t="s">
        <v>30</v>
      </c>
    </row>
    <row r="83" spans="1:9" x14ac:dyDescent="0.25">
      <c r="A83" t="s">
        <v>15</v>
      </c>
      <c r="B83" t="s">
        <v>1</v>
      </c>
      <c r="C83" t="s">
        <v>36</v>
      </c>
      <c r="D83" s="1">
        <v>44616.561966828718</v>
      </c>
      <c r="E83" t="s">
        <v>14</v>
      </c>
      <c r="G83" t="s">
        <v>1</v>
      </c>
      <c r="H83" t="s">
        <v>30</v>
      </c>
    </row>
    <row r="84" spans="1:9" x14ac:dyDescent="0.25">
      <c r="A84" t="s">
        <v>0</v>
      </c>
      <c r="B84" t="s">
        <v>1</v>
      </c>
      <c r="C84" t="s">
        <v>38</v>
      </c>
      <c r="D84" s="1">
        <v>44616.561966857451</v>
      </c>
      <c r="E84" t="s">
        <v>16</v>
      </c>
    </row>
    <row r="85" spans="1:9" x14ac:dyDescent="0.25">
      <c r="A85" t="s">
        <v>5</v>
      </c>
      <c r="B85" t="s">
        <v>1</v>
      </c>
      <c r="C85" t="s">
        <v>38</v>
      </c>
      <c r="D85" s="1">
        <v>44616.561966858018</v>
      </c>
      <c r="E85" t="s">
        <v>18</v>
      </c>
    </row>
    <row r="86" spans="1:9" x14ac:dyDescent="0.25">
      <c r="A86" t="s">
        <v>7</v>
      </c>
      <c r="B86" t="s">
        <v>1</v>
      </c>
      <c r="C86" t="s">
        <v>38</v>
      </c>
      <c r="D86" s="1">
        <v>44616.561966858397</v>
      </c>
      <c r="G86" t="s">
        <v>1</v>
      </c>
      <c r="H86" t="s">
        <v>30</v>
      </c>
    </row>
    <row r="87" spans="1:9" x14ac:dyDescent="0.25">
      <c r="A87" t="s">
        <v>9</v>
      </c>
      <c r="B87" t="s">
        <v>1</v>
      </c>
      <c r="C87" t="s">
        <v>38</v>
      </c>
      <c r="D87" s="1">
        <v>44616.561966858761</v>
      </c>
      <c r="E87" t="s">
        <v>19</v>
      </c>
      <c r="G87" t="s">
        <v>1</v>
      </c>
      <c r="H87" t="s">
        <v>30</v>
      </c>
    </row>
    <row r="88" spans="1:9" x14ac:dyDescent="0.25">
      <c r="A88" t="s">
        <v>11</v>
      </c>
      <c r="B88" t="s">
        <v>1</v>
      </c>
      <c r="C88" t="s">
        <v>38</v>
      </c>
      <c r="D88" s="1">
        <v>44616.561966859117</v>
      </c>
      <c r="E88" t="s">
        <v>20</v>
      </c>
      <c r="F88">
        <v>1</v>
      </c>
      <c r="G88" t="s">
        <v>1</v>
      </c>
      <c r="H88" t="s">
        <v>30</v>
      </c>
    </row>
    <row r="89" spans="1:9" x14ac:dyDescent="0.25">
      <c r="A89" t="s">
        <v>13</v>
      </c>
      <c r="B89" t="s">
        <v>1</v>
      </c>
      <c r="C89" t="s">
        <v>38</v>
      </c>
      <c r="D89" s="1">
        <v>44616.561966859474</v>
      </c>
      <c r="E89" t="s">
        <v>3</v>
      </c>
      <c r="F89">
        <v>1</v>
      </c>
      <c r="G89" t="s">
        <v>1</v>
      </c>
      <c r="H89" t="s">
        <v>32</v>
      </c>
      <c r="I89" t="s">
        <v>39</v>
      </c>
    </row>
    <row r="90" spans="1:9" x14ac:dyDescent="0.25">
      <c r="A90" t="s">
        <v>15</v>
      </c>
      <c r="B90" t="s">
        <v>1</v>
      </c>
      <c r="C90" t="s">
        <v>38</v>
      </c>
      <c r="D90" s="1">
        <v>44616.561966859823</v>
      </c>
      <c r="E90" t="s">
        <v>6</v>
      </c>
      <c r="G90" t="s">
        <v>1</v>
      </c>
      <c r="H90" t="s">
        <v>32</v>
      </c>
    </row>
    <row r="91" spans="1:9" x14ac:dyDescent="0.25">
      <c r="A91" t="s">
        <v>0</v>
      </c>
      <c r="B91" t="s">
        <v>1</v>
      </c>
      <c r="C91" t="s">
        <v>40</v>
      </c>
      <c r="D91" s="1">
        <v>44616.561966929847</v>
      </c>
      <c r="E91" t="s">
        <v>8</v>
      </c>
      <c r="G91" t="s">
        <v>1</v>
      </c>
      <c r="H91" t="s">
        <v>32</v>
      </c>
    </row>
    <row r="92" spans="1:9" x14ac:dyDescent="0.25">
      <c r="A92" t="s">
        <v>5</v>
      </c>
      <c r="B92" t="s">
        <v>1</v>
      </c>
      <c r="C92" t="s">
        <v>40</v>
      </c>
      <c r="D92" s="1">
        <v>44616.561966930407</v>
      </c>
      <c r="E92" t="s">
        <v>10</v>
      </c>
      <c r="G92" t="s">
        <v>1</v>
      </c>
      <c r="H92" t="s">
        <v>32</v>
      </c>
    </row>
    <row r="93" spans="1:9" x14ac:dyDescent="0.25">
      <c r="A93" t="s">
        <v>7</v>
      </c>
      <c r="B93" t="s">
        <v>1</v>
      </c>
      <c r="C93" t="s">
        <v>40</v>
      </c>
      <c r="D93" s="1">
        <v>44616.56196693096</v>
      </c>
      <c r="E93" t="s">
        <v>12</v>
      </c>
      <c r="G93" t="s">
        <v>1</v>
      </c>
      <c r="H93" t="s">
        <v>32</v>
      </c>
    </row>
    <row r="94" spans="1:9" x14ac:dyDescent="0.25">
      <c r="A94" t="s">
        <v>9</v>
      </c>
      <c r="B94" t="s">
        <v>1</v>
      </c>
      <c r="C94" t="s">
        <v>40</v>
      </c>
      <c r="D94" s="1">
        <v>44616.561966931331</v>
      </c>
      <c r="E94" t="s">
        <v>14</v>
      </c>
      <c r="G94" t="s">
        <v>1</v>
      </c>
      <c r="H94" t="s">
        <v>32</v>
      </c>
    </row>
    <row r="95" spans="1:9" x14ac:dyDescent="0.25">
      <c r="A95" t="s">
        <v>11</v>
      </c>
      <c r="B95" t="s">
        <v>1</v>
      </c>
      <c r="C95" t="s">
        <v>40</v>
      </c>
      <c r="D95" s="1">
        <v>44616.56196693168</v>
      </c>
      <c r="E95" t="s">
        <v>16</v>
      </c>
    </row>
    <row r="96" spans="1:9" x14ac:dyDescent="0.25">
      <c r="A96" t="s">
        <v>13</v>
      </c>
      <c r="B96" t="s">
        <v>1</v>
      </c>
      <c r="C96" t="s">
        <v>40</v>
      </c>
      <c r="D96" s="1">
        <v>44616.561966932022</v>
      </c>
      <c r="E96" t="s">
        <v>18</v>
      </c>
    </row>
    <row r="97" spans="1:9" x14ac:dyDescent="0.25">
      <c r="A97" t="s">
        <v>15</v>
      </c>
      <c r="B97" t="s">
        <v>1</v>
      </c>
      <c r="C97" t="s">
        <v>40</v>
      </c>
      <c r="D97" s="1">
        <v>44616.561966932371</v>
      </c>
      <c r="G97" t="s">
        <v>1</v>
      </c>
      <c r="H97" t="s">
        <v>32</v>
      </c>
    </row>
    <row r="98" spans="1:9" x14ac:dyDescent="0.25">
      <c r="A98" t="s">
        <v>0</v>
      </c>
      <c r="B98" t="s">
        <v>1</v>
      </c>
      <c r="C98" t="s">
        <v>41</v>
      </c>
      <c r="D98" s="1">
        <v>44616.561966995287</v>
      </c>
      <c r="E98" t="s">
        <v>19</v>
      </c>
      <c r="F98">
        <v>1</v>
      </c>
      <c r="G98" t="s">
        <v>1</v>
      </c>
      <c r="H98" t="s">
        <v>32</v>
      </c>
    </row>
    <row r="99" spans="1:9" x14ac:dyDescent="0.25">
      <c r="A99" t="s">
        <v>5</v>
      </c>
      <c r="B99" t="s">
        <v>1</v>
      </c>
      <c r="C99" t="s">
        <v>41</v>
      </c>
      <c r="D99" s="1">
        <v>44616.561966996072</v>
      </c>
      <c r="E99" t="s">
        <v>20</v>
      </c>
      <c r="F99">
        <v>1</v>
      </c>
      <c r="G99" t="s">
        <v>1</v>
      </c>
      <c r="H99" t="s">
        <v>32</v>
      </c>
    </row>
    <row r="100" spans="1:9" x14ac:dyDescent="0.25">
      <c r="A100" t="s">
        <v>7</v>
      </c>
      <c r="B100" t="s">
        <v>1</v>
      </c>
      <c r="C100" t="s">
        <v>41</v>
      </c>
      <c r="D100" s="1">
        <v>44616.561966996807</v>
      </c>
      <c r="E100" t="s">
        <v>3</v>
      </c>
      <c r="F100">
        <v>7</v>
      </c>
      <c r="G100" t="s">
        <v>1</v>
      </c>
      <c r="H100" t="s">
        <v>33</v>
      </c>
      <c r="I100" t="s">
        <v>42</v>
      </c>
    </row>
    <row r="101" spans="1:9" x14ac:dyDescent="0.25">
      <c r="A101" t="s">
        <v>9</v>
      </c>
      <c r="B101" t="s">
        <v>1</v>
      </c>
      <c r="C101" t="s">
        <v>41</v>
      </c>
      <c r="D101" s="1">
        <v>44616.561966997549</v>
      </c>
      <c r="E101" t="s">
        <v>6</v>
      </c>
      <c r="G101" t="s">
        <v>1</v>
      </c>
      <c r="H101" t="s">
        <v>33</v>
      </c>
    </row>
    <row r="102" spans="1:9" x14ac:dyDescent="0.25">
      <c r="A102" t="s">
        <v>11</v>
      </c>
      <c r="B102" t="s">
        <v>1</v>
      </c>
      <c r="C102" t="s">
        <v>41</v>
      </c>
      <c r="D102" s="1">
        <v>44616.561966998277</v>
      </c>
      <c r="E102" t="s">
        <v>8</v>
      </c>
      <c r="G102" t="s">
        <v>1</v>
      </c>
      <c r="H102" t="s">
        <v>33</v>
      </c>
    </row>
    <row r="103" spans="1:9" x14ac:dyDescent="0.25">
      <c r="A103" t="s">
        <v>13</v>
      </c>
      <c r="B103" t="s">
        <v>1</v>
      </c>
      <c r="C103" t="s">
        <v>41</v>
      </c>
      <c r="D103" s="1">
        <v>44616.561966998997</v>
      </c>
      <c r="E103" t="s">
        <v>10</v>
      </c>
      <c r="G103" t="s">
        <v>1</v>
      </c>
      <c r="H103" t="s">
        <v>33</v>
      </c>
    </row>
    <row r="104" spans="1:9" x14ac:dyDescent="0.25">
      <c r="A104" t="s">
        <v>15</v>
      </c>
      <c r="B104" t="s">
        <v>1</v>
      </c>
      <c r="C104" t="s">
        <v>41</v>
      </c>
      <c r="D104" s="1">
        <v>44616.561966999747</v>
      </c>
      <c r="E104" t="s">
        <v>12</v>
      </c>
      <c r="G104" t="s">
        <v>1</v>
      </c>
      <c r="H104" t="s">
        <v>33</v>
      </c>
    </row>
    <row r="105" spans="1:9" x14ac:dyDescent="0.25">
      <c r="A105" t="s">
        <v>0</v>
      </c>
      <c r="B105" t="s">
        <v>1</v>
      </c>
      <c r="C105" t="s">
        <v>43</v>
      </c>
      <c r="D105" s="1">
        <v>44616.561967090427</v>
      </c>
      <c r="E105" t="s">
        <v>14</v>
      </c>
      <c r="G105" t="s">
        <v>1</v>
      </c>
      <c r="H105" t="s">
        <v>33</v>
      </c>
    </row>
    <row r="106" spans="1:9" x14ac:dyDescent="0.25">
      <c r="A106" t="s">
        <v>5</v>
      </c>
      <c r="B106" t="s">
        <v>1</v>
      </c>
      <c r="C106" t="s">
        <v>43</v>
      </c>
      <c r="D106" s="1">
        <v>44616.561967090973</v>
      </c>
      <c r="E106" t="s">
        <v>16</v>
      </c>
    </row>
    <row r="107" spans="1:9" x14ac:dyDescent="0.25">
      <c r="A107" t="s">
        <v>7</v>
      </c>
      <c r="B107" t="s">
        <v>1</v>
      </c>
      <c r="C107" t="s">
        <v>43</v>
      </c>
      <c r="D107" s="1">
        <v>44616.561967091322</v>
      </c>
      <c r="E107" t="s">
        <v>18</v>
      </c>
    </row>
    <row r="108" spans="1:9" x14ac:dyDescent="0.25">
      <c r="A108" t="s">
        <v>9</v>
      </c>
      <c r="B108" t="s">
        <v>1</v>
      </c>
      <c r="C108" t="s">
        <v>43</v>
      </c>
      <c r="D108" s="1">
        <v>44616.561967091657</v>
      </c>
      <c r="G108" t="s">
        <v>1</v>
      </c>
      <c r="H108" t="s">
        <v>33</v>
      </c>
    </row>
    <row r="109" spans="1:9" x14ac:dyDescent="0.25">
      <c r="A109" t="s">
        <v>11</v>
      </c>
      <c r="B109" t="s">
        <v>1</v>
      </c>
      <c r="C109" t="s">
        <v>43</v>
      </c>
      <c r="D109" s="1">
        <v>44616.561967091977</v>
      </c>
      <c r="E109" t="s">
        <v>19</v>
      </c>
      <c r="F109">
        <v>1</v>
      </c>
      <c r="G109" t="s">
        <v>1</v>
      </c>
      <c r="H109" t="s">
        <v>33</v>
      </c>
    </row>
    <row r="110" spans="1:9" x14ac:dyDescent="0.25">
      <c r="A110" t="s">
        <v>13</v>
      </c>
      <c r="B110" t="s">
        <v>1</v>
      </c>
      <c r="C110" t="s">
        <v>43</v>
      </c>
      <c r="D110" s="1">
        <v>44616.561967092908</v>
      </c>
      <c r="E110" t="s">
        <v>20</v>
      </c>
      <c r="F110">
        <v>1</v>
      </c>
      <c r="G110" t="s">
        <v>1</v>
      </c>
      <c r="H110" t="s">
        <v>33</v>
      </c>
    </row>
    <row r="111" spans="1:9" x14ac:dyDescent="0.25">
      <c r="A111" t="s">
        <v>15</v>
      </c>
      <c r="B111" t="s">
        <v>1</v>
      </c>
      <c r="C111" t="s">
        <v>43</v>
      </c>
      <c r="D111" s="1">
        <v>44616.561967093359</v>
      </c>
      <c r="E111" t="s">
        <v>3</v>
      </c>
      <c r="F111">
        <v>7</v>
      </c>
      <c r="G111" t="s">
        <v>1</v>
      </c>
      <c r="H111" t="s">
        <v>35</v>
      </c>
      <c r="I111" t="s">
        <v>42</v>
      </c>
    </row>
    <row r="112" spans="1:9" x14ac:dyDescent="0.25">
      <c r="A112" t="s">
        <v>0</v>
      </c>
      <c r="B112" t="s">
        <v>1</v>
      </c>
      <c r="C112" t="s">
        <v>44</v>
      </c>
      <c r="D112" s="1">
        <v>44616.561967132628</v>
      </c>
      <c r="E112" t="s">
        <v>6</v>
      </c>
      <c r="G112" t="s">
        <v>1</v>
      </c>
      <c r="H112" t="s">
        <v>35</v>
      </c>
    </row>
    <row r="113" spans="1:9" x14ac:dyDescent="0.25">
      <c r="A113" t="s">
        <v>5</v>
      </c>
      <c r="B113" t="s">
        <v>1</v>
      </c>
      <c r="C113" t="s">
        <v>44</v>
      </c>
      <c r="D113" s="1">
        <v>44616.561967133159</v>
      </c>
      <c r="E113" t="s">
        <v>8</v>
      </c>
      <c r="G113" t="s">
        <v>1</v>
      </c>
      <c r="H113" t="s">
        <v>35</v>
      </c>
    </row>
    <row r="114" spans="1:9" x14ac:dyDescent="0.25">
      <c r="A114" t="s">
        <v>7</v>
      </c>
      <c r="B114" t="s">
        <v>1</v>
      </c>
      <c r="C114" t="s">
        <v>44</v>
      </c>
      <c r="D114" s="1">
        <v>44616.561967133508</v>
      </c>
      <c r="E114" t="s">
        <v>10</v>
      </c>
      <c r="G114" t="s">
        <v>1</v>
      </c>
      <c r="H114" t="s">
        <v>35</v>
      </c>
    </row>
    <row r="115" spans="1:9" x14ac:dyDescent="0.25">
      <c r="A115" t="s">
        <v>9</v>
      </c>
      <c r="B115" t="s">
        <v>1</v>
      </c>
      <c r="C115" t="s">
        <v>44</v>
      </c>
      <c r="D115" s="1">
        <v>44616.561967133843</v>
      </c>
      <c r="E115" t="s">
        <v>12</v>
      </c>
      <c r="G115" t="s">
        <v>1</v>
      </c>
      <c r="H115" t="s">
        <v>35</v>
      </c>
    </row>
    <row r="116" spans="1:9" x14ac:dyDescent="0.25">
      <c r="A116" t="s">
        <v>11</v>
      </c>
      <c r="B116" t="s">
        <v>1</v>
      </c>
      <c r="C116" t="s">
        <v>44</v>
      </c>
      <c r="D116" s="1">
        <v>44616.56196713417</v>
      </c>
      <c r="E116" t="s">
        <v>14</v>
      </c>
      <c r="G116" t="s">
        <v>1</v>
      </c>
      <c r="H116" t="s">
        <v>35</v>
      </c>
    </row>
    <row r="117" spans="1:9" x14ac:dyDescent="0.25">
      <c r="A117" t="s">
        <v>13</v>
      </c>
      <c r="B117" t="s">
        <v>1</v>
      </c>
      <c r="C117" t="s">
        <v>44</v>
      </c>
      <c r="D117" s="1">
        <v>44616.56196713457</v>
      </c>
      <c r="E117" t="s">
        <v>16</v>
      </c>
    </row>
    <row r="118" spans="1:9" x14ac:dyDescent="0.25">
      <c r="A118" t="s">
        <v>15</v>
      </c>
      <c r="B118" t="s">
        <v>1</v>
      </c>
      <c r="C118" t="s">
        <v>44</v>
      </c>
      <c r="D118" s="1">
        <v>44616.561967135101</v>
      </c>
      <c r="E118" t="s">
        <v>18</v>
      </c>
    </row>
    <row r="119" spans="1:9" x14ac:dyDescent="0.25">
      <c r="A119" t="s">
        <v>0</v>
      </c>
      <c r="B119" t="s">
        <v>1</v>
      </c>
      <c r="C119" t="s">
        <v>45</v>
      </c>
      <c r="D119" s="1">
        <v>44616.561967189999</v>
      </c>
      <c r="G119" t="s">
        <v>1</v>
      </c>
      <c r="H119" t="s">
        <v>35</v>
      </c>
    </row>
    <row r="120" spans="1:9" x14ac:dyDescent="0.25">
      <c r="A120" t="s">
        <v>5</v>
      </c>
      <c r="B120" t="s">
        <v>1</v>
      </c>
      <c r="C120" t="s">
        <v>45</v>
      </c>
      <c r="D120" s="1">
        <v>44616.561967190588</v>
      </c>
      <c r="E120" t="s">
        <v>19</v>
      </c>
      <c r="F120">
        <v>1</v>
      </c>
      <c r="G120" t="s">
        <v>1</v>
      </c>
      <c r="H120" t="s">
        <v>35</v>
      </c>
    </row>
    <row r="121" spans="1:9" x14ac:dyDescent="0.25">
      <c r="A121" t="s">
        <v>7</v>
      </c>
      <c r="B121" t="s">
        <v>1</v>
      </c>
      <c r="C121" t="s">
        <v>45</v>
      </c>
      <c r="D121" s="1">
        <v>44616.561967190959</v>
      </c>
      <c r="E121" t="s">
        <v>20</v>
      </c>
      <c r="F121">
        <v>1</v>
      </c>
      <c r="G121" t="s">
        <v>1</v>
      </c>
      <c r="H121" t="s">
        <v>35</v>
      </c>
    </row>
    <row r="122" spans="1:9" x14ac:dyDescent="0.25">
      <c r="A122" t="s">
        <v>9</v>
      </c>
      <c r="B122" t="s">
        <v>1</v>
      </c>
      <c r="C122" t="s">
        <v>45</v>
      </c>
      <c r="D122" s="1">
        <v>44616.561967191286</v>
      </c>
      <c r="E122" t="s">
        <v>3</v>
      </c>
      <c r="G122" t="s">
        <v>1</v>
      </c>
      <c r="H122" t="s">
        <v>36</v>
      </c>
      <c r="I122" t="s">
        <v>42</v>
      </c>
    </row>
    <row r="123" spans="1:9" x14ac:dyDescent="0.25">
      <c r="A123" t="s">
        <v>11</v>
      </c>
      <c r="B123" t="s">
        <v>1</v>
      </c>
      <c r="C123" t="s">
        <v>45</v>
      </c>
      <c r="D123" s="1">
        <v>44616.561967191607</v>
      </c>
      <c r="E123" t="s">
        <v>6</v>
      </c>
      <c r="G123" t="s">
        <v>1</v>
      </c>
      <c r="H123" t="s">
        <v>36</v>
      </c>
    </row>
    <row r="124" spans="1:9" x14ac:dyDescent="0.25">
      <c r="A124" t="s">
        <v>13</v>
      </c>
      <c r="B124" t="s">
        <v>1</v>
      </c>
      <c r="C124" t="s">
        <v>45</v>
      </c>
      <c r="D124" s="1">
        <v>44616.561967191919</v>
      </c>
      <c r="E124" t="s">
        <v>8</v>
      </c>
      <c r="G124" t="s">
        <v>1</v>
      </c>
      <c r="H124" t="s">
        <v>36</v>
      </c>
    </row>
    <row r="125" spans="1:9" x14ac:dyDescent="0.25">
      <c r="A125" t="s">
        <v>15</v>
      </c>
      <c r="B125" t="s">
        <v>1</v>
      </c>
      <c r="C125" t="s">
        <v>45</v>
      </c>
      <c r="D125" s="1">
        <v>44616.561967192283</v>
      </c>
      <c r="E125" t="s">
        <v>10</v>
      </c>
      <c r="G125" t="s">
        <v>1</v>
      </c>
      <c r="H125" t="s">
        <v>36</v>
      </c>
    </row>
    <row r="126" spans="1:9" x14ac:dyDescent="0.25">
      <c r="A126" t="s">
        <v>0</v>
      </c>
      <c r="B126" t="s">
        <v>1</v>
      </c>
      <c r="C126" t="s">
        <v>46</v>
      </c>
      <c r="D126" s="1">
        <v>44616.561967250193</v>
      </c>
      <c r="E126" t="s">
        <v>12</v>
      </c>
      <c r="G126" t="s">
        <v>1</v>
      </c>
      <c r="H126" t="s">
        <v>36</v>
      </c>
    </row>
    <row r="127" spans="1:9" x14ac:dyDescent="0.25">
      <c r="A127" t="s">
        <v>5</v>
      </c>
      <c r="B127" t="s">
        <v>1</v>
      </c>
      <c r="C127" t="s">
        <v>46</v>
      </c>
      <c r="D127" s="1">
        <v>44616.561967250913</v>
      </c>
      <c r="E127" t="s">
        <v>14</v>
      </c>
      <c r="G127" t="s">
        <v>1</v>
      </c>
      <c r="H127" t="s">
        <v>36</v>
      </c>
    </row>
    <row r="128" spans="1:9" x14ac:dyDescent="0.25">
      <c r="A128" t="s">
        <v>7</v>
      </c>
      <c r="B128" t="s">
        <v>1</v>
      </c>
      <c r="C128" t="s">
        <v>46</v>
      </c>
      <c r="D128" s="1">
        <v>44616.561967251277</v>
      </c>
      <c r="E128" t="s">
        <v>16</v>
      </c>
    </row>
    <row r="129" spans="1:9" x14ac:dyDescent="0.25">
      <c r="A129" t="s">
        <v>9</v>
      </c>
      <c r="B129" t="s">
        <v>1</v>
      </c>
      <c r="C129" t="s">
        <v>46</v>
      </c>
      <c r="D129" s="1">
        <v>44616.561967251611</v>
      </c>
      <c r="E129" t="s">
        <v>18</v>
      </c>
    </row>
    <row r="130" spans="1:9" x14ac:dyDescent="0.25">
      <c r="A130" t="s">
        <v>11</v>
      </c>
      <c r="B130" t="s">
        <v>1</v>
      </c>
      <c r="C130" t="s">
        <v>46</v>
      </c>
      <c r="D130" s="1">
        <v>44616.561967251953</v>
      </c>
      <c r="G130" t="s">
        <v>1</v>
      </c>
      <c r="H130" t="s">
        <v>36</v>
      </c>
    </row>
    <row r="131" spans="1:9" x14ac:dyDescent="0.25">
      <c r="A131" t="s">
        <v>13</v>
      </c>
      <c r="B131" t="s">
        <v>1</v>
      </c>
      <c r="C131" t="s">
        <v>46</v>
      </c>
      <c r="D131" s="1">
        <v>44616.561967252273</v>
      </c>
      <c r="E131" t="s">
        <v>19</v>
      </c>
      <c r="G131" t="s">
        <v>1</v>
      </c>
      <c r="H131" t="s">
        <v>36</v>
      </c>
    </row>
    <row r="132" spans="1:9" x14ac:dyDescent="0.25">
      <c r="A132" t="s">
        <v>15</v>
      </c>
      <c r="B132" t="s">
        <v>1</v>
      </c>
      <c r="C132" t="s">
        <v>46</v>
      </c>
      <c r="D132" s="1">
        <v>44616.561967252637</v>
      </c>
      <c r="E132" t="s">
        <v>20</v>
      </c>
      <c r="G132" t="s">
        <v>1</v>
      </c>
      <c r="H132" t="s">
        <v>36</v>
      </c>
    </row>
    <row r="133" spans="1:9" x14ac:dyDescent="0.25">
      <c r="A133" t="s">
        <v>0</v>
      </c>
      <c r="B133" t="s">
        <v>1</v>
      </c>
      <c r="C133" t="s">
        <v>47</v>
      </c>
      <c r="D133" s="1">
        <v>44616.561967301241</v>
      </c>
      <c r="E133" t="s">
        <v>3</v>
      </c>
      <c r="F133">
        <v>26</v>
      </c>
      <c r="G133" t="s">
        <v>1</v>
      </c>
      <c r="H133" t="s">
        <v>38</v>
      </c>
      <c r="I133" t="s">
        <v>48</v>
      </c>
    </row>
    <row r="134" spans="1:9" x14ac:dyDescent="0.25">
      <c r="A134" t="s">
        <v>5</v>
      </c>
      <c r="B134" t="s">
        <v>1</v>
      </c>
      <c r="C134" t="s">
        <v>47</v>
      </c>
      <c r="D134" s="1">
        <v>44616.561967301728</v>
      </c>
      <c r="E134" t="s">
        <v>6</v>
      </c>
      <c r="G134" t="s">
        <v>1</v>
      </c>
      <c r="H134" t="s">
        <v>38</v>
      </c>
    </row>
    <row r="135" spans="1:9" x14ac:dyDescent="0.25">
      <c r="A135" t="s">
        <v>7</v>
      </c>
      <c r="B135" t="s">
        <v>1</v>
      </c>
      <c r="C135" t="s">
        <v>47</v>
      </c>
      <c r="D135" s="1">
        <v>44616.56196730207</v>
      </c>
      <c r="E135" t="s">
        <v>8</v>
      </c>
      <c r="G135" t="s">
        <v>1</v>
      </c>
      <c r="H135" t="s">
        <v>38</v>
      </c>
    </row>
    <row r="136" spans="1:9" x14ac:dyDescent="0.25">
      <c r="A136" t="s">
        <v>9</v>
      </c>
      <c r="B136" t="s">
        <v>1</v>
      </c>
      <c r="C136" t="s">
        <v>47</v>
      </c>
      <c r="D136" s="1">
        <v>44616.561967302398</v>
      </c>
      <c r="E136" t="s">
        <v>10</v>
      </c>
      <c r="G136" t="s">
        <v>1</v>
      </c>
      <c r="H136" t="s">
        <v>38</v>
      </c>
    </row>
    <row r="137" spans="1:9" x14ac:dyDescent="0.25">
      <c r="A137" t="s">
        <v>11</v>
      </c>
      <c r="B137" t="s">
        <v>1</v>
      </c>
      <c r="C137" t="s">
        <v>47</v>
      </c>
      <c r="D137" s="1">
        <v>44616.56196730271</v>
      </c>
      <c r="E137" t="s">
        <v>12</v>
      </c>
      <c r="G137" t="s">
        <v>1</v>
      </c>
      <c r="H137" t="s">
        <v>38</v>
      </c>
    </row>
    <row r="138" spans="1:9" x14ac:dyDescent="0.25">
      <c r="A138" t="s">
        <v>13</v>
      </c>
      <c r="B138" t="s">
        <v>1</v>
      </c>
      <c r="C138" t="s">
        <v>47</v>
      </c>
      <c r="D138" s="1">
        <v>44616.561967303103</v>
      </c>
      <c r="E138" t="s">
        <v>14</v>
      </c>
      <c r="G138" t="s">
        <v>1</v>
      </c>
      <c r="H138" t="s">
        <v>38</v>
      </c>
    </row>
    <row r="139" spans="1:9" x14ac:dyDescent="0.25">
      <c r="A139" t="s">
        <v>15</v>
      </c>
      <c r="B139" t="s">
        <v>1</v>
      </c>
      <c r="C139" t="s">
        <v>47</v>
      </c>
      <c r="D139" s="1">
        <v>44616.561967303584</v>
      </c>
      <c r="E139" t="s">
        <v>16</v>
      </c>
    </row>
    <row r="140" spans="1:9" x14ac:dyDescent="0.25">
      <c r="A140" t="s">
        <v>0</v>
      </c>
      <c r="B140" t="s">
        <v>1</v>
      </c>
      <c r="C140" t="s">
        <v>49</v>
      </c>
      <c r="D140" s="1">
        <v>44616.561967332767</v>
      </c>
      <c r="E140" t="s">
        <v>18</v>
      </c>
    </row>
    <row r="141" spans="1:9" x14ac:dyDescent="0.25">
      <c r="A141" t="s">
        <v>5</v>
      </c>
      <c r="B141" t="s">
        <v>1</v>
      </c>
      <c r="C141" t="s">
        <v>49</v>
      </c>
      <c r="D141" s="1">
        <v>44616.561967333633</v>
      </c>
      <c r="G141" t="s">
        <v>1</v>
      </c>
      <c r="H141" t="s">
        <v>38</v>
      </c>
    </row>
    <row r="142" spans="1:9" x14ac:dyDescent="0.25">
      <c r="A142" t="s">
        <v>7</v>
      </c>
      <c r="B142" t="s">
        <v>1</v>
      </c>
      <c r="C142" t="s">
        <v>49</v>
      </c>
      <c r="D142" s="1">
        <v>44616.561967334303</v>
      </c>
      <c r="E142" t="s">
        <v>19</v>
      </c>
      <c r="F142">
        <v>3</v>
      </c>
      <c r="G142" t="s">
        <v>1</v>
      </c>
      <c r="H142" t="s">
        <v>38</v>
      </c>
    </row>
    <row r="143" spans="1:9" x14ac:dyDescent="0.25">
      <c r="A143" t="s">
        <v>9</v>
      </c>
      <c r="B143" t="s">
        <v>1</v>
      </c>
      <c r="C143" t="s">
        <v>49</v>
      </c>
      <c r="D143" s="1">
        <v>44616.561967334943</v>
      </c>
      <c r="E143" t="s">
        <v>20</v>
      </c>
      <c r="F143">
        <v>12</v>
      </c>
      <c r="G143" t="s">
        <v>1</v>
      </c>
      <c r="H143" t="s">
        <v>38</v>
      </c>
    </row>
    <row r="144" spans="1:9" x14ac:dyDescent="0.25">
      <c r="A144" t="s">
        <v>11</v>
      </c>
      <c r="B144" t="s">
        <v>1</v>
      </c>
      <c r="C144" t="s">
        <v>49</v>
      </c>
      <c r="D144" s="1">
        <v>44616.561967335583</v>
      </c>
      <c r="E144" t="s">
        <v>3</v>
      </c>
      <c r="F144">
        <v>25</v>
      </c>
      <c r="G144" t="s">
        <v>1</v>
      </c>
      <c r="H144" t="s">
        <v>40</v>
      </c>
      <c r="I144" t="s">
        <v>50</v>
      </c>
    </row>
    <row r="145" spans="1:9" x14ac:dyDescent="0.25">
      <c r="A145" t="s">
        <v>13</v>
      </c>
      <c r="B145" t="s">
        <v>1</v>
      </c>
      <c r="C145" t="s">
        <v>49</v>
      </c>
      <c r="D145" s="1">
        <v>44616.561967336223</v>
      </c>
      <c r="E145" t="s">
        <v>6</v>
      </c>
      <c r="G145" t="s">
        <v>1</v>
      </c>
      <c r="H145" t="s">
        <v>40</v>
      </c>
    </row>
    <row r="146" spans="1:9" x14ac:dyDescent="0.25">
      <c r="A146" t="s">
        <v>15</v>
      </c>
      <c r="B146" t="s">
        <v>1</v>
      </c>
      <c r="C146" t="s">
        <v>49</v>
      </c>
      <c r="D146" s="1">
        <v>44616.561967336842</v>
      </c>
      <c r="E146" t="s">
        <v>8</v>
      </c>
      <c r="G146" t="s">
        <v>1</v>
      </c>
      <c r="H146" t="s">
        <v>40</v>
      </c>
    </row>
    <row r="147" spans="1:9" x14ac:dyDescent="0.25">
      <c r="A147" t="s">
        <v>0</v>
      </c>
      <c r="B147" t="s">
        <v>1</v>
      </c>
      <c r="C147" t="s">
        <v>51</v>
      </c>
      <c r="D147" s="1">
        <v>44616.561967363858</v>
      </c>
      <c r="E147" t="s">
        <v>10</v>
      </c>
      <c r="G147" t="s">
        <v>1</v>
      </c>
      <c r="H147" t="s">
        <v>40</v>
      </c>
    </row>
    <row r="148" spans="1:9" x14ac:dyDescent="0.25">
      <c r="A148" t="s">
        <v>5</v>
      </c>
      <c r="B148" t="s">
        <v>1</v>
      </c>
      <c r="C148" t="s">
        <v>51</v>
      </c>
      <c r="D148" s="1">
        <v>44616.561967364432</v>
      </c>
      <c r="E148" t="s">
        <v>12</v>
      </c>
      <c r="G148" t="s">
        <v>1</v>
      </c>
      <c r="H148" t="s">
        <v>40</v>
      </c>
    </row>
    <row r="149" spans="1:9" x14ac:dyDescent="0.25">
      <c r="A149" t="s">
        <v>7</v>
      </c>
      <c r="B149" t="s">
        <v>1</v>
      </c>
      <c r="C149" t="s">
        <v>51</v>
      </c>
      <c r="D149" s="1">
        <v>44616.561967364789</v>
      </c>
      <c r="E149" t="s">
        <v>14</v>
      </c>
      <c r="G149" t="s">
        <v>1</v>
      </c>
      <c r="H149" t="s">
        <v>40</v>
      </c>
    </row>
    <row r="150" spans="1:9" x14ac:dyDescent="0.25">
      <c r="A150" t="s">
        <v>9</v>
      </c>
      <c r="B150" t="s">
        <v>1</v>
      </c>
      <c r="C150" t="s">
        <v>51</v>
      </c>
      <c r="D150" s="1">
        <v>44616.561967365124</v>
      </c>
      <c r="E150" t="s">
        <v>16</v>
      </c>
    </row>
    <row r="151" spans="1:9" x14ac:dyDescent="0.25">
      <c r="A151" t="s">
        <v>11</v>
      </c>
      <c r="B151" t="s">
        <v>1</v>
      </c>
      <c r="C151" t="s">
        <v>51</v>
      </c>
      <c r="D151" s="1">
        <v>44616.561967365436</v>
      </c>
      <c r="E151" t="s">
        <v>18</v>
      </c>
    </row>
    <row r="152" spans="1:9" x14ac:dyDescent="0.25">
      <c r="A152" t="s">
        <v>13</v>
      </c>
      <c r="B152" t="s">
        <v>1</v>
      </c>
      <c r="C152" t="s">
        <v>51</v>
      </c>
      <c r="D152" s="1">
        <v>44616.561967365858</v>
      </c>
      <c r="G152" t="s">
        <v>1</v>
      </c>
      <c r="H152" t="s">
        <v>40</v>
      </c>
    </row>
    <row r="153" spans="1:9" x14ac:dyDescent="0.25">
      <c r="A153" t="s">
        <v>15</v>
      </c>
      <c r="B153" t="s">
        <v>1</v>
      </c>
      <c r="C153" t="s">
        <v>51</v>
      </c>
      <c r="D153" s="1">
        <v>44616.561967366513</v>
      </c>
      <c r="E153" t="s">
        <v>19</v>
      </c>
      <c r="F153">
        <v>2</v>
      </c>
      <c r="G153" t="s">
        <v>1</v>
      </c>
      <c r="H153" t="s">
        <v>40</v>
      </c>
    </row>
    <row r="154" spans="1:9" x14ac:dyDescent="0.25">
      <c r="A154" t="s">
        <v>52</v>
      </c>
      <c r="B154" t="s">
        <v>1</v>
      </c>
      <c r="E154" t="s">
        <v>20</v>
      </c>
      <c r="F154">
        <v>12</v>
      </c>
      <c r="G154" t="s">
        <v>1</v>
      </c>
      <c r="H154" t="s">
        <v>40</v>
      </c>
    </row>
    <row r="155" spans="1:9" x14ac:dyDescent="0.25">
      <c r="E155" t="s">
        <v>3</v>
      </c>
      <c r="F155">
        <v>23</v>
      </c>
      <c r="G155" t="s">
        <v>1</v>
      </c>
      <c r="H155" t="s">
        <v>41</v>
      </c>
      <c r="I155" t="s">
        <v>53</v>
      </c>
    </row>
    <row r="156" spans="1:9" x14ac:dyDescent="0.25">
      <c r="E156" t="s">
        <v>6</v>
      </c>
      <c r="G156" t="s">
        <v>1</v>
      </c>
      <c r="H156" t="s">
        <v>41</v>
      </c>
    </row>
    <row r="157" spans="1:9" x14ac:dyDescent="0.25">
      <c r="E157" t="s">
        <v>8</v>
      </c>
      <c r="G157" t="s">
        <v>1</v>
      </c>
      <c r="H157" t="s">
        <v>41</v>
      </c>
    </row>
    <row r="158" spans="1:9" x14ac:dyDescent="0.25">
      <c r="E158" t="s">
        <v>10</v>
      </c>
      <c r="G158" t="s">
        <v>1</v>
      </c>
      <c r="H158" t="s">
        <v>41</v>
      </c>
    </row>
    <row r="159" spans="1:9" x14ac:dyDescent="0.25">
      <c r="E159" t="s">
        <v>12</v>
      </c>
      <c r="G159" t="s">
        <v>1</v>
      </c>
      <c r="H159" t="s">
        <v>41</v>
      </c>
    </row>
    <row r="160" spans="1:9" x14ac:dyDescent="0.25">
      <c r="E160" t="s">
        <v>14</v>
      </c>
      <c r="G160" t="s">
        <v>1</v>
      </c>
      <c r="H160" t="s">
        <v>41</v>
      </c>
    </row>
    <row r="161" spans="5:9" x14ac:dyDescent="0.25">
      <c r="E161" t="s">
        <v>16</v>
      </c>
    </row>
    <row r="162" spans="5:9" x14ac:dyDescent="0.25">
      <c r="E162" t="s">
        <v>18</v>
      </c>
    </row>
    <row r="163" spans="5:9" x14ac:dyDescent="0.25">
      <c r="G163" t="s">
        <v>1</v>
      </c>
      <c r="H163" t="s">
        <v>41</v>
      </c>
    </row>
    <row r="164" spans="5:9" x14ac:dyDescent="0.25">
      <c r="E164" t="s">
        <v>19</v>
      </c>
      <c r="F164">
        <v>2</v>
      </c>
      <c r="G164" t="s">
        <v>1</v>
      </c>
      <c r="H164" t="s">
        <v>41</v>
      </c>
    </row>
    <row r="165" spans="5:9" x14ac:dyDescent="0.25">
      <c r="E165" t="s">
        <v>20</v>
      </c>
      <c r="G165" t="s">
        <v>1</v>
      </c>
      <c r="H165" t="s">
        <v>41</v>
      </c>
    </row>
    <row r="166" spans="5:9" x14ac:dyDescent="0.25">
      <c r="E166" t="s">
        <v>3</v>
      </c>
      <c r="F166">
        <v>16</v>
      </c>
      <c r="G166" t="s">
        <v>1</v>
      </c>
      <c r="H166" t="s">
        <v>43</v>
      </c>
      <c r="I166" t="s">
        <v>54</v>
      </c>
    </row>
    <row r="167" spans="5:9" x14ac:dyDescent="0.25">
      <c r="E167" t="s">
        <v>6</v>
      </c>
      <c r="G167" t="s">
        <v>1</v>
      </c>
      <c r="H167" t="s">
        <v>43</v>
      </c>
    </row>
    <row r="168" spans="5:9" x14ac:dyDescent="0.25">
      <c r="E168" t="s">
        <v>8</v>
      </c>
      <c r="G168" t="s">
        <v>1</v>
      </c>
      <c r="H168" t="s">
        <v>43</v>
      </c>
    </row>
    <row r="169" spans="5:9" x14ac:dyDescent="0.25">
      <c r="E169" t="s">
        <v>10</v>
      </c>
      <c r="G169" t="s">
        <v>1</v>
      </c>
      <c r="H169" t="s">
        <v>43</v>
      </c>
    </row>
    <row r="170" spans="5:9" x14ac:dyDescent="0.25">
      <c r="E170" t="s">
        <v>12</v>
      </c>
      <c r="G170" t="s">
        <v>1</v>
      </c>
      <c r="H170" t="s">
        <v>43</v>
      </c>
    </row>
    <row r="171" spans="5:9" x14ac:dyDescent="0.25">
      <c r="E171" t="s">
        <v>14</v>
      </c>
      <c r="G171" t="s">
        <v>1</v>
      </c>
      <c r="H171" t="s">
        <v>43</v>
      </c>
    </row>
    <row r="172" spans="5:9" x14ac:dyDescent="0.25">
      <c r="E172" t="s">
        <v>16</v>
      </c>
    </row>
    <row r="173" spans="5:9" x14ac:dyDescent="0.25">
      <c r="E173" t="s">
        <v>18</v>
      </c>
    </row>
    <row r="174" spans="5:9" x14ac:dyDescent="0.25">
      <c r="G174" t="s">
        <v>1</v>
      </c>
      <c r="H174" t="s">
        <v>43</v>
      </c>
    </row>
    <row r="175" spans="5:9" x14ac:dyDescent="0.25">
      <c r="E175" t="s">
        <v>19</v>
      </c>
      <c r="F175">
        <v>2</v>
      </c>
      <c r="G175" t="s">
        <v>1</v>
      </c>
      <c r="H175" t="s">
        <v>43</v>
      </c>
    </row>
    <row r="176" spans="5:9" x14ac:dyDescent="0.25">
      <c r="E176" t="s">
        <v>20</v>
      </c>
      <c r="F176">
        <v>12</v>
      </c>
      <c r="G176" t="s">
        <v>1</v>
      </c>
      <c r="H176" t="s">
        <v>43</v>
      </c>
    </row>
    <row r="177" spans="5:9" x14ac:dyDescent="0.25">
      <c r="E177" t="s">
        <v>3</v>
      </c>
      <c r="F177">
        <v>30</v>
      </c>
      <c r="G177" t="s">
        <v>1</v>
      </c>
      <c r="H177" t="s">
        <v>44</v>
      </c>
      <c r="I177" t="s">
        <v>55</v>
      </c>
    </row>
    <row r="178" spans="5:9" x14ac:dyDescent="0.25">
      <c r="E178" t="s">
        <v>6</v>
      </c>
      <c r="G178" t="s">
        <v>1</v>
      </c>
      <c r="H178" t="s">
        <v>44</v>
      </c>
    </row>
    <row r="179" spans="5:9" x14ac:dyDescent="0.25">
      <c r="E179" t="s">
        <v>8</v>
      </c>
      <c r="G179" t="s">
        <v>1</v>
      </c>
      <c r="H179" t="s">
        <v>44</v>
      </c>
    </row>
    <row r="180" spans="5:9" x14ac:dyDescent="0.25">
      <c r="E180" t="s">
        <v>10</v>
      </c>
      <c r="G180" t="s">
        <v>1</v>
      </c>
      <c r="H180" t="s">
        <v>44</v>
      </c>
    </row>
    <row r="181" spans="5:9" x14ac:dyDescent="0.25">
      <c r="E181" t="s">
        <v>12</v>
      </c>
      <c r="G181" t="s">
        <v>1</v>
      </c>
      <c r="H181" t="s">
        <v>44</v>
      </c>
    </row>
    <row r="182" spans="5:9" x14ac:dyDescent="0.25">
      <c r="E182" t="s">
        <v>14</v>
      </c>
      <c r="G182" t="s">
        <v>1</v>
      </c>
      <c r="H182" t="s">
        <v>44</v>
      </c>
    </row>
    <row r="183" spans="5:9" x14ac:dyDescent="0.25">
      <c r="E183" t="s">
        <v>16</v>
      </c>
    </row>
    <row r="184" spans="5:9" x14ac:dyDescent="0.25">
      <c r="E184" t="s">
        <v>18</v>
      </c>
    </row>
    <row r="185" spans="5:9" x14ac:dyDescent="0.25">
      <c r="G185" t="s">
        <v>1</v>
      </c>
      <c r="H185" t="s">
        <v>44</v>
      </c>
    </row>
    <row r="186" spans="5:9" x14ac:dyDescent="0.25">
      <c r="E186" t="s">
        <v>19</v>
      </c>
      <c r="F186">
        <v>2</v>
      </c>
      <c r="G186" t="s">
        <v>1</v>
      </c>
      <c r="H186" t="s">
        <v>44</v>
      </c>
    </row>
    <row r="187" spans="5:9" x14ac:dyDescent="0.25">
      <c r="E187" t="s">
        <v>20</v>
      </c>
      <c r="F187">
        <v>12</v>
      </c>
      <c r="G187" t="s">
        <v>1</v>
      </c>
      <c r="H187" t="s">
        <v>44</v>
      </c>
    </row>
    <row r="188" spans="5:9" x14ac:dyDescent="0.25">
      <c r="E188" t="s">
        <v>3</v>
      </c>
      <c r="F188">
        <v>27</v>
      </c>
      <c r="G188" t="s">
        <v>1</v>
      </c>
      <c r="H188" t="s">
        <v>45</v>
      </c>
      <c r="I188" t="s">
        <v>56</v>
      </c>
    </row>
    <row r="189" spans="5:9" x14ac:dyDescent="0.25">
      <c r="E189" t="s">
        <v>6</v>
      </c>
      <c r="G189" t="s">
        <v>1</v>
      </c>
      <c r="H189" t="s">
        <v>45</v>
      </c>
    </row>
    <row r="190" spans="5:9" x14ac:dyDescent="0.25">
      <c r="E190" t="s">
        <v>8</v>
      </c>
      <c r="G190" t="s">
        <v>1</v>
      </c>
      <c r="H190" t="s">
        <v>45</v>
      </c>
    </row>
    <row r="191" spans="5:9" x14ac:dyDescent="0.25">
      <c r="E191" t="s">
        <v>10</v>
      </c>
      <c r="G191" t="s">
        <v>1</v>
      </c>
      <c r="H191" t="s">
        <v>45</v>
      </c>
    </row>
    <row r="192" spans="5:9" x14ac:dyDescent="0.25">
      <c r="E192" t="s">
        <v>12</v>
      </c>
      <c r="G192" t="s">
        <v>1</v>
      </c>
      <c r="H192" t="s">
        <v>45</v>
      </c>
    </row>
    <row r="193" spans="5:9" x14ac:dyDescent="0.25">
      <c r="E193" t="s">
        <v>14</v>
      </c>
      <c r="G193" t="s">
        <v>1</v>
      </c>
      <c r="H193" t="s">
        <v>45</v>
      </c>
    </row>
    <row r="194" spans="5:9" x14ac:dyDescent="0.25">
      <c r="E194" t="s">
        <v>16</v>
      </c>
    </row>
    <row r="195" spans="5:9" x14ac:dyDescent="0.25">
      <c r="E195" t="s">
        <v>18</v>
      </c>
    </row>
    <row r="196" spans="5:9" x14ac:dyDescent="0.25">
      <c r="G196" t="s">
        <v>1</v>
      </c>
      <c r="H196" t="s">
        <v>45</v>
      </c>
    </row>
    <row r="197" spans="5:9" x14ac:dyDescent="0.25">
      <c r="E197" t="s">
        <v>19</v>
      </c>
      <c r="F197">
        <v>2</v>
      </c>
      <c r="G197" t="s">
        <v>1</v>
      </c>
      <c r="H197" t="s">
        <v>45</v>
      </c>
    </row>
    <row r="198" spans="5:9" x14ac:dyDescent="0.25">
      <c r="E198" t="s">
        <v>20</v>
      </c>
      <c r="F198">
        <v>12</v>
      </c>
      <c r="G198" t="s">
        <v>1</v>
      </c>
      <c r="H198" t="s">
        <v>45</v>
      </c>
    </row>
    <row r="199" spans="5:9" x14ac:dyDescent="0.25">
      <c r="E199" t="s">
        <v>3</v>
      </c>
      <c r="F199">
        <v>24</v>
      </c>
      <c r="G199" t="s">
        <v>1</v>
      </c>
      <c r="H199" t="s">
        <v>46</v>
      </c>
      <c r="I199" t="s">
        <v>57</v>
      </c>
    </row>
    <row r="200" spans="5:9" x14ac:dyDescent="0.25">
      <c r="E200" t="s">
        <v>6</v>
      </c>
      <c r="G200" t="s">
        <v>1</v>
      </c>
      <c r="H200" t="s">
        <v>46</v>
      </c>
    </row>
    <row r="201" spans="5:9" x14ac:dyDescent="0.25">
      <c r="E201" t="s">
        <v>8</v>
      </c>
      <c r="G201" t="s">
        <v>1</v>
      </c>
      <c r="H201" t="s">
        <v>46</v>
      </c>
    </row>
    <row r="202" spans="5:9" x14ac:dyDescent="0.25">
      <c r="E202" t="s">
        <v>10</v>
      </c>
      <c r="G202" t="s">
        <v>1</v>
      </c>
      <c r="H202" t="s">
        <v>46</v>
      </c>
    </row>
    <row r="203" spans="5:9" x14ac:dyDescent="0.25">
      <c r="E203" t="s">
        <v>12</v>
      </c>
      <c r="G203" t="s">
        <v>1</v>
      </c>
      <c r="H203" t="s">
        <v>46</v>
      </c>
    </row>
    <row r="204" spans="5:9" x14ac:dyDescent="0.25">
      <c r="E204" t="s">
        <v>14</v>
      </c>
      <c r="G204" t="s">
        <v>1</v>
      </c>
      <c r="H204" t="s">
        <v>46</v>
      </c>
    </row>
    <row r="205" spans="5:9" x14ac:dyDescent="0.25">
      <c r="E205" t="s">
        <v>16</v>
      </c>
    </row>
    <row r="206" spans="5:9" x14ac:dyDescent="0.25">
      <c r="E206" t="s">
        <v>18</v>
      </c>
    </row>
    <row r="207" spans="5:9" x14ac:dyDescent="0.25">
      <c r="G207" t="s">
        <v>1</v>
      </c>
      <c r="H207" t="s">
        <v>46</v>
      </c>
    </row>
    <row r="208" spans="5:9" x14ac:dyDescent="0.25">
      <c r="E208" t="s">
        <v>19</v>
      </c>
      <c r="F208">
        <v>2</v>
      </c>
      <c r="G208" t="s">
        <v>1</v>
      </c>
      <c r="H208" t="s">
        <v>46</v>
      </c>
    </row>
    <row r="209" spans="5:9" x14ac:dyDescent="0.25">
      <c r="E209" t="s">
        <v>20</v>
      </c>
      <c r="F209">
        <v>12</v>
      </c>
      <c r="G209" t="s">
        <v>1</v>
      </c>
      <c r="H209" t="s">
        <v>46</v>
      </c>
    </row>
    <row r="210" spans="5:9" x14ac:dyDescent="0.25">
      <c r="E210" t="s">
        <v>3</v>
      </c>
      <c r="F210">
        <v>8</v>
      </c>
      <c r="G210" t="s">
        <v>1</v>
      </c>
      <c r="H210" t="s">
        <v>47</v>
      </c>
      <c r="I210" t="s">
        <v>58</v>
      </c>
    </row>
    <row r="211" spans="5:9" x14ac:dyDescent="0.25">
      <c r="E211" t="s">
        <v>6</v>
      </c>
      <c r="G211" t="s">
        <v>1</v>
      </c>
      <c r="H211" t="s">
        <v>47</v>
      </c>
    </row>
    <row r="212" spans="5:9" x14ac:dyDescent="0.25">
      <c r="E212" t="s">
        <v>8</v>
      </c>
      <c r="G212" t="s">
        <v>1</v>
      </c>
      <c r="H212" t="s">
        <v>47</v>
      </c>
    </row>
    <row r="213" spans="5:9" x14ac:dyDescent="0.25">
      <c r="E213" t="s">
        <v>10</v>
      </c>
      <c r="G213" t="s">
        <v>1</v>
      </c>
      <c r="H213" t="s">
        <v>47</v>
      </c>
    </row>
    <row r="214" spans="5:9" x14ac:dyDescent="0.25">
      <c r="E214" t="s">
        <v>12</v>
      </c>
      <c r="G214" t="s">
        <v>1</v>
      </c>
      <c r="H214" t="s">
        <v>47</v>
      </c>
    </row>
    <row r="215" spans="5:9" x14ac:dyDescent="0.25">
      <c r="E215" t="s">
        <v>14</v>
      </c>
      <c r="G215" t="s">
        <v>1</v>
      </c>
      <c r="H215" t="s">
        <v>47</v>
      </c>
    </row>
    <row r="216" spans="5:9" x14ac:dyDescent="0.25">
      <c r="E216" t="s">
        <v>16</v>
      </c>
    </row>
    <row r="217" spans="5:9" x14ac:dyDescent="0.25">
      <c r="E217" t="s">
        <v>18</v>
      </c>
    </row>
    <row r="218" spans="5:9" x14ac:dyDescent="0.25">
      <c r="G218" t="s">
        <v>1</v>
      </c>
      <c r="H218" t="s">
        <v>47</v>
      </c>
    </row>
    <row r="219" spans="5:9" x14ac:dyDescent="0.25">
      <c r="E219" t="s">
        <v>19</v>
      </c>
      <c r="F219">
        <v>2</v>
      </c>
      <c r="G219" t="s">
        <v>1</v>
      </c>
      <c r="H219" t="s">
        <v>47</v>
      </c>
    </row>
    <row r="220" spans="5:9" x14ac:dyDescent="0.25">
      <c r="E220" t="s">
        <v>20</v>
      </c>
      <c r="F220">
        <v>12</v>
      </c>
      <c r="G220" t="s">
        <v>1</v>
      </c>
      <c r="H220" t="s">
        <v>47</v>
      </c>
    </row>
    <row r="221" spans="5:9" x14ac:dyDescent="0.25">
      <c r="E221" t="s">
        <v>3</v>
      </c>
      <c r="F221">
        <v>4</v>
      </c>
      <c r="G221" t="s">
        <v>1</v>
      </c>
      <c r="H221" t="s">
        <v>49</v>
      </c>
      <c r="I221" t="s">
        <v>59</v>
      </c>
    </row>
    <row r="222" spans="5:9" x14ac:dyDescent="0.25">
      <c r="E222" t="s">
        <v>6</v>
      </c>
      <c r="G222" t="s">
        <v>1</v>
      </c>
      <c r="H222" t="s">
        <v>49</v>
      </c>
    </row>
    <row r="223" spans="5:9" x14ac:dyDescent="0.25">
      <c r="E223" t="s">
        <v>8</v>
      </c>
      <c r="G223" t="s">
        <v>1</v>
      </c>
      <c r="H223" t="s">
        <v>49</v>
      </c>
    </row>
    <row r="224" spans="5:9" x14ac:dyDescent="0.25">
      <c r="E224" t="s">
        <v>10</v>
      </c>
      <c r="G224" t="s">
        <v>1</v>
      </c>
      <c r="H224" t="s">
        <v>49</v>
      </c>
    </row>
    <row r="225" spans="5:9" x14ac:dyDescent="0.25">
      <c r="E225" t="s">
        <v>12</v>
      </c>
      <c r="G225" t="s">
        <v>1</v>
      </c>
      <c r="H225" t="s">
        <v>49</v>
      </c>
    </row>
    <row r="226" spans="5:9" x14ac:dyDescent="0.25">
      <c r="E226" t="s">
        <v>14</v>
      </c>
      <c r="G226" t="s">
        <v>1</v>
      </c>
      <c r="H226" t="s">
        <v>49</v>
      </c>
    </row>
    <row r="227" spans="5:9" x14ac:dyDescent="0.25">
      <c r="E227" t="s">
        <v>16</v>
      </c>
    </row>
    <row r="228" spans="5:9" x14ac:dyDescent="0.25">
      <c r="E228" t="s">
        <v>18</v>
      </c>
    </row>
    <row r="229" spans="5:9" x14ac:dyDescent="0.25">
      <c r="G229" t="s">
        <v>1</v>
      </c>
      <c r="H229" t="s">
        <v>49</v>
      </c>
    </row>
    <row r="230" spans="5:9" x14ac:dyDescent="0.25">
      <c r="E230" t="s">
        <v>19</v>
      </c>
      <c r="F230">
        <v>1</v>
      </c>
      <c r="G230" t="s">
        <v>1</v>
      </c>
      <c r="H230" t="s">
        <v>49</v>
      </c>
    </row>
    <row r="231" spans="5:9" x14ac:dyDescent="0.25">
      <c r="E231" t="s">
        <v>20</v>
      </c>
      <c r="F231">
        <v>12</v>
      </c>
      <c r="G231" t="s">
        <v>1</v>
      </c>
      <c r="H231" t="s">
        <v>49</v>
      </c>
    </row>
    <row r="232" spans="5:9" x14ac:dyDescent="0.25">
      <c r="E232" t="s">
        <v>3</v>
      </c>
      <c r="F232">
        <v>26</v>
      </c>
      <c r="G232" t="s">
        <v>1</v>
      </c>
      <c r="H232" t="s">
        <v>51</v>
      </c>
      <c r="I232" t="s">
        <v>60</v>
      </c>
    </row>
    <row r="233" spans="5:9" x14ac:dyDescent="0.25">
      <c r="E233" t="s">
        <v>6</v>
      </c>
      <c r="G233" t="s">
        <v>1</v>
      </c>
      <c r="H233" t="s">
        <v>51</v>
      </c>
    </row>
    <row r="234" spans="5:9" x14ac:dyDescent="0.25">
      <c r="E234" t="s">
        <v>8</v>
      </c>
      <c r="G234" t="s">
        <v>1</v>
      </c>
      <c r="H234" t="s">
        <v>51</v>
      </c>
    </row>
    <row r="235" spans="5:9" x14ac:dyDescent="0.25">
      <c r="E235" t="s">
        <v>10</v>
      </c>
      <c r="G235" t="s">
        <v>1</v>
      </c>
      <c r="H235" t="s">
        <v>51</v>
      </c>
    </row>
    <row r="236" spans="5:9" x14ac:dyDescent="0.25">
      <c r="E236" t="s">
        <v>12</v>
      </c>
      <c r="G236" t="s">
        <v>1</v>
      </c>
      <c r="H236" t="s">
        <v>51</v>
      </c>
    </row>
    <row r="237" spans="5:9" x14ac:dyDescent="0.25">
      <c r="E237" t="s">
        <v>14</v>
      </c>
      <c r="G237" t="s">
        <v>1</v>
      </c>
      <c r="H237" t="s">
        <v>51</v>
      </c>
    </row>
    <row r="238" spans="5:9" x14ac:dyDescent="0.25">
      <c r="E238" t="s">
        <v>16</v>
      </c>
    </row>
    <row r="239" spans="5:9" x14ac:dyDescent="0.25">
      <c r="E239" t="s">
        <v>18</v>
      </c>
    </row>
    <row r="240" spans="5:9" x14ac:dyDescent="0.25">
      <c r="G240" t="s">
        <v>1</v>
      </c>
      <c r="H240" t="s">
        <v>51</v>
      </c>
    </row>
    <row r="241" spans="5:8" x14ac:dyDescent="0.25">
      <c r="E241" t="s">
        <v>19</v>
      </c>
      <c r="G241" t="s">
        <v>1</v>
      </c>
      <c r="H241" t="s">
        <v>51</v>
      </c>
    </row>
    <row r="242" spans="5:8" x14ac:dyDescent="0.25">
      <c r="E242" t="s">
        <v>20</v>
      </c>
      <c r="F242">
        <v>12</v>
      </c>
      <c r="G242" t="s">
        <v>1</v>
      </c>
      <c r="H242" t="s">
        <v>51</v>
      </c>
    </row>
    <row r="243" spans="5:8" x14ac:dyDescent="0.25">
      <c r="E243" t="s">
        <v>8</v>
      </c>
      <c r="G243" t="s">
        <v>1</v>
      </c>
    </row>
    <row r="244" spans="5:8" x14ac:dyDescent="0.25">
      <c r="E244" t="s">
        <v>10</v>
      </c>
      <c r="G244" t="s">
        <v>1</v>
      </c>
    </row>
    <row r="245" spans="5:8" x14ac:dyDescent="0.25">
      <c r="E245" t="s">
        <v>12</v>
      </c>
      <c r="G245" t="s">
        <v>1</v>
      </c>
    </row>
    <row r="246" spans="5:8" x14ac:dyDescent="0.25">
      <c r="E246" t="s">
        <v>14</v>
      </c>
      <c r="G246" t="s">
        <v>1</v>
      </c>
    </row>
    <row r="247" spans="5:8" x14ac:dyDescent="0.25">
      <c r="E247" t="s">
        <v>16</v>
      </c>
    </row>
    <row r="248" spans="5:8" x14ac:dyDescent="0.25">
      <c r="E248" t="s">
        <v>18</v>
      </c>
    </row>
    <row r="249" spans="5:8" x14ac:dyDescent="0.25">
      <c r="G249" t="s">
        <v>1</v>
      </c>
    </row>
    <row r="250" spans="5:8" x14ac:dyDescent="0.25">
      <c r="E250" t="s">
        <v>19</v>
      </c>
      <c r="G250" t="s">
        <v>1</v>
      </c>
    </row>
    <row r="251" spans="5:8" x14ac:dyDescent="0.25">
      <c r="E251" t="s">
        <v>20</v>
      </c>
      <c r="G251" t="s">
        <v>1</v>
      </c>
    </row>
    <row r="252" spans="5:8" x14ac:dyDescent="0.25">
      <c r="E252" t="s">
        <v>8</v>
      </c>
      <c r="G252" t="s">
        <v>1</v>
      </c>
    </row>
    <row r="253" spans="5:8" x14ac:dyDescent="0.25">
      <c r="E253" t="s">
        <v>10</v>
      </c>
      <c r="G253" t="s">
        <v>1</v>
      </c>
    </row>
    <row r="254" spans="5:8" x14ac:dyDescent="0.25">
      <c r="E254" t="s">
        <v>12</v>
      </c>
      <c r="G254" t="s">
        <v>1</v>
      </c>
    </row>
    <row r="255" spans="5:8" x14ac:dyDescent="0.25">
      <c r="E255" t="s">
        <v>14</v>
      </c>
      <c r="G255" t="s">
        <v>1</v>
      </c>
    </row>
    <row r="256" spans="5:8" x14ac:dyDescent="0.25">
      <c r="E256" t="s">
        <v>16</v>
      </c>
    </row>
    <row r="257" spans="5:7" x14ac:dyDescent="0.25">
      <c r="E257" t="s">
        <v>18</v>
      </c>
    </row>
    <row r="258" spans="5:7" x14ac:dyDescent="0.25">
      <c r="G258" t="s">
        <v>1</v>
      </c>
    </row>
    <row r="259" spans="5:7" x14ac:dyDescent="0.25">
      <c r="E259" t="s">
        <v>19</v>
      </c>
      <c r="G259" t="s">
        <v>1</v>
      </c>
    </row>
    <row r="260" spans="5:7" x14ac:dyDescent="0.25">
      <c r="E260" t="s">
        <v>20</v>
      </c>
      <c r="G260" t="s">
        <v>1</v>
      </c>
    </row>
    <row r="261" spans="5:7" x14ac:dyDescent="0.25">
      <c r="E261" t="s">
        <v>8</v>
      </c>
      <c r="G261" t="s">
        <v>1</v>
      </c>
    </row>
    <row r="262" spans="5:7" x14ac:dyDescent="0.25">
      <c r="E262" t="s">
        <v>10</v>
      </c>
      <c r="G262" t="s">
        <v>1</v>
      </c>
    </row>
    <row r="263" spans="5:7" x14ac:dyDescent="0.25">
      <c r="E263" t="s">
        <v>12</v>
      </c>
      <c r="G263" t="s">
        <v>1</v>
      </c>
    </row>
    <row r="264" spans="5:7" x14ac:dyDescent="0.25">
      <c r="E264" t="s">
        <v>14</v>
      </c>
      <c r="G264" t="s">
        <v>1</v>
      </c>
    </row>
    <row r="265" spans="5:7" x14ac:dyDescent="0.25">
      <c r="E265" t="s">
        <v>16</v>
      </c>
    </row>
    <row r="266" spans="5:7" x14ac:dyDescent="0.25">
      <c r="E266" t="s">
        <v>18</v>
      </c>
    </row>
    <row r="267" spans="5:7" x14ac:dyDescent="0.25">
      <c r="G267" t="s">
        <v>1</v>
      </c>
    </row>
    <row r="268" spans="5:7" x14ac:dyDescent="0.25">
      <c r="E268" t="s">
        <v>19</v>
      </c>
      <c r="G268" t="s">
        <v>1</v>
      </c>
    </row>
    <row r="269" spans="5:7" x14ac:dyDescent="0.25">
      <c r="E269" t="s">
        <v>20</v>
      </c>
      <c r="G269" t="s">
        <v>1</v>
      </c>
    </row>
    <row r="270" spans="5:7" x14ac:dyDescent="0.25">
      <c r="E270" t="s">
        <v>8</v>
      </c>
      <c r="G270" t="s">
        <v>1</v>
      </c>
    </row>
    <row r="271" spans="5:7" x14ac:dyDescent="0.25">
      <c r="E271" t="s">
        <v>10</v>
      </c>
      <c r="G271" t="s">
        <v>1</v>
      </c>
    </row>
    <row r="272" spans="5:7" x14ac:dyDescent="0.25">
      <c r="E272" t="s">
        <v>12</v>
      </c>
      <c r="G272" t="s">
        <v>1</v>
      </c>
    </row>
    <row r="273" spans="5:7" x14ac:dyDescent="0.25">
      <c r="E273" t="s">
        <v>14</v>
      </c>
      <c r="G273" t="s">
        <v>1</v>
      </c>
    </row>
    <row r="274" spans="5:7" x14ac:dyDescent="0.25">
      <c r="E274" t="s">
        <v>16</v>
      </c>
    </row>
    <row r="275" spans="5:7" x14ac:dyDescent="0.25">
      <c r="E275" t="s">
        <v>18</v>
      </c>
    </row>
    <row r="276" spans="5:7" x14ac:dyDescent="0.25">
      <c r="G276" t="s">
        <v>1</v>
      </c>
    </row>
    <row r="277" spans="5:7" x14ac:dyDescent="0.25">
      <c r="E277" t="s">
        <v>19</v>
      </c>
      <c r="G277" t="s">
        <v>1</v>
      </c>
    </row>
    <row r="278" spans="5:7" x14ac:dyDescent="0.25">
      <c r="E278" t="s">
        <v>20</v>
      </c>
      <c r="G278" t="s">
        <v>1</v>
      </c>
    </row>
    <row r="279" spans="5:7" x14ac:dyDescent="0.25">
      <c r="E279" t="s">
        <v>8</v>
      </c>
      <c r="G279" t="s">
        <v>1</v>
      </c>
    </row>
    <row r="280" spans="5:7" x14ac:dyDescent="0.25">
      <c r="E280" t="s">
        <v>10</v>
      </c>
      <c r="G280" t="s">
        <v>1</v>
      </c>
    </row>
    <row r="281" spans="5:7" x14ac:dyDescent="0.25">
      <c r="E281" t="s">
        <v>12</v>
      </c>
      <c r="G281" t="s">
        <v>1</v>
      </c>
    </row>
    <row r="282" spans="5:7" x14ac:dyDescent="0.25">
      <c r="E282" t="s">
        <v>14</v>
      </c>
      <c r="G282" t="s">
        <v>1</v>
      </c>
    </row>
    <row r="283" spans="5:7" x14ac:dyDescent="0.25">
      <c r="E283" t="s">
        <v>16</v>
      </c>
    </row>
    <row r="284" spans="5:7" x14ac:dyDescent="0.25">
      <c r="E284" t="s">
        <v>18</v>
      </c>
    </row>
    <row r="285" spans="5:7" x14ac:dyDescent="0.25">
      <c r="G285" t="s">
        <v>1</v>
      </c>
    </row>
    <row r="286" spans="5:7" x14ac:dyDescent="0.25">
      <c r="E286" t="s">
        <v>19</v>
      </c>
      <c r="G286" t="s">
        <v>1</v>
      </c>
    </row>
    <row r="287" spans="5:7" x14ac:dyDescent="0.25">
      <c r="E287" t="s">
        <v>20</v>
      </c>
      <c r="G287" t="s">
        <v>1</v>
      </c>
    </row>
    <row r="288" spans="5:7" x14ac:dyDescent="0.25">
      <c r="E288" t="s">
        <v>8</v>
      </c>
      <c r="G288" t="s">
        <v>1</v>
      </c>
    </row>
    <row r="289" spans="5:7" x14ac:dyDescent="0.25">
      <c r="E289" t="s">
        <v>10</v>
      </c>
      <c r="G289" t="s">
        <v>1</v>
      </c>
    </row>
    <row r="290" spans="5:7" x14ac:dyDescent="0.25">
      <c r="E290" t="s">
        <v>12</v>
      </c>
      <c r="G290" t="s">
        <v>1</v>
      </c>
    </row>
    <row r="291" spans="5:7" x14ac:dyDescent="0.25">
      <c r="E291" t="s">
        <v>14</v>
      </c>
      <c r="G291" t="s">
        <v>1</v>
      </c>
    </row>
    <row r="292" spans="5:7" x14ac:dyDescent="0.25">
      <c r="E292" t="s">
        <v>16</v>
      </c>
    </row>
    <row r="293" spans="5:7" x14ac:dyDescent="0.25">
      <c r="E293" t="s">
        <v>18</v>
      </c>
    </row>
    <row r="294" spans="5:7" x14ac:dyDescent="0.25">
      <c r="G294" t="s">
        <v>1</v>
      </c>
    </row>
    <row r="295" spans="5:7" x14ac:dyDescent="0.25">
      <c r="E295" t="s">
        <v>19</v>
      </c>
      <c r="G295" t="s">
        <v>1</v>
      </c>
    </row>
    <row r="296" spans="5:7" x14ac:dyDescent="0.25">
      <c r="E296" t="s">
        <v>20</v>
      </c>
      <c r="G296" t="s">
        <v>1</v>
      </c>
    </row>
    <row r="297" spans="5:7" x14ac:dyDescent="0.25">
      <c r="E297" t="s">
        <v>8</v>
      </c>
      <c r="G297" t="s">
        <v>1</v>
      </c>
    </row>
    <row r="298" spans="5:7" x14ac:dyDescent="0.25">
      <c r="E298" t="s">
        <v>10</v>
      </c>
      <c r="G298" t="s">
        <v>1</v>
      </c>
    </row>
    <row r="299" spans="5:7" x14ac:dyDescent="0.25">
      <c r="E299" t="s">
        <v>12</v>
      </c>
      <c r="G299" t="s">
        <v>1</v>
      </c>
    </row>
    <row r="300" spans="5:7" x14ac:dyDescent="0.25">
      <c r="E300" t="s">
        <v>14</v>
      </c>
      <c r="G300" t="s">
        <v>1</v>
      </c>
    </row>
    <row r="301" spans="5:7" x14ac:dyDescent="0.25">
      <c r="E301" t="s">
        <v>16</v>
      </c>
    </row>
    <row r="302" spans="5:7" x14ac:dyDescent="0.25">
      <c r="E302" t="s">
        <v>18</v>
      </c>
    </row>
    <row r="303" spans="5:7" x14ac:dyDescent="0.25">
      <c r="G303" t="s">
        <v>1</v>
      </c>
    </row>
    <row r="304" spans="5:7" x14ac:dyDescent="0.25">
      <c r="E304" t="s">
        <v>19</v>
      </c>
      <c r="G304" t="s">
        <v>1</v>
      </c>
    </row>
    <row r="305" spans="5:7" x14ac:dyDescent="0.25">
      <c r="E305" t="s">
        <v>20</v>
      </c>
      <c r="G305" t="s">
        <v>1</v>
      </c>
    </row>
    <row r="306" spans="5:7" x14ac:dyDescent="0.25">
      <c r="E306" t="s">
        <v>8</v>
      </c>
      <c r="G306" t="s">
        <v>1</v>
      </c>
    </row>
    <row r="307" spans="5:7" x14ac:dyDescent="0.25">
      <c r="E307" t="s">
        <v>10</v>
      </c>
      <c r="G307" t="s">
        <v>1</v>
      </c>
    </row>
    <row r="308" spans="5:7" x14ac:dyDescent="0.25">
      <c r="E308" t="s">
        <v>12</v>
      </c>
      <c r="G308" t="s">
        <v>1</v>
      </c>
    </row>
    <row r="309" spans="5:7" x14ac:dyDescent="0.25">
      <c r="E309" t="s">
        <v>14</v>
      </c>
      <c r="G309" t="s">
        <v>1</v>
      </c>
    </row>
    <row r="310" spans="5:7" x14ac:dyDescent="0.25">
      <c r="E310" t="s">
        <v>16</v>
      </c>
    </row>
    <row r="311" spans="5:7" x14ac:dyDescent="0.25">
      <c r="E311" t="s">
        <v>18</v>
      </c>
    </row>
    <row r="312" spans="5:7" x14ac:dyDescent="0.25">
      <c r="G312" t="s">
        <v>1</v>
      </c>
    </row>
    <row r="313" spans="5:7" x14ac:dyDescent="0.25">
      <c r="E313" t="s">
        <v>19</v>
      </c>
      <c r="G313" t="s">
        <v>1</v>
      </c>
    </row>
    <row r="314" spans="5:7" x14ac:dyDescent="0.25">
      <c r="E314" t="s">
        <v>20</v>
      </c>
      <c r="G314" t="s">
        <v>1</v>
      </c>
    </row>
    <row r="315" spans="5:7" x14ac:dyDescent="0.25">
      <c r="E315" t="s">
        <v>8</v>
      </c>
      <c r="G315" t="s">
        <v>1</v>
      </c>
    </row>
    <row r="316" spans="5:7" x14ac:dyDescent="0.25">
      <c r="E316" t="s">
        <v>10</v>
      </c>
      <c r="G316" t="s">
        <v>1</v>
      </c>
    </row>
    <row r="317" spans="5:7" x14ac:dyDescent="0.25">
      <c r="E317" t="s">
        <v>12</v>
      </c>
      <c r="G317" t="s">
        <v>1</v>
      </c>
    </row>
    <row r="318" spans="5:7" x14ac:dyDescent="0.25">
      <c r="E318" t="s">
        <v>14</v>
      </c>
      <c r="G318" t="s">
        <v>1</v>
      </c>
    </row>
    <row r="319" spans="5:7" x14ac:dyDescent="0.25">
      <c r="E319" t="s">
        <v>16</v>
      </c>
    </row>
    <row r="320" spans="5:7" x14ac:dyDescent="0.25">
      <c r="E320" t="s">
        <v>18</v>
      </c>
    </row>
    <row r="321" spans="5:7" x14ac:dyDescent="0.25">
      <c r="G321" t="s">
        <v>1</v>
      </c>
    </row>
    <row r="322" spans="5:7" x14ac:dyDescent="0.25">
      <c r="E322" t="s">
        <v>19</v>
      </c>
      <c r="G322" t="s">
        <v>1</v>
      </c>
    </row>
    <row r="323" spans="5:7" x14ac:dyDescent="0.25">
      <c r="E323" t="s">
        <v>20</v>
      </c>
      <c r="G323" t="s">
        <v>1</v>
      </c>
    </row>
    <row r="324" spans="5:7" x14ac:dyDescent="0.25">
      <c r="E324" t="s">
        <v>8</v>
      </c>
      <c r="G324" t="s">
        <v>1</v>
      </c>
    </row>
    <row r="325" spans="5:7" x14ac:dyDescent="0.25">
      <c r="E325" t="s">
        <v>10</v>
      </c>
      <c r="G325" t="s">
        <v>1</v>
      </c>
    </row>
    <row r="326" spans="5:7" x14ac:dyDescent="0.25">
      <c r="E326" t="s">
        <v>12</v>
      </c>
      <c r="G326" t="s">
        <v>1</v>
      </c>
    </row>
    <row r="327" spans="5:7" x14ac:dyDescent="0.25">
      <c r="E327" t="s">
        <v>14</v>
      </c>
      <c r="G327" t="s">
        <v>1</v>
      </c>
    </row>
    <row r="328" spans="5:7" x14ac:dyDescent="0.25">
      <c r="E328" t="s">
        <v>16</v>
      </c>
    </row>
    <row r="329" spans="5:7" x14ac:dyDescent="0.25">
      <c r="E329" t="s">
        <v>18</v>
      </c>
    </row>
    <row r="330" spans="5:7" x14ac:dyDescent="0.25">
      <c r="G330" t="s">
        <v>1</v>
      </c>
    </row>
    <row r="331" spans="5:7" x14ac:dyDescent="0.25">
      <c r="E331" t="s">
        <v>19</v>
      </c>
      <c r="G331" t="s">
        <v>1</v>
      </c>
    </row>
    <row r="332" spans="5:7" x14ac:dyDescent="0.25">
      <c r="E332" t="s">
        <v>20</v>
      </c>
      <c r="G332" t="s">
        <v>1</v>
      </c>
    </row>
    <row r="333" spans="5:7" x14ac:dyDescent="0.25">
      <c r="E333" t="s">
        <v>8</v>
      </c>
      <c r="G333" t="s">
        <v>1</v>
      </c>
    </row>
    <row r="334" spans="5:7" x14ac:dyDescent="0.25">
      <c r="E334" t="s">
        <v>10</v>
      </c>
      <c r="G334" t="s">
        <v>1</v>
      </c>
    </row>
    <row r="335" spans="5:7" x14ac:dyDescent="0.25">
      <c r="E335" t="s">
        <v>12</v>
      </c>
      <c r="G335" t="s">
        <v>1</v>
      </c>
    </row>
    <row r="336" spans="5:7" x14ac:dyDescent="0.25">
      <c r="E336" t="s">
        <v>14</v>
      </c>
      <c r="G336" t="s">
        <v>1</v>
      </c>
    </row>
    <row r="337" spans="5:7" x14ac:dyDescent="0.25">
      <c r="E337" t="s">
        <v>16</v>
      </c>
    </row>
    <row r="338" spans="5:7" x14ac:dyDescent="0.25">
      <c r="E338" t="s">
        <v>18</v>
      </c>
    </row>
    <row r="339" spans="5:7" x14ac:dyDescent="0.25">
      <c r="G339" t="s">
        <v>1</v>
      </c>
    </row>
    <row r="340" spans="5:7" x14ac:dyDescent="0.25">
      <c r="E340" t="s">
        <v>19</v>
      </c>
      <c r="G340" t="s">
        <v>1</v>
      </c>
    </row>
    <row r="341" spans="5:7" x14ac:dyDescent="0.25">
      <c r="E341" t="s">
        <v>20</v>
      </c>
      <c r="G341" t="s">
        <v>1</v>
      </c>
    </row>
    <row r="342" spans="5:7" x14ac:dyDescent="0.25">
      <c r="E342" t="s">
        <v>8</v>
      </c>
      <c r="G342" t="s">
        <v>1</v>
      </c>
    </row>
    <row r="343" spans="5:7" x14ac:dyDescent="0.25">
      <c r="E343" t="s">
        <v>10</v>
      </c>
      <c r="G343" t="s">
        <v>1</v>
      </c>
    </row>
    <row r="344" spans="5:7" x14ac:dyDescent="0.25">
      <c r="E344" t="s">
        <v>12</v>
      </c>
      <c r="G344" t="s">
        <v>1</v>
      </c>
    </row>
    <row r="345" spans="5:7" x14ac:dyDescent="0.25">
      <c r="E345" t="s">
        <v>14</v>
      </c>
      <c r="G345" t="s">
        <v>1</v>
      </c>
    </row>
    <row r="346" spans="5:7" x14ac:dyDescent="0.25">
      <c r="E346" t="s">
        <v>16</v>
      </c>
    </row>
    <row r="347" spans="5:7" x14ac:dyDescent="0.25">
      <c r="E347" t="s">
        <v>18</v>
      </c>
    </row>
    <row r="348" spans="5:7" x14ac:dyDescent="0.25">
      <c r="G348" t="s">
        <v>1</v>
      </c>
    </row>
    <row r="349" spans="5:7" x14ac:dyDescent="0.25">
      <c r="E349" t="s">
        <v>19</v>
      </c>
      <c r="G349" t="s">
        <v>1</v>
      </c>
    </row>
    <row r="350" spans="5:7" x14ac:dyDescent="0.25">
      <c r="E350" t="s">
        <v>20</v>
      </c>
      <c r="G350" t="s">
        <v>1</v>
      </c>
    </row>
    <row r="351" spans="5:7" x14ac:dyDescent="0.25">
      <c r="E351" t="s">
        <v>8</v>
      </c>
      <c r="G351" t="s">
        <v>1</v>
      </c>
    </row>
    <row r="352" spans="5:7" x14ac:dyDescent="0.25">
      <c r="E352" t="s">
        <v>10</v>
      </c>
      <c r="G352" t="s">
        <v>1</v>
      </c>
    </row>
    <row r="353" spans="5:7" x14ac:dyDescent="0.25">
      <c r="E353" t="s">
        <v>12</v>
      </c>
      <c r="G353" t="s">
        <v>1</v>
      </c>
    </row>
    <row r="354" spans="5:7" x14ac:dyDescent="0.25">
      <c r="E354" t="s">
        <v>14</v>
      </c>
      <c r="G354" t="s">
        <v>1</v>
      </c>
    </row>
    <row r="355" spans="5:7" x14ac:dyDescent="0.25">
      <c r="E355" t="s">
        <v>16</v>
      </c>
    </row>
    <row r="356" spans="5:7" x14ac:dyDescent="0.25">
      <c r="E356" t="s">
        <v>18</v>
      </c>
    </row>
    <row r="357" spans="5:7" x14ac:dyDescent="0.25">
      <c r="G357" t="s">
        <v>1</v>
      </c>
    </row>
    <row r="358" spans="5:7" x14ac:dyDescent="0.25">
      <c r="E358" t="s">
        <v>19</v>
      </c>
      <c r="G358" t="s">
        <v>1</v>
      </c>
    </row>
    <row r="359" spans="5:7" x14ac:dyDescent="0.25">
      <c r="E359" t="s">
        <v>20</v>
      </c>
      <c r="G359" t="s">
        <v>1</v>
      </c>
    </row>
    <row r="360" spans="5:7" x14ac:dyDescent="0.25">
      <c r="E360" t="s">
        <v>8</v>
      </c>
      <c r="G360" t="s">
        <v>1</v>
      </c>
    </row>
    <row r="361" spans="5:7" x14ac:dyDescent="0.25">
      <c r="E361" t="s">
        <v>10</v>
      </c>
      <c r="G361" t="s">
        <v>1</v>
      </c>
    </row>
    <row r="362" spans="5:7" x14ac:dyDescent="0.25">
      <c r="E362" t="s">
        <v>12</v>
      </c>
      <c r="G362" t="s">
        <v>1</v>
      </c>
    </row>
    <row r="363" spans="5:7" x14ac:dyDescent="0.25">
      <c r="E363" t="s">
        <v>14</v>
      </c>
      <c r="G363" t="s">
        <v>1</v>
      </c>
    </row>
    <row r="364" spans="5:7" x14ac:dyDescent="0.25">
      <c r="E364" t="s">
        <v>16</v>
      </c>
    </row>
    <row r="365" spans="5:7" x14ac:dyDescent="0.25">
      <c r="E365" t="s">
        <v>18</v>
      </c>
    </row>
    <row r="366" spans="5:7" x14ac:dyDescent="0.25">
      <c r="G366" t="s">
        <v>1</v>
      </c>
    </row>
    <row r="367" spans="5:7" x14ac:dyDescent="0.25">
      <c r="E367" t="s">
        <v>19</v>
      </c>
      <c r="G367" t="s">
        <v>1</v>
      </c>
    </row>
    <row r="368" spans="5:7" x14ac:dyDescent="0.25">
      <c r="E368" t="s">
        <v>20</v>
      </c>
      <c r="G368" t="s">
        <v>1</v>
      </c>
    </row>
    <row r="369" spans="5:7" x14ac:dyDescent="0.25">
      <c r="E369" t="s">
        <v>8</v>
      </c>
      <c r="G369" t="s">
        <v>1</v>
      </c>
    </row>
    <row r="370" spans="5:7" x14ac:dyDescent="0.25">
      <c r="E370" t="s">
        <v>10</v>
      </c>
      <c r="G370" t="s">
        <v>1</v>
      </c>
    </row>
    <row r="371" spans="5:7" x14ac:dyDescent="0.25">
      <c r="E371" t="s">
        <v>12</v>
      </c>
      <c r="G371" t="s">
        <v>1</v>
      </c>
    </row>
    <row r="372" spans="5:7" x14ac:dyDescent="0.25">
      <c r="E372" t="s">
        <v>14</v>
      </c>
      <c r="G372" t="s">
        <v>1</v>
      </c>
    </row>
    <row r="373" spans="5:7" x14ac:dyDescent="0.25">
      <c r="E373" t="s">
        <v>16</v>
      </c>
    </row>
    <row r="374" spans="5:7" x14ac:dyDescent="0.25">
      <c r="E374" t="s">
        <v>18</v>
      </c>
    </row>
    <row r="375" spans="5:7" x14ac:dyDescent="0.25">
      <c r="G375" t="s">
        <v>1</v>
      </c>
    </row>
    <row r="376" spans="5:7" x14ac:dyDescent="0.25">
      <c r="E376" t="s">
        <v>19</v>
      </c>
      <c r="G376" t="s">
        <v>1</v>
      </c>
    </row>
    <row r="377" spans="5:7" x14ac:dyDescent="0.25">
      <c r="E377" t="s">
        <v>20</v>
      </c>
      <c r="G377" t="s">
        <v>1</v>
      </c>
    </row>
    <row r="378" spans="5:7" x14ac:dyDescent="0.25">
      <c r="E378" t="s">
        <v>8</v>
      </c>
      <c r="G378" t="s">
        <v>1</v>
      </c>
    </row>
    <row r="379" spans="5:7" x14ac:dyDescent="0.25">
      <c r="E379" t="s">
        <v>10</v>
      </c>
      <c r="G379" t="s">
        <v>1</v>
      </c>
    </row>
    <row r="380" spans="5:7" x14ac:dyDescent="0.25">
      <c r="E380" t="s">
        <v>12</v>
      </c>
      <c r="G380" t="s">
        <v>1</v>
      </c>
    </row>
    <row r="381" spans="5:7" x14ac:dyDescent="0.25">
      <c r="E381" t="s">
        <v>14</v>
      </c>
      <c r="G381" t="s">
        <v>1</v>
      </c>
    </row>
    <row r="382" spans="5:7" x14ac:dyDescent="0.25">
      <c r="E382" t="s">
        <v>16</v>
      </c>
    </row>
    <row r="383" spans="5:7" x14ac:dyDescent="0.25">
      <c r="E383" t="s">
        <v>18</v>
      </c>
    </row>
    <row r="384" spans="5:7" x14ac:dyDescent="0.25">
      <c r="G384" t="s">
        <v>1</v>
      </c>
    </row>
    <row r="385" spans="5:7" x14ac:dyDescent="0.25">
      <c r="E385" t="s">
        <v>19</v>
      </c>
      <c r="G385" t="s">
        <v>1</v>
      </c>
    </row>
    <row r="386" spans="5:7" x14ac:dyDescent="0.25">
      <c r="E386" t="s">
        <v>20</v>
      </c>
      <c r="G386" t="s">
        <v>1</v>
      </c>
    </row>
    <row r="387" spans="5:7" x14ac:dyDescent="0.25">
      <c r="E387" t="s">
        <v>8</v>
      </c>
      <c r="G387" t="s">
        <v>1</v>
      </c>
    </row>
    <row r="388" spans="5:7" x14ac:dyDescent="0.25">
      <c r="E388" t="s">
        <v>10</v>
      </c>
      <c r="G388" t="s">
        <v>1</v>
      </c>
    </row>
    <row r="389" spans="5:7" x14ac:dyDescent="0.25">
      <c r="E389" t="s">
        <v>12</v>
      </c>
      <c r="G389" t="s">
        <v>1</v>
      </c>
    </row>
    <row r="390" spans="5:7" x14ac:dyDescent="0.25">
      <c r="E390" t="s">
        <v>14</v>
      </c>
      <c r="G390" t="s">
        <v>1</v>
      </c>
    </row>
    <row r="391" spans="5:7" x14ac:dyDescent="0.25">
      <c r="E391" t="s">
        <v>16</v>
      </c>
    </row>
    <row r="392" spans="5:7" x14ac:dyDescent="0.25">
      <c r="E392" t="s">
        <v>18</v>
      </c>
    </row>
    <row r="393" spans="5:7" x14ac:dyDescent="0.25">
      <c r="G393" t="s">
        <v>1</v>
      </c>
    </row>
    <row r="394" spans="5:7" x14ac:dyDescent="0.25">
      <c r="E394" t="s">
        <v>19</v>
      </c>
      <c r="G394" t="s">
        <v>1</v>
      </c>
    </row>
    <row r="395" spans="5:7" x14ac:dyDescent="0.25">
      <c r="E395" t="s">
        <v>20</v>
      </c>
      <c r="G395" t="s">
        <v>1</v>
      </c>
    </row>
    <row r="396" spans="5:7" x14ac:dyDescent="0.25">
      <c r="E396" t="s">
        <v>8</v>
      </c>
      <c r="G396" t="s">
        <v>1</v>
      </c>
    </row>
    <row r="397" spans="5:7" x14ac:dyDescent="0.25">
      <c r="E397" t="s">
        <v>10</v>
      </c>
      <c r="G397" t="s">
        <v>1</v>
      </c>
    </row>
    <row r="398" spans="5:7" x14ac:dyDescent="0.25">
      <c r="E398" t="s">
        <v>12</v>
      </c>
      <c r="G398" t="s">
        <v>1</v>
      </c>
    </row>
    <row r="399" spans="5:7" x14ac:dyDescent="0.25">
      <c r="E399" t="s">
        <v>14</v>
      </c>
      <c r="G399" t="s">
        <v>1</v>
      </c>
    </row>
    <row r="400" spans="5:7" x14ac:dyDescent="0.25">
      <c r="E400" t="s">
        <v>16</v>
      </c>
    </row>
    <row r="401" spans="5:7" x14ac:dyDescent="0.25">
      <c r="E401" t="s">
        <v>18</v>
      </c>
    </row>
    <row r="402" spans="5:7" x14ac:dyDescent="0.25">
      <c r="G402" t="s">
        <v>1</v>
      </c>
    </row>
    <row r="403" spans="5:7" x14ac:dyDescent="0.25">
      <c r="E403" t="s">
        <v>19</v>
      </c>
      <c r="G403" t="s">
        <v>1</v>
      </c>
    </row>
    <row r="404" spans="5:7" x14ac:dyDescent="0.25">
      <c r="E404" t="s">
        <v>20</v>
      </c>
      <c r="G404" t="s">
        <v>1</v>
      </c>
    </row>
    <row r="405" spans="5:7" x14ac:dyDescent="0.25">
      <c r="E405" t="s">
        <v>8</v>
      </c>
      <c r="G405" t="s">
        <v>1</v>
      </c>
    </row>
    <row r="406" spans="5:7" x14ac:dyDescent="0.25">
      <c r="E406" t="s">
        <v>10</v>
      </c>
      <c r="G406" t="s">
        <v>1</v>
      </c>
    </row>
    <row r="407" spans="5:7" x14ac:dyDescent="0.25">
      <c r="E407" t="s">
        <v>12</v>
      </c>
      <c r="G407" t="s">
        <v>1</v>
      </c>
    </row>
    <row r="408" spans="5:7" x14ac:dyDescent="0.25">
      <c r="E408" t="s">
        <v>14</v>
      </c>
      <c r="G408" t="s">
        <v>1</v>
      </c>
    </row>
    <row r="409" spans="5:7" x14ac:dyDescent="0.25">
      <c r="E409" t="s">
        <v>16</v>
      </c>
    </row>
    <row r="410" spans="5:7" x14ac:dyDescent="0.25">
      <c r="E410" t="s">
        <v>18</v>
      </c>
    </row>
    <row r="411" spans="5:7" x14ac:dyDescent="0.25">
      <c r="G411" t="s">
        <v>1</v>
      </c>
    </row>
    <row r="412" spans="5:7" x14ac:dyDescent="0.25">
      <c r="E412" t="s">
        <v>19</v>
      </c>
      <c r="G412" t="s">
        <v>1</v>
      </c>
    </row>
    <row r="413" spans="5:7" x14ac:dyDescent="0.25">
      <c r="E413" t="s">
        <v>20</v>
      </c>
      <c r="G413" t="s">
        <v>1</v>
      </c>
    </row>
    <row r="414" spans="5:7" x14ac:dyDescent="0.25">
      <c r="E414" t="s">
        <v>8</v>
      </c>
      <c r="G414" t="s">
        <v>1</v>
      </c>
    </row>
    <row r="415" spans="5:7" x14ac:dyDescent="0.25">
      <c r="E415" t="s">
        <v>10</v>
      </c>
      <c r="G415" t="s">
        <v>1</v>
      </c>
    </row>
    <row r="416" spans="5:7" x14ac:dyDescent="0.25">
      <c r="E416" t="s">
        <v>12</v>
      </c>
      <c r="G416" t="s">
        <v>1</v>
      </c>
    </row>
    <row r="417" spans="5:7" x14ac:dyDescent="0.25">
      <c r="E417" t="s">
        <v>14</v>
      </c>
      <c r="G417" t="s">
        <v>1</v>
      </c>
    </row>
    <row r="418" spans="5:7" x14ac:dyDescent="0.25">
      <c r="E418" t="s">
        <v>16</v>
      </c>
    </row>
    <row r="419" spans="5:7" x14ac:dyDescent="0.25">
      <c r="E419" t="s">
        <v>18</v>
      </c>
    </row>
    <row r="420" spans="5:7" x14ac:dyDescent="0.25">
      <c r="G420" t="s">
        <v>1</v>
      </c>
    </row>
    <row r="421" spans="5:7" x14ac:dyDescent="0.25">
      <c r="E421" t="s">
        <v>19</v>
      </c>
      <c r="G421" t="s">
        <v>1</v>
      </c>
    </row>
    <row r="422" spans="5:7" x14ac:dyDescent="0.25">
      <c r="E422" t="s">
        <v>20</v>
      </c>
      <c r="G422" t="s">
        <v>1</v>
      </c>
    </row>
    <row r="423" spans="5:7" x14ac:dyDescent="0.25">
      <c r="E423" t="s">
        <v>8</v>
      </c>
      <c r="G423" t="s">
        <v>1</v>
      </c>
    </row>
    <row r="424" spans="5:7" x14ac:dyDescent="0.25">
      <c r="E424" t="s">
        <v>10</v>
      </c>
      <c r="G424" t="s">
        <v>1</v>
      </c>
    </row>
    <row r="425" spans="5:7" x14ac:dyDescent="0.25">
      <c r="E425" t="s">
        <v>12</v>
      </c>
      <c r="G425" t="s">
        <v>1</v>
      </c>
    </row>
    <row r="426" spans="5:7" x14ac:dyDescent="0.25">
      <c r="E426" t="s">
        <v>14</v>
      </c>
      <c r="G426" t="s">
        <v>1</v>
      </c>
    </row>
    <row r="427" spans="5:7" x14ac:dyDescent="0.25">
      <c r="E427" t="s">
        <v>16</v>
      </c>
    </row>
    <row r="428" spans="5:7" x14ac:dyDescent="0.25">
      <c r="E428" t="s">
        <v>18</v>
      </c>
    </row>
    <row r="429" spans="5:7" x14ac:dyDescent="0.25">
      <c r="G429" t="s">
        <v>1</v>
      </c>
    </row>
    <row r="430" spans="5:7" x14ac:dyDescent="0.25">
      <c r="E430" t="s">
        <v>19</v>
      </c>
      <c r="G430" t="s">
        <v>1</v>
      </c>
    </row>
    <row r="431" spans="5:7" x14ac:dyDescent="0.25">
      <c r="E431" t="s">
        <v>20</v>
      </c>
      <c r="G431" t="s">
        <v>1</v>
      </c>
    </row>
    <row r="432" spans="5:7" x14ac:dyDescent="0.25">
      <c r="E432" t="s">
        <v>8</v>
      </c>
      <c r="G432" t="s">
        <v>1</v>
      </c>
    </row>
    <row r="433" spans="5:7" x14ac:dyDescent="0.25">
      <c r="E433" t="s">
        <v>10</v>
      </c>
      <c r="G433" t="s">
        <v>1</v>
      </c>
    </row>
    <row r="434" spans="5:7" x14ac:dyDescent="0.25">
      <c r="E434" t="s">
        <v>12</v>
      </c>
      <c r="G434" t="s">
        <v>1</v>
      </c>
    </row>
    <row r="435" spans="5:7" x14ac:dyDescent="0.25">
      <c r="E435" t="s">
        <v>14</v>
      </c>
      <c r="G435" t="s">
        <v>1</v>
      </c>
    </row>
    <row r="436" spans="5:7" x14ac:dyDescent="0.25">
      <c r="E436" t="s">
        <v>16</v>
      </c>
    </row>
    <row r="437" spans="5:7" x14ac:dyDescent="0.25">
      <c r="E437" t="s">
        <v>18</v>
      </c>
    </row>
    <row r="438" spans="5:7" x14ac:dyDescent="0.25">
      <c r="G438" t="s">
        <v>1</v>
      </c>
    </row>
    <row r="439" spans="5:7" x14ac:dyDescent="0.25">
      <c r="E439" t="s">
        <v>19</v>
      </c>
      <c r="G439" t="s">
        <v>1</v>
      </c>
    </row>
    <row r="440" spans="5:7" x14ac:dyDescent="0.25">
      <c r="E440" t="s">
        <v>20</v>
      </c>
      <c r="G440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workbookViewId="0">
      <selection activeCell="A228" sqref="A228"/>
    </sheetView>
  </sheetViews>
  <sheetFormatPr defaultRowHeight="15" x14ac:dyDescent="0.25"/>
  <cols>
    <col min="2" max="2" width="10.28515625" bestFit="1" customWidth="1"/>
    <col min="3" max="3" width="10.140625" bestFit="1" customWidth="1"/>
    <col min="4" max="4" width="30.140625" bestFit="1" customWidth="1"/>
    <col min="5" max="5" width="18" bestFit="1" customWidth="1"/>
    <col min="6" max="7" width="8.85546875" bestFit="1" customWidth="1"/>
    <col min="8" max="8" width="9.140625" bestFit="1" customWidth="1"/>
    <col min="9" max="9" width="8.7109375" style="4" bestFit="1" customWidth="1"/>
  </cols>
  <sheetData>
    <row r="1" spans="1:9" x14ac:dyDescent="0.25">
      <c r="C1" t="s">
        <v>829</v>
      </c>
      <c r="D1" s="9" t="s">
        <v>830</v>
      </c>
      <c r="E1" s="10" t="s">
        <v>831</v>
      </c>
      <c r="F1" t="s">
        <v>113</v>
      </c>
      <c r="G1" t="s">
        <v>114</v>
      </c>
      <c r="H1" t="s">
        <v>112</v>
      </c>
      <c r="I1" s="4" t="s">
        <v>832</v>
      </c>
    </row>
    <row r="2" spans="1:9" x14ac:dyDescent="0.25">
      <c r="A2" s="6">
        <v>52020</v>
      </c>
      <c r="B2" t="s">
        <v>833</v>
      </c>
      <c r="C2" s="11">
        <v>43973</v>
      </c>
      <c r="D2" s="12" t="s">
        <v>834</v>
      </c>
      <c r="E2" s="13" t="s">
        <v>650</v>
      </c>
      <c r="F2" s="4">
        <v>324.36</v>
      </c>
      <c r="G2" s="4">
        <v>324.36</v>
      </c>
      <c r="H2" s="4">
        <v>0</v>
      </c>
    </row>
    <row r="3" spans="1:9" x14ac:dyDescent="0.25">
      <c r="A3" s="6">
        <v>52020</v>
      </c>
      <c r="B3" t="s">
        <v>833</v>
      </c>
      <c r="C3" s="11">
        <v>43973</v>
      </c>
      <c r="D3" s="14" t="s">
        <v>835</v>
      </c>
      <c r="E3" s="10" t="s">
        <v>653</v>
      </c>
      <c r="F3" s="4">
        <v>20.25</v>
      </c>
      <c r="G3" s="4">
        <v>20.25</v>
      </c>
      <c r="H3" s="4">
        <v>0</v>
      </c>
    </row>
    <row r="4" spans="1:9" x14ac:dyDescent="0.25">
      <c r="A4" s="6">
        <v>52020</v>
      </c>
      <c r="B4" t="s">
        <v>833</v>
      </c>
      <c r="C4" s="11">
        <v>43977</v>
      </c>
      <c r="D4" s="14" t="s">
        <v>836</v>
      </c>
      <c r="E4" s="10" t="s">
        <v>609</v>
      </c>
      <c r="F4" s="4">
        <v>264.60000000000002</v>
      </c>
      <c r="G4" s="4">
        <v>264.60000000000002</v>
      </c>
      <c r="H4" s="4">
        <v>0</v>
      </c>
    </row>
    <row r="5" spans="1:9" x14ac:dyDescent="0.25">
      <c r="A5" s="6">
        <v>52020</v>
      </c>
      <c r="B5" t="s">
        <v>833</v>
      </c>
      <c r="C5" s="11">
        <v>43978</v>
      </c>
      <c r="D5" s="14" t="s">
        <v>835</v>
      </c>
      <c r="E5" s="10" t="s">
        <v>653</v>
      </c>
      <c r="F5" s="4">
        <v>199.73</v>
      </c>
      <c r="G5" s="4">
        <v>199.73</v>
      </c>
      <c r="H5" s="4">
        <v>0</v>
      </c>
    </row>
    <row r="6" spans="1:9" x14ac:dyDescent="0.25">
      <c r="A6" s="6">
        <v>52020</v>
      </c>
      <c r="B6" t="s">
        <v>833</v>
      </c>
      <c r="C6" s="11">
        <v>43978</v>
      </c>
      <c r="D6" s="14" t="s">
        <v>835</v>
      </c>
      <c r="E6" s="10" t="s">
        <v>653</v>
      </c>
      <c r="F6" s="4">
        <v>73.349999999999994</v>
      </c>
      <c r="G6" s="4">
        <v>73.349999999999994</v>
      </c>
      <c r="H6" s="4">
        <v>0</v>
      </c>
    </row>
    <row r="7" spans="1:9" x14ac:dyDescent="0.25">
      <c r="A7" s="6">
        <v>62020</v>
      </c>
      <c r="B7" t="s">
        <v>833</v>
      </c>
      <c r="C7" s="11">
        <v>43994</v>
      </c>
      <c r="D7" s="14" t="s">
        <v>837</v>
      </c>
      <c r="E7" s="10" t="s">
        <v>662</v>
      </c>
      <c r="F7" s="4">
        <v>102.11</v>
      </c>
      <c r="G7" s="4">
        <v>102.11</v>
      </c>
      <c r="H7" s="4">
        <v>0</v>
      </c>
    </row>
    <row r="8" spans="1:9" x14ac:dyDescent="0.25">
      <c r="A8" s="6">
        <v>72020</v>
      </c>
      <c r="B8" t="s">
        <v>833</v>
      </c>
      <c r="C8" s="11">
        <v>44027</v>
      </c>
      <c r="D8" s="14" t="s">
        <v>838</v>
      </c>
      <c r="E8" s="10" t="s">
        <v>673</v>
      </c>
      <c r="F8" s="4">
        <v>147.79</v>
      </c>
      <c r="G8" s="4">
        <v>147.79</v>
      </c>
      <c r="H8" s="4">
        <v>0</v>
      </c>
    </row>
    <row r="9" spans="1:9" x14ac:dyDescent="0.25">
      <c r="A9" s="6">
        <v>72020</v>
      </c>
      <c r="B9" t="s">
        <v>833</v>
      </c>
      <c r="C9" s="11">
        <v>44034</v>
      </c>
      <c r="D9" s="14" t="s">
        <v>836</v>
      </c>
      <c r="E9" s="10" t="s">
        <v>609</v>
      </c>
      <c r="F9" s="4">
        <v>123.48</v>
      </c>
      <c r="G9" s="4">
        <v>123.48</v>
      </c>
      <c r="H9" s="4">
        <v>0</v>
      </c>
    </row>
    <row r="10" spans="1:9" x14ac:dyDescent="0.25">
      <c r="A10" s="6">
        <v>72020</v>
      </c>
      <c r="B10" t="s">
        <v>833</v>
      </c>
      <c r="C10" s="11">
        <v>44040</v>
      </c>
      <c r="D10" s="14" t="s">
        <v>839</v>
      </c>
      <c r="E10" s="10" t="s">
        <v>840</v>
      </c>
      <c r="F10" s="4">
        <v>667.4</v>
      </c>
      <c r="G10" s="4">
        <v>667.4</v>
      </c>
      <c r="H10" s="4">
        <v>0</v>
      </c>
    </row>
    <row r="11" spans="1:9" x14ac:dyDescent="0.25">
      <c r="A11" s="6">
        <v>82020</v>
      </c>
      <c r="B11" t="s">
        <v>833</v>
      </c>
      <c r="C11" s="11">
        <v>44046</v>
      </c>
      <c r="D11" s="14" t="s">
        <v>841</v>
      </c>
      <c r="E11" s="10" t="s">
        <v>586</v>
      </c>
      <c r="F11" s="4">
        <v>440.42</v>
      </c>
      <c r="G11" s="4">
        <v>440.42</v>
      </c>
      <c r="H11" s="4">
        <v>0</v>
      </c>
    </row>
    <row r="12" spans="1:9" x14ac:dyDescent="0.25">
      <c r="A12" s="6">
        <v>82020</v>
      </c>
      <c r="B12" t="s">
        <v>833</v>
      </c>
      <c r="C12" s="11">
        <v>44048</v>
      </c>
      <c r="D12" s="14" t="s">
        <v>835</v>
      </c>
      <c r="E12" s="10" t="s">
        <v>653</v>
      </c>
      <c r="F12" s="4">
        <v>1062.9000000000001</v>
      </c>
      <c r="G12" s="4">
        <v>1062.9000000000001</v>
      </c>
      <c r="H12" s="4">
        <v>0</v>
      </c>
    </row>
    <row r="13" spans="1:9" x14ac:dyDescent="0.25">
      <c r="A13" s="6">
        <v>82020</v>
      </c>
      <c r="B13" t="s">
        <v>833</v>
      </c>
      <c r="C13" s="11">
        <v>44060</v>
      </c>
      <c r="D13" s="14" t="s">
        <v>835</v>
      </c>
      <c r="E13" s="10" t="s">
        <v>653</v>
      </c>
      <c r="F13" s="4">
        <v>231.75</v>
      </c>
      <c r="G13" s="4">
        <v>231.75</v>
      </c>
      <c r="H13" s="4">
        <v>0</v>
      </c>
    </row>
    <row r="14" spans="1:9" x14ac:dyDescent="0.25">
      <c r="A14" s="6">
        <v>82020</v>
      </c>
      <c r="B14" t="s">
        <v>833</v>
      </c>
      <c r="C14" s="11">
        <v>44060</v>
      </c>
      <c r="D14" s="14" t="s">
        <v>836</v>
      </c>
      <c r="E14" s="10" t="s">
        <v>609</v>
      </c>
      <c r="F14" s="4">
        <v>176.4</v>
      </c>
      <c r="G14" s="4">
        <v>176.4</v>
      </c>
      <c r="H14" s="4">
        <v>0</v>
      </c>
    </row>
    <row r="15" spans="1:9" x14ac:dyDescent="0.25">
      <c r="A15" s="6">
        <v>82020</v>
      </c>
      <c r="B15" t="s">
        <v>833</v>
      </c>
      <c r="C15" s="11">
        <v>44067</v>
      </c>
      <c r="D15" s="14" t="s">
        <v>842</v>
      </c>
      <c r="E15" s="10" t="s">
        <v>561</v>
      </c>
      <c r="F15" s="4">
        <v>1986.56</v>
      </c>
      <c r="G15" s="4">
        <v>1986.56</v>
      </c>
      <c r="H15" s="4">
        <v>0</v>
      </c>
      <c r="I15" s="4">
        <v>7416</v>
      </c>
    </row>
    <row r="16" spans="1:9" x14ac:dyDescent="0.25">
      <c r="A16" s="6">
        <v>82020</v>
      </c>
      <c r="B16" t="s">
        <v>833</v>
      </c>
      <c r="C16" s="11">
        <v>44068</v>
      </c>
      <c r="D16" s="14" t="s">
        <v>841</v>
      </c>
      <c r="E16" s="10" t="s">
        <v>586</v>
      </c>
      <c r="F16" s="4">
        <v>1613.4</v>
      </c>
      <c r="G16" s="4">
        <v>1613.4</v>
      </c>
      <c r="H16" s="4">
        <v>0</v>
      </c>
    </row>
    <row r="17" spans="1:9" x14ac:dyDescent="0.25">
      <c r="A17" s="6">
        <v>82020</v>
      </c>
      <c r="B17" t="s">
        <v>833</v>
      </c>
      <c r="C17" s="11">
        <v>44068</v>
      </c>
      <c r="D17" s="14" t="s">
        <v>837</v>
      </c>
      <c r="E17" s="10" t="s">
        <v>662</v>
      </c>
      <c r="F17" s="4">
        <v>625.14</v>
      </c>
      <c r="G17" s="4">
        <v>625.14</v>
      </c>
      <c r="H17" s="4">
        <v>0</v>
      </c>
    </row>
    <row r="18" spans="1:9" x14ac:dyDescent="0.25">
      <c r="A18" s="6">
        <v>82020</v>
      </c>
      <c r="B18" t="s">
        <v>833</v>
      </c>
      <c r="C18" s="11">
        <v>44069</v>
      </c>
      <c r="D18" s="14" t="s">
        <v>836</v>
      </c>
      <c r="E18" s="10" t="s">
        <v>609</v>
      </c>
      <c r="F18" s="4">
        <v>264.60000000000002</v>
      </c>
      <c r="G18" s="4">
        <v>264.60000000000002</v>
      </c>
      <c r="H18" s="4">
        <v>0</v>
      </c>
    </row>
    <row r="19" spans="1:9" x14ac:dyDescent="0.25">
      <c r="A19" s="6">
        <v>82020</v>
      </c>
      <c r="B19" t="s">
        <v>833</v>
      </c>
      <c r="C19" s="11">
        <v>44074</v>
      </c>
      <c r="D19" s="14" t="s">
        <v>843</v>
      </c>
      <c r="E19" s="10" t="s">
        <v>578</v>
      </c>
      <c r="F19" s="4">
        <v>82.35</v>
      </c>
      <c r="G19" s="4">
        <v>82.35</v>
      </c>
      <c r="H19" s="4">
        <v>0</v>
      </c>
    </row>
    <row r="20" spans="1:9" x14ac:dyDescent="0.25">
      <c r="A20" s="6">
        <v>82020</v>
      </c>
      <c r="B20" t="s">
        <v>833</v>
      </c>
      <c r="C20" s="11">
        <v>44074</v>
      </c>
      <c r="D20" s="14" t="s">
        <v>844</v>
      </c>
      <c r="E20" s="10" t="s">
        <v>689</v>
      </c>
      <c r="F20" s="4">
        <v>92.94</v>
      </c>
      <c r="G20" s="4">
        <v>92.94</v>
      </c>
      <c r="H20" s="4">
        <v>0</v>
      </c>
    </row>
    <row r="21" spans="1:9" x14ac:dyDescent="0.25">
      <c r="A21" s="6">
        <v>82020</v>
      </c>
      <c r="B21" t="s">
        <v>833</v>
      </c>
      <c r="C21" s="11">
        <v>44074</v>
      </c>
      <c r="D21" s="14" t="s">
        <v>845</v>
      </c>
      <c r="E21" s="10" t="s">
        <v>680</v>
      </c>
      <c r="F21" s="4">
        <v>37.44</v>
      </c>
      <c r="G21" s="4">
        <v>37.44</v>
      </c>
      <c r="H21" s="4">
        <v>0</v>
      </c>
    </row>
    <row r="22" spans="1:9" x14ac:dyDescent="0.25">
      <c r="A22" s="6">
        <v>92020</v>
      </c>
      <c r="B22" t="s">
        <v>833</v>
      </c>
      <c r="C22" s="11">
        <v>44077</v>
      </c>
      <c r="D22" s="14" t="s">
        <v>842</v>
      </c>
      <c r="E22" s="10" t="s">
        <v>561</v>
      </c>
      <c r="F22" s="4">
        <v>1921.12</v>
      </c>
      <c r="G22" s="4">
        <v>1921.12</v>
      </c>
      <c r="H22" s="4">
        <v>0</v>
      </c>
      <c r="I22" s="4">
        <v>7336</v>
      </c>
    </row>
    <row r="23" spans="1:9" x14ac:dyDescent="0.25">
      <c r="A23" s="6">
        <v>92020</v>
      </c>
      <c r="B23" t="s">
        <v>833</v>
      </c>
      <c r="C23" s="11">
        <v>44078</v>
      </c>
      <c r="D23" s="14" t="s">
        <v>836</v>
      </c>
      <c r="E23" s="10" t="s">
        <v>609</v>
      </c>
      <c r="F23" s="4">
        <v>365.09</v>
      </c>
      <c r="G23" s="4">
        <v>365.09</v>
      </c>
      <c r="H23" s="4">
        <v>0</v>
      </c>
    </row>
    <row r="24" spans="1:9" x14ac:dyDescent="0.25">
      <c r="A24" s="6">
        <v>92020</v>
      </c>
      <c r="B24" t="s">
        <v>833</v>
      </c>
      <c r="C24" s="11">
        <v>44085</v>
      </c>
      <c r="D24" s="14" t="s">
        <v>836</v>
      </c>
      <c r="E24" s="10" t="s">
        <v>609</v>
      </c>
      <c r="F24" s="4">
        <v>288.23</v>
      </c>
      <c r="G24" s="4">
        <v>288.23</v>
      </c>
      <c r="H24" s="4">
        <v>0</v>
      </c>
    </row>
    <row r="25" spans="1:9" x14ac:dyDescent="0.25">
      <c r="A25" s="6">
        <v>92020</v>
      </c>
      <c r="B25" t="s">
        <v>833</v>
      </c>
      <c r="C25" s="11">
        <v>44085</v>
      </c>
      <c r="D25" s="14" t="s">
        <v>846</v>
      </c>
      <c r="E25" s="10" t="s">
        <v>847</v>
      </c>
      <c r="F25" s="4">
        <v>91.53</v>
      </c>
      <c r="G25" s="4">
        <v>91.53</v>
      </c>
      <c r="H25" s="4">
        <v>0</v>
      </c>
    </row>
    <row r="26" spans="1:9" x14ac:dyDescent="0.25">
      <c r="A26" s="6">
        <v>92020</v>
      </c>
      <c r="B26" t="s">
        <v>833</v>
      </c>
      <c r="C26" s="11">
        <v>44085</v>
      </c>
      <c r="D26" s="14" t="s">
        <v>846</v>
      </c>
      <c r="E26" s="10" t="s">
        <v>847</v>
      </c>
      <c r="F26" s="4">
        <v>91.53</v>
      </c>
      <c r="G26" s="4">
        <v>91.53</v>
      </c>
      <c r="H26" s="4">
        <v>0</v>
      </c>
    </row>
    <row r="27" spans="1:9" x14ac:dyDescent="0.25">
      <c r="A27" s="6">
        <v>92020</v>
      </c>
      <c r="B27" t="s">
        <v>833</v>
      </c>
      <c r="C27" s="11">
        <v>44085</v>
      </c>
      <c r="D27" s="14" t="s">
        <v>846</v>
      </c>
      <c r="E27" s="10" t="s">
        <v>847</v>
      </c>
      <c r="F27" s="4">
        <v>91.53</v>
      </c>
      <c r="G27" s="4">
        <v>91.53</v>
      </c>
      <c r="H27" s="4">
        <v>0</v>
      </c>
    </row>
    <row r="28" spans="1:9" x14ac:dyDescent="0.25">
      <c r="A28" s="6">
        <v>92020</v>
      </c>
      <c r="B28" t="s">
        <v>833</v>
      </c>
      <c r="C28" s="11">
        <v>44085</v>
      </c>
      <c r="D28" s="14" t="s">
        <v>846</v>
      </c>
      <c r="E28" s="10" t="s">
        <v>847</v>
      </c>
      <c r="F28" s="4">
        <v>183.05</v>
      </c>
      <c r="G28" s="4">
        <v>183.05</v>
      </c>
      <c r="H28" s="4">
        <v>0</v>
      </c>
    </row>
    <row r="29" spans="1:9" x14ac:dyDescent="0.25">
      <c r="A29" s="6">
        <v>92020</v>
      </c>
      <c r="B29" t="s">
        <v>833</v>
      </c>
      <c r="C29" s="11">
        <v>44093</v>
      </c>
      <c r="D29" s="14" t="s">
        <v>842</v>
      </c>
      <c r="E29" s="10" t="s">
        <v>561</v>
      </c>
      <c r="F29" s="4">
        <v>2108.62</v>
      </c>
      <c r="G29" s="4">
        <v>2108.62</v>
      </c>
      <c r="H29" s="4">
        <v>0</v>
      </c>
      <c r="I29" s="4">
        <v>8052</v>
      </c>
    </row>
    <row r="30" spans="1:9" x14ac:dyDescent="0.25">
      <c r="A30" s="6">
        <v>92020</v>
      </c>
      <c r="B30" t="s">
        <v>833</v>
      </c>
      <c r="C30" s="11">
        <v>44096</v>
      </c>
      <c r="D30" s="14" t="s">
        <v>836</v>
      </c>
      <c r="E30" s="10" t="s">
        <v>609</v>
      </c>
      <c r="F30" s="4">
        <v>403.2</v>
      </c>
      <c r="G30" s="4">
        <v>403.2</v>
      </c>
      <c r="H30" s="4">
        <v>0</v>
      </c>
    </row>
    <row r="31" spans="1:9" x14ac:dyDescent="0.25">
      <c r="A31" s="6">
        <v>92020</v>
      </c>
      <c r="B31" t="s">
        <v>833</v>
      </c>
      <c r="C31" s="11">
        <v>44099</v>
      </c>
      <c r="D31" s="14" t="s">
        <v>835</v>
      </c>
      <c r="E31" s="10" t="s">
        <v>653</v>
      </c>
      <c r="F31" s="4">
        <v>60.75</v>
      </c>
      <c r="G31" s="4">
        <v>60.75</v>
      </c>
      <c r="H31" s="4">
        <v>0</v>
      </c>
    </row>
    <row r="32" spans="1:9" x14ac:dyDescent="0.25">
      <c r="A32" s="6">
        <v>92020</v>
      </c>
      <c r="B32" t="s">
        <v>833</v>
      </c>
      <c r="C32" s="11">
        <v>44100</v>
      </c>
      <c r="D32" s="14" t="s">
        <v>848</v>
      </c>
      <c r="E32" s="10" t="s">
        <v>717</v>
      </c>
      <c r="F32" s="4">
        <v>43</v>
      </c>
      <c r="G32" s="4">
        <v>43</v>
      </c>
      <c r="H32" s="4">
        <v>0</v>
      </c>
    </row>
    <row r="33" spans="1:9" x14ac:dyDescent="0.25">
      <c r="A33" s="6">
        <v>92020</v>
      </c>
      <c r="B33" t="s">
        <v>833</v>
      </c>
      <c r="C33" s="11">
        <v>44103</v>
      </c>
      <c r="D33" s="14" t="s">
        <v>842</v>
      </c>
      <c r="E33" s="10" t="s">
        <v>561</v>
      </c>
      <c r="F33" s="4">
        <v>2005.96</v>
      </c>
      <c r="G33" s="4">
        <v>2005.96</v>
      </c>
      <c r="H33" s="4">
        <v>0</v>
      </c>
      <c r="I33" s="4">
        <v>7660</v>
      </c>
    </row>
    <row r="34" spans="1:9" x14ac:dyDescent="0.25">
      <c r="A34" s="6">
        <v>92020</v>
      </c>
      <c r="B34" t="s">
        <v>833</v>
      </c>
      <c r="C34" s="11">
        <v>44104</v>
      </c>
      <c r="D34" s="14" t="s">
        <v>836</v>
      </c>
      <c r="E34" s="10" t="s">
        <v>609</v>
      </c>
      <c r="F34" s="4">
        <v>201.6</v>
      </c>
      <c r="G34" s="4">
        <v>201.6</v>
      </c>
      <c r="H34" s="4">
        <v>0</v>
      </c>
    </row>
    <row r="35" spans="1:9" x14ac:dyDescent="0.25">
      <c r="A35" s="6">
        <v>102020</v>
      </c>
      <c r="B35" t="s">
        <v>833</v>
      </c>
      <c r="C35" s="11">
        <v>44111</v>
      </c>
      <c r="D35" s="14" t="s">
        <v>836</v>
      </c>
      <c r="E35" s="10" t="s">
        <v>609</v>
      </c>
      <c r="F35" s="4">
        <v>302.39999999999998</v>
      </c>
      <c r="G35" s="4">
        <v>302.39999999999998</v>
      </c>
      <c r="H35" s="4">
        <v>0</v>
      </c>
    </row>
    <row r="36" spans="1:9" x14ac:dyDescent="0.25">
      <c r="A36" s="6">
        <v>102020</v>
      </c>
      <c r="B36" t="s">
        <v>833</v>
      </c>
      <c r="C36" s="11">
        <v>44112</v>
      </c>
      <c r="D36" s="14" t="s">
        <v>842</v>
      </c>
      <c r="E36" s="10" t="s">
        <v>561</v>
      </c>
      <c r="F36" s="4">
        <v>2168.33</v>
      </c>
      <c r="G36" s="4">
        <v>2168.33</v>
      </c>
      <c r="H36" s="4">
        <v>0</v>
      </c>
      <c r="I36" s="4">
        <v>8280</v>
      </c>
    </row>
    <row r="37" spans="1:9" x14ac:dyDescent="0.25">
      <c r="A37" s="6">
        <v>102020</v>
      </c>
      <c r="B37" t="s">
        <v>833</v>
      </c>
      <c r="C37" s="11">
        <v>44114</v>
      </c>
      <c r="D37" s="14" t="s">
        <v>844</v>
      </c>
      <c r="E37" s="10" t="s">
        <v>689</v>
      </c>
      <c r="F37" s="4">
        <v>48.94</v>
      </c>
      <c r="G37" s="4">
        <v>48.94</v>
      </c>
      <c r="H37" s="4">
        <v>0</v>
      </c>
    </row>
    <row r="38" spans="1:9" x14ac:dyDescent="0.25">
      <c r="A38" s="6">
        <v>102020</v>
      </c>
      <c r="B38" t="s">
        <v>833</v>
      </c>
      <c r="C38" s="11">
        <v>44118</v>
      </c>
      <c r="D38" s="14" t="s">
        <v>841</v>
      </c>
      <c r="E38" s="10" t="s">
        <v>586</v>
      </c>
      <c r="F38" s="4">
        <v>1159.1199999999999</v>
      </c>
      <c r="G38" s="4">
        <v>1159.1199999999999</v>
      </c>
      <c r="H38" s="4">
        <v>0</v>
      </c>
    </row>
    <row r="39" spans="1:9" x14ac:dyDescent="0.25">
      <c r="A39" s="6">
        <v>102020</v>
      </c>
      <c r="B39" t="s">
        <v>833</v>
      </c>
      <c r="C39" s="11">
        <v>44118</v>
      </c>
      <c r="D39" s="14" t="s">
        <v>836</v>
      </c>
      <c r="E39" s="10" t="s">
        <v>609</v>
      </c>
      <c r="F39" s="4">
        <v>302.39999999999998</v>
      </c>
      <c r="G39" s="4">
        <v>302.39999999999998</v>
      </c>
      <c r="H39" s="4">
        <v>0</v>
      </c>
    </row>
    <row r="40" spans="1:9" x14ac:dyDescent="0.25">
      <c r="A40" s="6">
        <v>102020</v>
      </c>
      <c r="B40" t="s">
        <v>833</v>
      </c>
      <c r="C40" s="11">
        <v>44119</v>
      </c>
      <c r="D40" s="14" t="s">
        <v>849</v>
      </c>
      <c r="E40" s="10" t="s">
        <v>738</v>
      </c>
      <c r="F40" s="4">
        <v>1429.34</v>
      </c>
      <c r="G40" s="4">
        <v>1429.34</v>
      </c>
      <c r="H40" s="4">
        <v>0</v>
      </c>
    </row>
    <row r="41" spans="1:9" x14ac:dyDescent="0.25">
      <c r="A41" s="6">
        <v>102020</v>
      </c>
      <c r="B41" t="s">
        <v>833</v>
      </c>
      <c r="C41" s="11">
        <v>44123</v>
      </c>
      <c r="D41" s="14" t="s">
        <v>836</v>
      </c>
      <c r="E41" s="10" t="s">
        <v>609</v>
      </c>
      <c r="F41" s="4">
        <v>302.39999999999998</v>
      </c>
      <c r="G41" s="4">
        <v>302.39999999999998</v>
      </c>
      <c r="H41" s="4">
        <v>0</v>
      </c>
    </row>
    <row r="42" spans="1:9" x14ac:dyDescent="0.25">
      <c r="A42" s="6">
        <v>102020</v>
      </c>
      <c r="B42" t="s">
        <v>833</v>
      </c>
      <c r="C42" s="11">
        <v>44123</v>
      </c>
      <c r="D42" s="14" t="s">
        <v>835</v>
      </c>
      <c r="E42" s="10" t="s">
        <v>653</v>
      </c>
      <c r="F42" s="4">
        <v>388.8</v>
      </c>
      <c r="G42" s="4">
        <v>388.8</v>
      </c>
      <c r="H42" s="4">
        <v>0</v>
      </c>
    </row>
    <row r="43" spans="1:9" x14ac:dyDescent="0.25">
      <c r="A43" s="6">
        <v>102020</v>
      </c>
      <c r="B43" t="s">
        <v>833</v>
      </c>
      <c r="C43" s="11">
        <v>44123</v>
      </c>
      <c r="D43" s="14" t="s">
        <v>835</v>
      </c>
      <c r="E43" s="10" t="s">
        <v>653</v>
      </c>
      <c r="F43" s="4">
        <v>29.79</v>
      </c>
      <c r="G43" s="4">
        <v>29.79</v>
      </c>
      <c r="H43" s="4">
        <v>0</v>
      </c>
    </row>
    <row r="44" spans="1:9" x14ac:dyDescent="0.25">
      <c r="A44" s="6">
        <v>102020</v>
      </c>
      <c r="B44" t="s">
        <v>833</v>
      </c>
      <c r="C44" s="11">
        <v>44123</v>
      </c>
      <c r="D44" s="14" t="s">
        <v>850</v>
      </c>
      <c r="E44" s="10" t="s">
        <v>650</v>
      </c>
      <c r="F44" s="4">
        <v>2800.89</v>
      </c>
      <c r="G44" s="4">
        <v>2800.89</v>
      </c>
      <c r="H44" s="4">
        <v>0</v>
      </c>
    </row>
    <row r="45" spans="1:9" x14ac:dyDescent="0.25">
      <c r="A45" s="6">
        <v>102020</v>
      </c>
      <c r="B45" t="s">
        <v>833</v>
      </c>
      <c r="C45" s="11">
        <v>44125</v>
      </c>
      <c r="D45" s="14" t="s">
        <v>851</v>
      </c>
      <c r="E45" s="10" t="s">
        <v>723</v>
      </c>
      <c r="F45" s="4">
        <v>2623.32</v>
      </c>
      <c r="G45" s="4">
        <v>2623.32</v>
      </c>
      <c r="H45" s="4">
        <v>0</v>
      </c>
    </row>
    <row r="46" spans="1:9" x14ac:dyDescent="0.25">
      <c r="A46" s="6">
        <v>102020</v>
      </c>
      <c r="B46" t="s">
        <v>833</v>
      </c>
      <c r="C46" s="11">
        <v>44127</v>
      </c>
      <c r="D46" s="14" t="s">
        <v>852</v>
      </c>
      <c r="E46" s="10" t="s">
        <v>548</v>
      </c>
      <c r="F46" s="4">
        <v>1525.42</v>
      </c>
      <c r="G46" s="4">
        <v>1525.42</v>
      </c>
      <c r="H46" s="4">
        <v>0</v>
      </c>
    </row>
    <row r="47" spans="1:9" x14ac:dyDescent="0.25">
      <c r="A47" s="6">
        <v>102020</v>
      </c>
      <c r="B47" t="s">
        <v>833</v>
      </c>
      <c r="C47" s="11">
        <v>44128</v>
      </c>
      <c r="D47" s="14" t="s">
        <v>836</v>
      </c>
      <c r="E47" s="10" t="s">
        <v>609</v>
      </c>
      <c r="F47" s="4">
        <v>428.4</v>
      </c>
      <c r="G47" s="4">
        <v>428.4</v>
      </c>
      <c r="H47" s="4">
        <v>0</v>
      </c>
    </row>
    <row r="48" spans="1:9" x14ac:dyDescent="0.25">
      <c r="A48" s="6">
        <v>102020</v>
      </c>
      <c r="B48" t="s">
        <v>833</v>
      </c>
      <c r="C48" s="11">
        <v>44132</v>
      </c>
      <c r="D48" s="14" t="s">
        <v>842</v>
      </c>
      <c r="E48" s="10" t="s">
        <v>561</v>
      </c>
      <c r="F48" s="4">
        <v>2051.0100000000002</v>
      </c>
      <c r="G48" s="4">
        <v>2051.0100000000002</v>
      </c>
      <c r="H48" s="4">
        <v>0</v>
      </c>
      <c r="I48" s="4">
        <v>7832</v>
      </c>
    </row>
    <row r="49" spans="1:9" x14ac:dyDescent="0.25">
      <c r="A49" s="6">
        <v>102020</v>
      </c>
      <c r="B49" t="s">
        <v>833</v>
      </c>
      <c r="C49" s="11">
        <v>44135</v>
      </c>
      <c r="D49" s="14" t="s">
        <v>836</v>
      </c>
      <c r="E49" s="10" t="s">
        <v>609</v>
      </c>
      <c r="F49" s="4">
        <v>321.3</v>
      </c>
      <c r="G49" s="4">
        <v>321.3</v>
      </c>
      <c r="H49" s="4">
        <v>0</v>
      </c>
    </row>
    <row r="50" spans="1:9" x14ac:dyDescent="0.25">
      <c r="A50" s="6">
        <v>102020</v>
      </c>
      <c r="B50" t="s">
        <v>833</v>
      </c>
      <c r="C50" s="11">
        <v>44135</v>
      </c>
      <c r="D50" s="14" t="s">
        <v>846</v>
      </c>
      <c r="E50" s="10" t="s">
        <v>847</v>
      </c>
      <c r="F50" s="4">
        <v>99.46</v>
      </c>
      <c r="G50" s="4">
        <v>99.46</v>
      </c>
      <c r="H50" s="4">
        <v>0</v>
      </c>
    </row>
    <row r="51" spans="1:9" x14ac:dyDescent="0.25">
      <c r="A51" s="6">
        <v>112020</v>
      </c>
      <c r="B51" t="s">
        <v>833</v>
      </c>
      <c r="C51" s="11">
        <v>44136</v>
      </c>
      <c r="D51" s="14" t="s">
        <v>846</v>
      </c>
      <c r="E51" s="10" t="s">
        <v>847</v>
      </c>
      <c r="F51" s="4">
        <v>99.46</v>
      </c>
      <c r="G51" s="4">
        <v>99.46</v>
      </c>
      <c r="H51" s="4">
        <v>0</v>
      </c>
    </row>
    <row r="52" spans="1:9" x14ac:dyDescent="0.25">
      <c r="A52" s="6">
        <v>112020</v>
      </c>
      <c r="B52" t="s">
        <v>833</v>
      </c>
      <c r="C52" s="11">
        <v>44136</v>
      </c>
      <c r="D52" s="14" t="s">
        <v>846</v>
      </c>
      <c r="E52" s="10" t="s">
        <v>847</v>
      </c>
      <c r="F52" s="4">
        <v>99.46</v>
      </c>
      <c r="G52" s="4">
        <v>99.46</v>
      </c>
      <c r="H52" s="4">
        <v>0</v>
      </c>
    </row>
    <row r="53" spans="1:9" x14ac:dyDescent="0.25">
      <c r="A53" s="6">
        <v>112020</v>
      </c>
      <c r="B53" t="s">
        <v>833</v>
      </c>
      <c r="C53" s="11">
        <v>44138</v>
      </c>
      <c r="D53" s="14" t="s">
        <v>853</v>
      </c>
      <c r="E53" s="10" t="s">
        <v>769</v>
      </c>
      <c r="F53" s="4">
        <v>208.93</v>
      </c>
      <c r="G53" s="4">
        <v>208.93</v>
      </c>
      <c r="H53" s="4">
        <v>0</v>
      </c>
    </row>
    <row r="54" spans="1:9" x14ac:dyDescent="0.25">
      <c r="A54" s="6">
        <v>112020</v>
      </c>
      <c r="B54" t="s">
        <v>833</v>
      </c>
      <c r="C54" s="11">
        <v>44138</v>
      </c>
      <c r="D54" s="14" t="s">
        <v>836</v>
      </c>
      <c r="E54" s="10" t="s">
        <v>609</v>
      </c>
      <c r="F54" s="4">
        <v>321.3</v>
      </c>
      <c r="G54" s="4">
        <v>321.3</v>
      </c>
      <c r="H54" s="4">
        <v>0</v>
      </c>
    </row>
    <row r="55" spans="1:9" x14ac:dyDescent="0.25">
      <c r="A55" s="6">
        <v>112020</v>
      </c>
      <c r="B55" t="s">
        <v>833</v>
      </c>
      <c r="C55" s="11">
        <v>44140</v>
      </c>
      <c r="D55" s="14" t="s">
        <v>843</v>
      </c>
      <c r="E55" s="10" t="s">
        <v>578</v>
      </c>
      <c r="F55" s="4">
        <v>36</v>
      </c>
      <c r="G55" s="4">
        <v>36</v>
      </c>
      <c r="H55" s="4">
        <v>0</v>
      </c>
    </row>
    <row r="56" spans="1:9" x14ac:dyDescent="0.25">
      <c r="A56" s="6">
        <v>112020</v>
      </c>
      <c r="B56" t="s">
        <v>833</v>
      </c>
      <c r="C56" s="11">
        <v>44146</v>
      </c>
      <c r="D56" s="14" t="s">
        <v>842</v>
      </c>
      <c r="E56" s="10" t="s">
        <v>561</v>
      </c>
      <c r="F56" s="4">
        <v>2081.38</v>
      </c>
      <c r="G56" s="4">
        <v>2081.38</v>
      </c>
      <c r="H56" s="4">
        <v>0</v>
      </c>
      <c r="I56" s="4">
        <v>7948</v>
      </c>
    </row>
    <row r="57" spans="1:9" x14ac:dyDescent="0.25">
      <c r="A57" s="6">
        <v>112020</v>
      </c>
      <c r="B57" t="s">
        <v>833</v>
      </c>
      <c r="C57" s="11">
        <v>44148</v>
      </c>
      <c r="D57" s="14" t="s">
        <v>836</v>
      </c>
      <c r="E57" s="10" t="s">
        <v>609</v>
      </c>
      <c r="F57" s="4">
        <v>214.2</v>
      </c>
      <c r="G57" s="4">
        <v>214.2</v>
      </c>
      <c r="H57" s="4">
        <v>0</v>
      </c>
    </row>
    <row r="58" spans="1:9" x14ac:dyDescent="0.25">
      <c r="A58" s="6">
        <v>112020</v>
      </c>
      <c r="B58" t="s">
        <v>833</v>
      </c>
      <c r="C58" s="11">
        <v>44152</v>
      </c>
      <c r="D58" s="14" t="s">
        <v>854</v>
      </c>
      <c r="E58" s="10" t="s">
        <v>749</v>
      </c>
      <c r="F58" s="4">
        <v>122.03</v>
      </c>
      <c r="G58" s="4">
        <v>122.03</v>
      </c>
      <c r="H58" s="4">
        <v>0</v>
      </c>
    </row>
    <row r="59" spans="1:9" x14ac:dyDescent="0.25">
      <c r="A59" s="6">
        <v>112020</v>
      </c>
      <c r="B59" t="s">
        <v>833</v>
      </c>
      <c r="C59" s="11">
        <v>44152</v>
      </c>
      <c r="D59" s="14" t="s">
        <v>855</v>
      </c>
      <c r="E59" s="10" t="s">
        <v>764</v>
      </c>
      <c r="F59" s="4">
        <v>756</v>
      </c>
      <c r="G59" s="4">
        <v>756</v>
      </c>
      <c r="H59" s="4">
        <v>0</v>
      </c>
    </row>
    <row r="60" spans="1:9" x14ac:dyDescent="0.25">
      <c r="A60" s="6">
        <v>112020</v>
      </c>
      <c r="B60" t="s">
        <v>833</v>
      </c>
      <c r="C60" s="11">
        <v>44152</v>
      </c>
      <c r="D60" s="14" t="s">
        <v>845</v>
      </c>
      <c r="E60" s="10" t="s">
        <v>680</v>
      </c>
      <c r="F60" s="4">
        <v>173.3</v>
      </c>
      <c r="G60" s="4">
        <v>173.3</v>
      </c>
      <c r="H60" s="4">
        <v>0</v>
      </c>
    </row>
    <row r="61" spans="1:9" x14ac:dyDescent="0.25">
      <c r="A61" s="6">
        <v>112020</v>
      </c>
      <c r="B61" t="s">
        <v>833</v>
      </c>
      <c r="C61" s="11">
        <v>44152</v>
      </c>
      <c r="D61" s="14" t="s">
        <v>856</v>
      </c>
      <c r="E61" s="10" t="s">
        <v>760</v>
      </c>
      <c r="F61" s="4">
        <v>79.349999999999994</v>
      </c>
      <c r="G61" s="4">
        <v>79.349999999999994</v>
      </c>
      <c r="H61" s="4">
        <v>0</v>
      </c>
    </row>
    <row r="62" spans="1:9" x14ac:dyDescent="0.25">
      <c r="A62" s="6">
        <v>112020</v>
      </c>
      <c r="B62" t="s">
        <v>833</v>
      </c>
      <c r="C62" s="11">
        <v>44152</v>
      </c>
      <c r="D62" s="14" t="s">
        <v>837</v>
      </c>
      <c r="E62" s="10" t="s">
        <v>662</v>
      </c>
      <c r="F62" s="4">
        <v>414.23</v>
      </c>
      <c r="G62" s="4">
        <v>414.23</v>
      </c>
      <c r="H62" s="4">
        <v>0</v>
      </c>
    </row>
    <row r="63" spans="1:9" x14ac:dyDescent="0.25">
      <c r="A63" s="6">
        <v>112020</v>
      </c>
      <c r="B63" t="s">
        <v>833</v>
      </c>
      <c r="C63" s="11">
        <v>44153</v>
      </c>
      <c r="D63" s="14" t="s">
        <v>857</v>
      </c>
      <c r="E63" s="10" t="s">
        <v>752</v>
      </c>
      <c r="F63" s="4">
        <v>160.16999999999999</v>
      </c>
      <c r="G63" s="4">
        <v>160.16999999999999</v>
      </c>
      <c r="H63" s="4">
        <v>0</v>
      </c>
    </row>
    <row r="64" spans="1:9" x14ac:dyDescent="0.25">
      <c r="A64" s="6">
        <v>112020</v>
      </c>
      <c r="B64" t="s">
        <v>833</v>
      </c>
      <c r="C64" s="11">
        <v>44155</v>
      </c>
      <c r="D64" s="14" t="s">
        <v>857</v>
      </c>
      <c r="E64" s="10" t="s">
        <v>752</v>
      </c>
      <c r="F64" s="4">
        <v>953.39</v>
      </c>
      <c r="G64" s="4">
        <v>953.39</v>
      </c>
      <c r="H64" s="4">
        <v>0</v>
      </c>
    </row>
    <row r="65" spans="1:9" x14ac:dyDescent="0.25">
      <c r="A65" s="6">
        <v>112020</v>
      </c>
      <c r="B65" t="s">
        <v>833</v>
      </c>
      <c r="C65" s="11">
        <v>44155</v>
      </c>
      <c r="D65" s="14" t="s">
        <v>836</v>
      </c>
      <c r="E65" s="10" t="s">
        <v>609</v>
      </c>
      <c r="F65" s="4">
        <v>428.4</v>
      </c>
      <c r="G65" s="4">
        <v>428.4</v>
      </c>
      <c r="H65" s="4">
        <v>0</v>
      </c>
    </row>
    <row r="66" spans="1:9" x14ac:dyDescent="0.25">
      <c r="A66" s="6">
        <v>112020</v>
      </c>
      <c r="B66" t="s">
        <v>833</v>
      </c>
      <c r="C66" s="11">
        <v>44159</v>
      </c>
      <c r="D66" s="14" t="s">
        <v>858</v>
      </c>
      <c r="E66" s="10" t="s">
        <v>793</v>
      </c>
      <c r="F66" s="4">
        <v>0</v>
      </c>
      <c r="G66" s="4">
        <v>0</v>
      </c>
      <c r="H66" s="4">
        <v>47088</v>
      </c>
    </row>
    <row r="67" spans="1:9" x14ac:dyDescent="0.25">
      <c r="A67" s="6">
        <v>112020</v>
      </c>
      <c r="B67" t="s">
        <v>833</v>
      </c>
      <c r="C67" s="11">
        <v>44159</v>
      </c>
      <c r="D67" s="14" t="s">
        <v>859</v>
      </c>
      <c r="E67" s="10" t="s">
        <v>860</v>
      </c>
      <c r="F67" s="4">
        <v>0</v>
      </c>
      <c r="G67" s="4">
        <v>0</v>
      </c>
      <c r="H67" s="4">
        <v>0</v>
      </c>
    </row>
    <row r="68" spans="1:9" x14ac:dyDescent="0.25">
      <c r="A68" s="6">
        <v>112020</v>
      </c>
      <c r="B68" t="s">
        <v>833</v>
      </c>
      <c r="C68" s="11">
        <v>44162</v>
      </c>
      <c r="D68" s="14" t="s">
        <v>836</v>
      </c>
      <c r="E68" s="10" t="s">
        <v>609</v>
      </c>
      <c r="F68" s="4">
        <v>428.4</v>
      </c>
      <c r="G68" s="4">
        <v>428.4</v>
      </c>
      <c r="H68" s="4">
        <v>0</v>
      </c>
    </row>
    <row r="69" spans="1:9" x14ac:dyDescent="0.25">
      <c r="A69" s="6">
        <v>122020</v>
      </c>
      <c r="B69" t="s">
        <v>833</v>
      </c>
      <c r="C69" s="11">
        <v>44166</v>
      </c>
      <c r="D69" s="14" t="s">
        <v>852</v>
      </c>
      <c r="E69" s="10" t="s">
        <v>548</v>
      </c>
      <c r="F69" s="4">
        <v>972.45</v>
      </c>
      <c r="G69" s="4">
        <v>972.45</v>
      </c>
      <c r="H69" s="4">
        <v>0</v>
      </c>
    </row>
    <row r="70" spans="1:9" x14ac:dyDescent="0.25">
      <c r="A70" s="6">
        <v>122020</v>
      </c>
      <c r="B70" t="s">
        <v>833</v>
      </c>
      <c r="C70" s="11">
        <v>44166</v>
      </c>
      <c r="D70" s="14" t="s">
        <v>842</v>
      </c>
      <c r="E70" s="10" t="s">
        <v>561</v>
      </c>
      <c r="F70" s="4">
        <v>2226.9899999999998</v>
      </c>
      <c r="G70" s="4">
        <v>2226.9899999999998</v>
      </c>
      <c r="H70" s="4">
        <v>0</v>
      </c>
      <c r="I70" s="4">
        <v>8504</v>
      </c>
    </row>
    <row r="71" spans="1:9" x14ac:dyDescent="0.25">
      <c r="A71" s="6">
        <v>122020</v>
      </c>
      <c r="B71" t="s">
        <v>833</v>
      </c>
      <c r="C71" s="11">
        <v>44168</v>
      </c>
      <c r="D71" s="14" t="s">
        <v>842</v>
      </c>
      <c r="E71" s="10" t="s">
        <v>561</v>
      </c>
      <c r="F71" s="4">
        <v>2300.31</v>
      </c>
      <c r="G71" s="4">
        <v>2300.31</v>
      </c>
      <c r="H71" s="4">
        <v>0</v>
      </c>
      <c r="I71" s="4">
        <v>8784</v>
      </c>
    </row>
    <row r="72" spans="1:9" x14ac:dyDescent="0.25">
      <c r="A72" s="6">
        <v>122020</v>
      </c>
      <c r="B72" t="s">
        <v>833</v>
      </c>
      <c r="C72" s="11">
        <v>44170</v>
      </c>
      <c r="D72" s="14" t="s">
        <v>836</v>
      </c>
      <c r="E72" s="10" t="s">
        <v>609</v>
      </c>
      <c r="F72" s="4">
        <v>428.4</v>
      </c>
      <c r="G72" s="4">
        <v>428.4</v>
      </c>
      <c r="H72" s="4">
        <v>0</v>
      </c>
    </row>
    <row r="73" spans="1:9" x14ac:dyDescent="0.25">
      <c r="A73" s="6">
        <v>122020</v>
      </c>
      <c r="B73" t="s">
        <v>833</v>
      </c>
      <c r="C73" s="11">
        <v>44174</v>
      </c>
      <c r="D73" s="14" t="s">
        <v>836</v>
      </c>
      <c r="E73" s="10" t="s">
        <v>609</v>
      </c>
      <c r="F73" s="4">
        <v>214.2</v>
      </c>
      <c r="G73" s="4">
        <v>214.2</v>
      </c>
      <c r="H73" s="4">
        <v>0</v>
      </c>
    </row>
    <row r="74" spans="1:9" x14ac:dyDescent="0.25">
      <c r="A74" s="6">
        <v>122020</v>
      </c>
      <c r="B74" t="s">
        <v>833</v>
      </c>
      <c r="C74" s="11">
        <v>44176</v>
      </c>
      <c r="D74" s="14" t="s">
        <v>846</v>
      </c>
      <c r="E74" s="10" t="s">
        <v>847</v>
      </c>
      <c r="F74" s="4">
        <v>103.77</v>
      </c>
      <c r="G74" s="4">
        <v>103.77</v>
      </c>
      <c r="H74" s="4">
        <v>0</v>
      </c>
    </row>
    <row r="75" spans="1:9" x14ac:dyDescent="0.25">
      <c r="A75" s="6">
        <v>122020</v>
      </c>
      <c r="B75" t="s">
        <v>833</v>
      </c>
      <c r="C75" s="11">
        <v>44176</v>
      </c>
      <c r="D75" s="14" t="s">
        <v>846</v>
      </c>
      <c r="E75" s="10" t="s">
        <v>847</v>
      </c>
      <c r="F75" s="4">
        <v>103.77</v>
      </c>
      <c r="G75" s="4">
        <v>103.77</v>
      </c>
      <c r="H75" s="4">
        <v>0</v>
      </c>
    </row>
    <row r="76" spans="1:9" x14ac:dyDescent="0.25">
      <c r="A76" s="6">
        <v>122020</v>
      </c>
      <c r="B76" t="s">
        <v>833</v>
      </c>
      <c r="C76" s="11">
        <v>44176</v>
      </c>
      <c r="D76" s="14" t="s">
        <v>846</v>
      </c>
      <c r="E76" s="10" t="s">
        <v>847</v>
      </c>
      <c r="F76" s="4">
        <v>103.77</v>
      </c>
      <c r="G76" s="4">
        <v>103.77</v>
      </c>
      <c r="H76" s="4">
        <v>0</v>
      </c>
    </row>
    <row r="77" spans="1:9" x14ac:dyDescent="0.25">
      <c r="A77" s="6">
        <v>122020</v>
      </c>
      <c r="B77" t="s">
        <v>833</v>
      </c>
      <c r="C77" s="11">
        <v>44179</v>
      </c>
      <c r="D77" s="14" t="s">
        <v>836</v>
      </c>
      <c r="E77" s="10" t="s">
        <v>609</v>
      </c>
      <c r="F77" s="4">
        <v>428.4</v>
      </c>
      <c r="G77" s="4">
        <v>428.4</v>
      </c>
      <c r="H77" s="4">
        <v>0</v>
      </c>
    </row>
    <row r="78" spans="1:9" x14ac:dyDescent="0.25">
      <c r="A78" s="6">
        <v>122020</v>
      </c>
      <c r="B78" t="s">
        <v>833</v>
      </c>
      <c r="C78" s="11">
        <v>44180</v>
      </c>
      <c r="D78" s="14" t="s">
        <v>846</v>
      </c>
      <c r="E78" s="10" t="s">
        <v>847</v>
      </c>
      <c r="F78" s="4">
        <v>106.51</v>
      </c>
      <c r="G78" s="4">
        <v>106.51</v>
      </c>
      <c r="H78" s="4">
        <v>0</v>
      </c>
    </row>
    <row r="79" spans="1:9" x14ac:dyDescent="0.25">
      <c r="A79" s="6">
        <v>122020</v>
      </c>
      <c r="B79" t="s">
        <v>833</v>
      </c>
      <c r="C79" s="11">
        <v>44180</v>
      </c>
      <c r="D79" s="14" t="s">
        <v>846</v>
      </c>
      <c r="E79" s="10" t="s">
        <v>847</v>
      </c>
      <c r="F79" s="4">
        <v>106.51</v>
      </c>
      <c r="G79" s="4">
        <v>106.51</v>
      </c>
      <c r="H79" s="4">
        <v>0</v>
      </c>
    </row>
    <row r="80" spans="1:9" x14ac:dyDescent="0.25">
      <c r="A80" s="6">
        <v>122020</v>
      </c>
      <c r="B80" t="s">
        <v>833</v>
      </c>
      <c r="C80" s="11">
        <v>44180</v>
      </c>
      <c r="D80" s="14" t="s">
        <v>846</v>
      </c>
      <c r="E80" s="10" t="s">
        <v>847</v>
      </c>
      <c r="F80" s="4">
        <v>106.51</v>
      </c>
      <c r="G80" s="4">
        <v>106.51</v>
      </c>
      <c r="H80" s="4">
        <v>0</v>
      </c>
    </row>
    <row r="81" spans="1:9" x14ac:dyDescent="0.25">
      <c r="A81" s="6">
        <v>122020</v>
      </c>
      <c r="B81" t="s">
        <v>833</v>
      </c>
      <c r="C81" s="11">
        <v>44181</v>
      </c>
      <c r="D81" s="14" t="s">
        <v>861</v>
      </c>
      <c r="E81" s="10" t="s">
        <v>592</v>
      </c>
      <c r="F81" s="4">
        <v>0</v>
      </c>
      <c r="G81" s="4">
        <v>0</v>
      </c>
      <c r="H81" s="4">
        <v>5119.2</v>
      </c>
    </row>
    <row r="82" spans="1:9" x14ac:dyDescent="0.25">
      <c r="A82" s="6">
        <v>122020</v>
      </c>
      <c r="B82" t="s">
        <v>833</v>
      </c>
      <c r="C82" s="11">
        <v>44182</v>
      </c>
      <c r="D82" s="14" t="s">
        <v>849</v>
      </c>
      <c r="E82" s="10" t="s">
        <v>738</v>
      </c>
      <c r="F82" s="4">
        <v>324.85000000000002</v>
      </c>
      <c r="G82" s="4">
        <v>324.85000000000002</v>
      </c>
      <c r="H82" s="4">
        <v>0</v>
      </c>
    </row>
    <row r="83" spans="1:9" x14ac:dyDescent="0.25">
      <c r="A83" s="6">
        <v>122020</v>
      </c>
      <c r="B83" t="s">
        <v>833</v>
      </c>
      <c r="C83" s="11">
        <v>44183</v>
      </c>
      <c r="D83" s="14" t="s">
        <v>849</v>
      </c>
      <c r="E83" s="10" t="s">
        <v>738</v>
      </c>
      <c r="F83" s="4">
        <v>238.39</v>
      </c>
      <c r="G83" s="4">
        <v>238.39</v>
      </c>
      <c r="H83" s="4">
        <v>0</v>
      </c>
    </row>
    <row r="84" spans="1:9" x14ac:dyDescent="0.25">
      <c r="A84" s="6">
        <v>122020</v>
      </c>
      <c r="B84" t="s">
        <v>833</v>
      </c>
      <c r="C84" s="11">
        <v>44183</v>
      </c>
      <c r="D84" s="14" t="s">
        <v>836</v>
      </c>
      <c r="E84" s="10" t="s">
        <v>609</v>
      </c>
      <c r="F84" s="4">
        <v>428.4</v>
      </c>
      <c r="G84" s="4">
        <v>428.4</v>
      </c>
      <c r="H84" s="4">
        <v>0</v>
      </c>
    </row>
    <row r="85" spans="1:9" x14ac:dyDescent="0.25">
      <c r="A85" s="6">
        <v>122020</v>
      </c>
      <c r="B85" t="s">
        <v>833</v>
      </c>
      <c r="C85" s="11">
        <v>44186</v>
      </c>
      <c r="D85" s="14" t="s">
        <v>836</v>
      </c>
      <c r="E85" s="10" t="s">
        <v>609</v>
      </c>
      <c r="F85" s="4">
        <v>214.2</v>
      </c>
      <c r="G85" s="4">
        <v>214.2</v>
      </c>
      <c r="H85" s="4">
        <v>0</v>
      </c>
    </row>
    <row r="86" spans="1:9" x14ac:dyDescent="0.25">
      <c r="A86" s="6">
        <v>122020</v>
      </c>
      <c r="B86" t="s">
        <v>833</v>
      </c>
      <c r="C86" s="11">
        <v>44190</v>
      </c>
      <c r="D86" s="14" t="s">
        <v>836</v>
      </c>
      <c r="E86" s="10" t="s">
        <v>609</v>
      </c>
      <c r="F86" s="4">
        <v>235.62</v>
      </c>
      <c r="G86" s="4">
        <v>235.62</v>
      </c>
      <c r="H86" s="4">
        <v>0</v>
      </c>
    </row>
    <row r="87" spans="1:9" x14ac:dyDescent="0.25">
      <c r="A87" s="6">
        <v>122020</v>
      </c>
      <c r="B87" t="s">
        <v>833</v>
      </c>
      <c r="C87" s="11">
        <v>44194</v>
      </c>
      <c r="D87" s="14" t="s">
        <v>862</v>
      </c>
      <c r="E87" s="10" t="s">
        <v>567</v>
      </c>
      <c r="F87" s="4">
        <v>0</v>
      </c>
      <c r="G87" s="4">
        <v>0</v>
      </c>
      <c r="H87" s="4">
        <v>445</v>
      </c>
    </row>
    <row r="88" spans="1:9" x14ac:dyDescent="0.25">
      <c r="A88" s="6">
        <v>122020</v>
      </c>
      <c r="B88" t="s">
        <v>833</v>
      </c>
      <c r="C88" s="11">
        <v>44195</v>
      </c>
      <c r="D88" s="14" t="s">
        <v>835</v>
      </c>
      <c r="E88" s="10" t="s">
        <v>653</v>
      </c>
      <c r="F88" s="4">
        <v>834.39</v>
      </c>
      <c r="G88" s="4">
        <v>834.39</v>
      </c>
      <c r="H88" s="4">
        <v>0</v>
      </c>
    </row>
    <row r="89" spans="1:9" x14ac:dyDescent="0.25">
      <c r="A89" s="6">
        <v>122020</v>
      </c>
      <c r="B89" t="s">
        <v>833</v>
      </c>
      <c r="C89" s="11">
        <v>44195</v>
      </c>
      <c r="D89" s="14" t="s">
        <v>842</v>
      </c>
      <c r="E89" s="10" t="s">
        <v>561</v>
      </c>
      <c r="F89" s="4">
        <v>3193.29</v>
      </c>
      <c r="G89" s="4">
        <v>3193.29</v>
      </c>
      <c r="H89" s="4">
        <v>0</v>
      </c>
      <c r="I89" s="4">
        <v>8128</v>
      </c>
    </row>
    <row r="90" spans="1:9" x14ac:dyDescent="0.25">
      <c r="A90" s="6">
        <v>122020</v>
      </c>
      <c r="B90" t="s">
        <v>833</v>
      </c>
      <c r="C90" s="11">
        <v>44196</v>
      </c>
      <c r="D90" s="14" t="s">
        <v>842</v>
      </c>
      <c r="E90" s="10" t="s">
        <v>561</v>
      </c>
      <c r="F90" s="4">
        <v>3171.29</v>
      </c>
      <c r="G90" s="4">
        <v>3171.29</v>
      </c>
      <c r="H90" s="4">
        <v>0</v>
      </c>
      <c r="I90" s="4">
        <v>8072</v>
      </c>
    </row>
    <row r="91" spans="1:9" x14ac:dyDescent="0.25">
      <c r="A91" s="6">
        <v>122020</v>
      </c>
      <c r="B91" t="s">
        <v>833</v>
      </c>
      <c r="C91" s="11">
        <v>44196</v>
      </c>
      <c r="D91" s="14" t="s">
        <v>836</v>
      </c>
      <c r="E91" s="10" t="s">
        <v>609</v>
      </c>
      <c r="F91" s="4">
        <v>428.4</v>
      </c>
      <c r="G91" s="4">
        <v>428.4</v>
      </c>
      <c r="H91" s="4">
        <v>0</v>
      </c>
    </row>
    <row r="92" spans="1:9" x14ac:dyDescent="0.25">
      <c r="A92" s="6">
        <v>12021</v>
      </c>
      <c r="B92" t="s">
        <v>833</v>
      </c>
      <c r="C92" s="11">
        <v>44202</v>
      </c>
      <c r="D92" s="14" t="s">
        <v>842</v>
      </c>
      <c r="E92" s="10" t="s">
        <v>561</v>
      </c>
      <c r="F92" s="4">
        <v>3410.44</v>
      </c>
      <c r="G92" s="4">
        <v>3410.44</v>
      </c>
      <c r="H92" s="4">
        <v>0</v>
      </c>
      <c r="I92" s="4">
        <v>8244</v>
      </c>
    </row>
    <row r="93" spans="1:9" x14ac:dyDescent="0.25">
      <c r="A93" s="6">
        <v>12021</v>
      </c>
      <c r="B93" t="s">
        <v>833</v>
      </c>
      <c r="C93" s="11">
        <v>44202</v>
      </c>
      <c r="D93" s="14" t="s">
        <v>836</v>
      </c>
      <c r="E93" s="10" t="s">
        <v>609</v>
      </c>
      <c r="F93" s="4">
        <v>321.3</v>
      </c>
      <c r="G93" s="4">
        <v>321.3</v>
      </c>
      <c r="H93" s="4">
        <v>0</v>
      </c>
    </row>
    <row r="94" spans="1:9" x14ac:dyDescent="0.25">
      <c r="A94" s="6">
        <v>12021</v>
      </c>
      <c r="B94" t="s">
        <v>833</v>
      </c>
      <c r="C94" s="11">
        <v>44208</v>
      </c>
      <c r="D94" s="14" t="s">
        <v>836</v>
      </c>
      <c r="E94" s="10" t="s">
        <v>609</v>
      </c>
      <c r="F94" s="4">
        <v>364.14</v>
      </c>
      <c r="G94" s="4">
        <v>364.14</v>
      </c>
      <c r="H94" s="4">
        <v>0</v>
      </c>
    </row>
    <row r="95" spans="1:9" x14ac:dyDescent="0.25">
      <c r="A95" s="6">
        <v>12021</v>
      </c>
      <c r="B95" t="s">
        <v>833</v>
      </c>
      <c r="C95" s="11">
        <v>44219</v>
      </c>
      <c r="D95" s="14" t="s">
        <v>836</v>
      </c>
      <c r="E95" s="10" t="s">
        <v>609</v>
      </c>
      <c r="F95" s="4">
        <v>428.4</v>
      </c>
      <c r="G95" s="4">
        <v>428.4</v>
      </c>
      <c r="H95" s="4">
        <v>0</v>
      </c>
    </row>
    <row r="96" spans="1:9" x14ac:dyDescent="0.25">
      <c r="A96" s="6">
        <v>12021</v>
      </c>
      <c r="B96" t="s">
        <v>833</v>
      </c>
      <c r="C96" s="11">
        <v>44221</v>
      </c>
      <c r="D96" s="14" t="s">
        <v>863</v>
      </c>
      <c r="E96" s="10" t="s">
        <v>551</v>
      </c>
      <c r="F96" s="4">
        <v>841.32</v>
      </c>
      <c r="G96" s="4">
        <v>841.32</v>
      </c>
      <c r="H96" s="4">
        <v>0</v>
      </c>
    </row>
    <row r="97" spans="1:9" x14ac:dyDescent="0.25">
      <c r="A97" s="6">
        <v>12021</v>
      </c>
      <c r="B97" t="s">
        <v>833</v>
      </c>
      <c r="C97" s="11">
        <v>44222</v>
      </c>
      <c r="D97" s="14" t="s">
        <v>864</v>
      </c>
      <c r="E97" s="10" t="s">
        <v>531</v>
      </c>
      <c r="F97" s="4">
        <v>1460.16</v>
      </c>
      <c r="G97" s="4">
        <v>1460.16</v>
      </c>
      <c r="H97" s="4">
        <v>0</v>
      </c>
    </row>
    <row r="98" spans="1:9" x14ac:dyDescent="0.25">
      <c r="A98" s="6">
        <v>12021</v>
      </c>
      <c r="B98" t="s">
        <v>833</v>
      </c>
      <c r="C98" s="11">
        <v>44226</v>
      </c>
      <c r="D98" s="14" t="s">
        <v>852</v>
      </c>
      <c r="E98" s="10" t="s">
        <v>548</v>
      </c>
      <c r="F98" s="4">
        <v>2034.9</v>
      </c>
      <c r="G98" s="4">
        <v>2034.9</v>
      </c>
      <c r="H98" s="4">
        <v>0</v>
      </c>
    </row>
    <row r="99" spans="1:9" x14ac:dyDescent="0.25">
      <c r="A99" s="6">
        <v>22021</v>
      </c>
      <c r="B99" t="s">
        <v>833</v>
      </c>
      <c r="C99" s="11">
        <v>44228</v>
      </c>
      <c r="D99" s="14" t="s">
        <v>836</v>
      </c>
      <c r="E99" s="10" t="s">
        <v>609</v>
      </c>
      <c r="F99" s="4">
        <v>428.4</v>
      </c>
      <c r="G99" s="4">
        <v>428.4</v>
      </c>
      <c r="H99" s="4">
        <v>0</v>
      </c>
    </row>
    <row r="100" spans="1:9" x14ac:dyDescent="0.25">
      <c r="A100" s="6">
        <v>22021</v>
      </c>
      <c r="B100" t="s">
        <v>833</v>
      </c>
      <c r="C100" s="11">
        <v>44230</v>
      </c>
      <c r="D100" s="14" t="s">
        <v>834</v>
      </c>
      <c r="E100" s="10" t="s">
        <v>650</v>
      </c>
      <c r="F100" s="4">
        <v>675</v>
      </c>
      <c r="G100" s="4">
        <v>675</v>
      </c>
      <c r="H100" s="4">
        <v>0</v>
      </c>
    </row>
    <row r="101" spans="1:9" x14ac:dyDescent="0.25">
      <c r="A101" s="6">
        <v>22021</v>
      </c>
      <c r="B101" t="s">
        <v>833</v>
      </c>
      <c r="C101" s="11">
        <v>44230</v>
      </c>
      <c r="D101" s="14" t="s">
        <v>842</v>
      </c>
      <c r="E101" s="10" t="s">
        <v>561</v>
      </c>
      <c r="F101" s="4">
        <v>3682.82</v>
      </c>
      <c r="G101" s="4">
        <v>3682.82</v>
      </c>
      <c r="H101" s="4">
        <v>0</v>
      </c>
      <c r="I101" s="4">
        <v>8476</v>
      </c>
    </row>
    <row r="102" spans="1:9" x14ac:dyDescent="0.25">
      <c r="A102" s="6">
        <v>22021</v>
      </c>
      <c r="B102" t="s">
        <v>833</v>
      </c>
      <c r="C102" s="11">
        <v>44235</v>
      </c>
      <c r="D102" s="14" t="s">
        <v>861</v>
      </c>
      <c r="E102" s="10" t="s">
        <v>592</v>
      </c>
      <c r="F102" s="4">
        <v>0</v>
      </c>
      <c r="G102" s="4">
        <v>0</v>
      </c>
      <c r="H102" s="4">
        <v>3060</v>
      </c>
    </row>
    <row r="103" spans="1:9" x14ac:dyDescent="0.25">
      <c r="A103" s="6">
        <v>22021</v>
      </c>
      <c r="B103" t="s">
        <v>833</v>
      </c>
      <c r="C103" s="11">
        <v>44235</v>
      </c>
      <c r="D103" s="14" t="s">
        <v>862</v>
      </c>
      <c r="E103" s="10" t="s">
        <v>567</v>
      </c>
      <c r="F103" s="4">
        <v>0</v>
      </c>
      <c r="G103" s="4">
        <v>0</v>
      </c>
      <c r="H103" s="4">
        <v>499</v>
      </c>
    </row>
    <row r="104" spans="1:9" x14ac:dyDescent="0.25">
      <c r="A104" s="6">
        <v>22021</v>
      </c>
      <c r="B104" t="s">
        <v>833</v>
      </c>
      <c r="C104" s="11">
        <v>44235</v>
      </c>
      <c r="D104" s="14" t="s">
        <v>836</v>
      </c>
      <c r="E104" s="10" t="s">
        <v>609</v>
      </c>
      <c r="F104" s="4">
        <v>428.4</v>
      </c>
      <c r="G104" s="4">
        <v>428.4</v>
      </c>
      <c r="H104" s="4">
        <v>0</v>
      </c>
    </row>
    <row r="105" spans="1:9" x14ac:dyDescent="0.25">
      <c r="A105" s="6">
        <v>22021</v>
      </c>
      <c r="B105" t="s">
        <v>833</v>
      </c>
      <c r="C105" s="11">
        <v>44243</v>
      </c>
      <c r="D105" s="14" t="s">
        <v>836</v>
      </c>
      <c r="E105" s="10" t="s">
        <v>609</v>
      </c>
      <c r="F105" s="4">
        <v>428</v>
      </c>
      <c r="G105" s="4">
        <v>428</v>
      </c>
      <c r="H105" s="4">
        <v>0</v>
      </c>
    </row>
    <row r="106" spans="1:9" x14ac:dyDescent="0.25">
      <c r="A106" s="6">
        <v>22021</v>
      </c>
      <c r="B106" t="s">
        <v>833</v>
      </c>
      <c r="C106" s="11">
        <v>44247</v>
      </c>
      <c r="D106" s="14" t="s">
        <v>843</v>
      </c>
      <c r="E106" s="10" t="s">
        <v>578</v>
      </c>
      <c r="F106" s="4">
        <v>36.450000000000003</v>
      </c>
      <c r="G106" s="4">
        <v>36.450000000000003</v>
      </c>
      <c r="H106" s="4">
        <v>0</v>
      </c>
    </row>
    <row r="107" spans="1:9" x14ac:dyDescent="0.25">
      <c r="A107" s="6">
        <v>22021</v>
      </c>
      <c r="B107" t="s">
        <v>833</v>
      </c>
      <c r="C107" s="11">
        <v>44249</v>
      </c>
      <c r="D107" s="14" t="s">
        <v>842</v>
      </c>
      <c r="E107" s="10" t="s">
        <v>561</v>
      </c>
      <c r="F107" s="4">
        <v>3224</v>
      </c>
      <c r="G107" s="4">
        <v>3224</v>
      </c>
      <c r="H107" s="4">
        <v>0</v>
      </c>
      <c r="I107" s="4">
        <v>8084</v>
      </c>
    </row>
    <row r="108" spans="1:9" x14ac:dyDescent="0.25">
      <c r="A108" s="6">
        <v>22021</v>
      </c>
      <c r="B108" t="s">
        <v>833</v>
      </c>
      <c r="C108" s="11">
        <v>44250</v>
      </c>
      <c r="D108" s="14" t="s">
        <v>836</v>
      </c>
      <c r="E108" s="10" t="s">
        <v>609</v>
      </c>
      <c r="F108" s="4">
        <v>428</v>
      </c>
      <c r="G108" s="4">
        <v>428</v>
      </c>
      <c r="H108" s="4">
        <v>0</v>
      </c>
    </row>
    <row r="109" spans="1:9" x14ac:dyDescent="0.25">
      <c r="A109" s="6">
        <v>32021</v>
      </c>
      <c r="B109" t="s">
        <v>833</v>
      </c>
      <c r="C109" s="11">
        <v>44257</v>
      </c>
      <c r="D109" s="14" t="s">
        <v>836</v>
      </c>
      <c r="E109" s="10" t="s">
        <v>609</v>
      </c>
      <c r="F109" s="4">
        <v>386</v>
      </c>
      <c r="G109" s="4">
        <v>386</v>
      </c>
      <c r="H109" s="4">
        <v>0</v>
      </c>
    </row>
    <row r="110" spans="1:9" x14ac:dyDescent="0.25">
      <c r="A110" s="6">
        <v>32021</v>
      </c>
      <c r="B110" t="s">
        <v>833</v>
      </c>
      <c r="C110" s="11">
        <v>44262</v>
      </c>
      <c r="D110" s="14" t="s">
        <v>836</v>
      </c>
      <c r="E110" s="10" t="s">
        <v>609</v>
      </c>
      <c r="F110" s="4">
        <v>428</v>
      </c>
      <c r="G110" s="4">
        <v>428</v>
      </c>
      <c r="H110" s="4">
        <v>0</v>
      </c>
    </row>
    <row r="111" spans="1:9" x14ac:dyDescent="0.25">
      <c r="A111" s="6">
        <v>32021</v>
      </c>
      <c r="B111" t="s">
        <v>833</v>
      </c>
      <c r="C111" s="11">
        <v>44264</v>
      </c>
      <c r="D111" s="14" t="s">
        <v>842</v>
      </c>
      <c r="E111" s="10" t="s">
        <v>561</v>
      </c>
      <c r="F111" s="4">
        <v>3129.88</v>
      </c>
      <c r="G111" s="4">
        <v>3129.88</v>
      </c>
      <c r="H111" s="4">
        <v>0</v>
      </c>
      <c r="I111" s="4">
        <v>7848</v>
      </c>
    </row>
    <row r="112" spans="1:9" x14ac:dyDescent="0.25">
      <c r="A112" s="6">
        <v>32021</v>
      </c>
      <c r="B112" t="s">
        <v>833</v>
      </c>
      <c r="C112" s="11">
        <v>44268</v>
      </c>
      <c r="D112" s="14" t="s">
        <v>836</v>
      </c>
      <c r="E112" s="10" t="s">
        <v>609</v>
      </c>
      <c r="F112" s="4">
        <v>428</v>
      </c>
      <c r="G112" s="4">
        <v>428</v>
      </c>
      <c r="H112" s="4">
        <v>0</v>
      </c>
    </row>
    <row r="113" spans="1:9" x14ac:dyDescent="0.25">
      <c r="A113" s="6">
        <v>32021</v>
      </c>
      <c r="B113" t="s">
        <v>833</v>
      </c>
      <c r="C113" s="11">
        <v>44271</v>
      </c>
      <c r="D113" s="14" t="s">
        <v>852</v>
      </c>
      <c r="E113" s="10" t="s">
        <v>548</v>
      </c>
      <c r="F113" s="4">
        <v>72</v>
      </c>
      <c r="G113" s="4">
        <v>72</v>
      </c>
      <c r="H113" s="4">
        <v>0</v>
      </c>
    </row>
    <row r="114" spans="1:9" x14ac:dyDescent="0.25">
      <c r="A114" s="6">
        <v>32021</v>
      </c>
      <c r="B114" t="s">
        <v>833</v>
      </c>
      <c r="C114" s="11">
        <v>44271</v>
      </c>
      <c r="D114" s="14" t="s">
        <v>846</v>
      </c>
      <c r="E114" s="10" t="s">
        <v>847</v>
      </c>
      <c r="F114" s="4">
        <v>128.16999999999999</v>
      </c>
      <c r="G114" s="4">
        <v>128.16999999999999</v>
      </c>
      <c r="H114" s="4">
        <v>0</v>
      </c>
    </row>
    <row r="115" spans="1:9" x14ac:dyDescent="0.25">
      <c r="A115" s="6">
        <v>32021</v>
      </c>
      <c r="B115" t="s">
        <v>833</v>
      </c>
      <c r="C115" s="11">
        <v>44271</v>
      </c>
      <c r="D115" s="14" t="s">
        <v>846</v>
      </c>
      <c r="E115" s="10" t="s">
        <v>847</v>
      </c>
      <c r="F115" s="4">
        <v>256.35000000000002</v>
      </c>
      <c r="G115" s="4">
        <v>256.35000000000002</v>
      </c>
      <c r="H115" s="4">
        <v>0</v>
      </c>
    </row>
    <row r="116" spans="1:9" x14ac:dyDescent="0.25">
      <c r="A116" s="6">
        <v>32021</v>
      </c>
      <c r="B116" t="s">
        <v>833</v>
      </c>
      <c r="C116" s="11">
        <v>44271</v>
      </c>
      <c r="D116" s="14" t="s">
        <v>846</v>
      </c>
      <c r="E116" s="10" t="s">
        <v>847</v>
      </c>
      <c r="F116" s="4">
        <v>128.16999999999999</v>
      </c>
      <c r="G116" s="4">
        <v>128.16999999999999</v>
      </c>
      <c r="H116" s="4">
        <v>0</v>
      </c>
    </row>
    <row r="117" spans="1:9" x14ac:dyDescent="0.25">
      <c r="A117" s="6">
        <v>32021</v>
      </c>
      <c r="B117" t="s">
        <v>833</v>
      </c>
      <c r="C117" s="11">
        <v>44272</v>
      </c>
      <c r="D117" s="14" t="s">
        <v>842</v>
      </c>
      <c r="E117" s="10" t="s">
        <v>561</v>
      </c>
      <c r="F117" s="4">
        <v>3332.48</v>
      </c>
      <c r="G117" s="4">
        <v>3332.48</v>
      </c>
      <c r="H117" s="4">
        <v>0</v>
      </c>
      <c r="I117" s="4">
        <v>8356</v>
      </c>
    </row>
    <row r="118" spans="1:9" x14ac:dyDescent="0.25">
      <c r="A118" s="6">
        <v>32021</v>
      </c>
      <c r="B118" t="s">
        <v>833</v>
      </c>
      <c r="C118" s="11">
        <v>44273</v>
      </c>
      <c r="D118" s="14" t="s">
        <v>865</v>
      </c>
      <c r="E118" s="10" t="s">
        <v>629</v>
      </c>
      <c r="F118" s="4">
        <v>214.2</v>
      </c>
      <c r="G118" s="4">
        <v>214.2</v>
      </c>
      <c r="H118" s="4">
        <v>0</v>
      </c>
    </row>
    <row r="119" spans="1:9" x14ac:dyDescent="0.25">
      <c r="A119" s="6">
        <v>32021</v>
      </c>
      <c r="B119" t="s">
        <v>833</v>
      </c>
      <c r="C119" s="11">
        <v>44273</v>
      </c>
      <c r="D119" s="14" t="s">
        <v>836</v>
      </c>
      <c r="E119" s="10" t="s">
        <v>609</v>
      </c>
      <c r="F119" s="4">
        <v>428</v>
      </c>
      <c r="G119" s="4">
        <v>428</v>
      </c>
      <c r="H119" s="4">
        <v>0</v>
      </c>
    </row>
    <row r="120" spans="1:9" x14ac:dyDescent="0.25">
      <c r="A120" s="6">
        <v>32021</v>
      </c>
      <c r="B120" t="s">
        <v>833</v>
      </c>
      <c r="C120" s="11">
        <v>44278</v>
      </c>
      <c r="D120" s="14" t="s">
        <v>836</v>
      </c>
      <c r="E120" s="10" t="s">
        <v>609</v>
      </c>
      <c r="F120" s="4">
        <v>214</v>
      </c>
      <c r="G120" s="4">
        <v>214</v>
      </c>
      <c r="H120" s="4">
        <v>0</v>
      </c>
    </row>
    <row r="121" spans="1:9" x14ac:dyDescent="0.25">
      <c r="A121" s="6">
        <v>62020</v>
      </c>
      <c r="B121" t="s">
        <v>866</v>
      </c>
      <c r="C121" s="11">
        <v>43992</v>
      </c>
      <c r="D121" s="12" t="s">
        <v>867</v>
      </c>
      <c r="E121" s="13" t="s">
        <v>670</v>
      </c>
      <c r="F121" s="15">
        <v>23849.279999999999</v>
      </c>
      <c r="G121" s="15">
        <v>23849.279999999999</v>
      </c>
      <c r="H121" s="4"/>
    </row>
    <row r="122" spans="1:9" x14ac:dyDescent="0.25">
      <c r="A122" s="6">
        <v>72020</v>
      </c>
      <c r="B122" t="s">
        <v>866</v>
      </c>
      <c r="C122" s="11">
        <v>44033</v>
      </c>
      <c r="D122" s="14" t="s">
        <v>867</v>
      </c>
      <c r="E122" s="10" t="s">
        <v>670</v>
      </c>
      <c r="F122" s="16">
        <v>33575.85</v>
      </c>
      <c r="G122" s="16">
        <v>33575.85</v>
      </c>
      <c r="H122" s="4"/>
    </row>
    <row r="123" spans="1:9" x14ac:dyDescent="0.25">
      <c r="A123" s="6">
        <v>82020</v>
      </c>
      <c r="B123" t="s">
        <v>866</v>
      </c>
      <c r="C123" s="11">
        <v>44048</v>
      </c>
      <c r="D123" s="14" t="s">
        <v>867</v>
      </c>
      <c r="E123" s="10" t="s">
        <v>670</v>
      </c>
      <c r="F123" s="16">
        <v>19544.310000000001</v>
      </c>
      <c r="G123" s="16">
        <v>19544.310000000001</v>
      </c>
      <c r="H123" s="4"/>
    </row>
    <row r="124" spans="1:9" x14ac:dyDescent="0.25">
      <c r="A124" s="6">
        <v>82020</v>
      </c>
      <c r="B124" t="s">
        <v>866</v>
      </c>
      <c r="C124" s="11">
        <v>44070</v>
      </c>
      <c r="D124" s="14" t="s">
        <v>868</v>
      </c>
      <c r="E124" s="10" t="s">
        <v>174</v>
      </c>
      <c r="F124" s="16">
        <v>42681.599999999999</v>
      </c>
      <c r="G124" s="16">
        <v>42681.599999999999</v>
      </c>
      <c r="H124" s="4"/>
    </row>
    <row r="125" spans="1:9" x14ac:dyDescent="0.25">
      <c r="A125" s="6">
        <v>82020</v>
      </c>
      <c r="B125" t="s">
        <v>866</v>
      </c>
      <c r="C125" s="11">
        <v>44071</v>
      </c>
      <c r="D125" s="14" t="s">
        <v>869</v>
      </c>
      <c r="E125" s="10" t="s">
        <v>570</v>
      </c>
      <c r="F125" s="16">
        <v>37941.75</v>
      </c>
      <c r="G125" s="16">
        <v>37941.75</v>
      </c>
      <c r="H125" s="4"/>
    </row>
    <row r="126" spans="1:9" x14ac:dyDescent="0.25">
      <c r="A126" s="6">
        <v>92020</v>
      </c>
      <c r="B126" t="s">
        <v>866</v>
      </c>
      <c r="C126" s="11">
        <v>44077</v>
      </c>
      <c r="D126" s="14" t="s">
        <v>870</v>
      </c>
      <c r="E126" s="10" t="s">
        <v>706</v>
      </c>
      <c r="F126" s="16">
        <v>47326</v>
      </c>
      <c r="G126" s="16">
        <v>47326</v>
      </c>
      <c r="H126" s="4"/>
    </row>
    <row r="127" spans="1:9" x14ac:dyDescent="0.25">
      <c r="A127" s="6">
        <v>92020</v>
      </c>
      <c r="B127" t="s">
        <v>866</v>
      </c>
      <c r="C127" s="11">
        <v>44079</v>
      </c>
      <c r="D127" s="14" t="s">
        <v>871</v>
      </c>
      <c r="E127" s="10" t="s">
        <v>602</v>
      </c>
      <c r="F127" s="16">
        <v>15384.6</v>
      </c>
      <c r="G127" s="16">
        <v>15384.6</v>
      </c>
      <c r="H127" s="4"/>
    </row>
    <row r="128" spans="1:9" x14ac:dyDescent="0.25">
      <c r="A128" s="6">
        <v>92020</v>
      </c>
      <c r="B128" t="s">
        <v>866</v>
      </c>
      <c r="C128" s="11">
        <v>44081</v>
      </c>
      <c r="D128" s="14" t="s">
        <v>872</v>
      </c>
      <c r="E128" s="10" t="s">
        <v>712</v>
      </c>
      <c r="F128" s="16">
        <v>34758.720000000001</v>
      </c>
      <c r="G128" s="16">
        <v>34758.720000000001</v>
      </c>
      <c r="H128" s="4"/>
    </row>
    <row r="129" spans="1:8" x14ac:dyDescent="0.25">
      <c r="A129" s="6">
        <v>92020</v>
      </c>
      <c r="B129" t="s">
        <v>866</v>
      </c>
      <c r="C129" s="11">
        <v>44082</v>
      </c>
      <c r="D129" s="14" t="s">
        <v>873</v>
      </c>
      <c r="E129" s="10" t="s">
        <v>209</v>
      </c>
      <c r="F129" s="16">
        <v>34571.25</v>
      </c>
      <c r="G129" s="16">
        <v>34571.25</v>
      </c>
      <c r="H129" s="4"/>
    </row>
    <row r="130" spans="1:8" x14ac:dyDescent="0.25">
      <c r="A130" s="6">
        <v>92020</v>
      </c>
      <c r="B130" t="s">
        <v>866</v>
      </c>
      <c r="C130" s="11">
        <v>44082</v>
      </c>
      <c r="D130" s="14" t="s">
        <v>871</v>
      </c>
      <c r="E130" s="10" t="s">
        <v>602</v>
      </c>
      <c r="F130" s="16">
        <v>13608</v>
      </c>
      <c r="G130" s="16">
        <v>13608</v>
      </c>
      <c r="H130" s="4"/>
    </row>
    <row r="131" spans="1:8" x14ac:dyDescent="0.25">
      <c r="A131" s="6">
        <v>92020</v>
      </c>
      <c r="B131" t="s">
        <v>866</v>
      </c>
      <c r="C131" s="11">
        <v>44083</v>
      </c>
      <c r="D131" s="14" t="s">
        <v>874</v>
      </c>
      <c r="E131" s="10" t="s">
        <v>564</v>
      </c>
      <c r="F131" s="16">
        <v>45284</v>
      </c>
      <c r="G131" s="16">
        <v>45284</v>
      </c>
      <c r="H131" s="4"/>
    </row>
    <row r="132" spans="1:8" x14ac:dyDescent="0.25">
      <c r="A132" s="6">
        <v>92020</v>
      </c>
      <c r="B132" t="s">
        <v>866</v>
      </c>
      <c r="C132" s="11">
        <v>44083</v>
      </c>
      <c r="D132" s="14" t="s">
        <v>871</v>
      </c>
      <c r="E132" s="10" t="s">
        <v>602</v>
      </c>
      <c r="F132" s="16">
        <v>7881.3</v>
      </c>
      <c r="G132" s="16">
        <v>7881.3</v>
      </c>
      <c r="H132" s="4"/>
    </row>
    <row r="133" spans="1:8" x14ac:dyDescent="0.25">
      <c r="A133" s="6">
        <v>92020</v>
      </c>
      <c r="B133" t="s">
        <v>866</v>
      </c>
      <c r="C133" s="11">
        <v>44086</v>
      </c>
      <c r="D133" s="14" t="s">
        <v>872</v>
      </c>
      <c r="E133" s="10" t="s">
        <v>712</v>
      </c>
      <c r="F133" s="16">
        <v>47420.639999999999</v>
      </c>
      <c r="G133" s="16">
        <v>47420.639999999999</v>
      </c>
      <c r="H133" s="4"/>
    </row>
    <row r="134" spans="1:8" x14ac:dyDescent="0.25">
      <c r="A134" s="6">
        <v>92020</v>
      </c>
      <c r="B134" t="s">
        <v>866</v>
      </c>
      <c r="C134" s="11">
        <v>44088</v>
      </c>
      <c r="D134" s="14" t="s">
        <v>868</v>
      </c>
      <c r="E134" s="10" t="s">
        <v>174</v>
      </c>
      <c r="F134" s="16">
        <v>36597.599999999999</v>
      </c>
      <c r="G134" s="16">
        <v>36597.599999999999</v>
      </c>
      <c r="H134" s="4"/>
    </row>
    <row r="135" spans="1:8" x14ac:dyDescent="0.25">
      <c r="A135" s="6">
        <v>92020</v>
      </c>
      <c r="B135" t="s">
        <v>866</v>
      </c>
      <c r="C135" s="11">
        <v>44092</v>
      </c>
      <c r="D135" s="14" t="s">
        <v>875</v>
      </c>
      <c r="E135" s="10" t="s">
        <v>696</v>
      </c>
      <c r="F135" s="16"/>
      <c r="G135" s="16"/>
      <c r="H135" s="4">
        <v>53454.6</v>
      </c>
    </row>
    <row r="136" spans="1:8" x14ac:dyDescent="0.25">
      <c r="A136" s="6">
        <v>92020</v>
      </c>
      <c r="B136" t="s">
        <v>866</v>
      </c>
      <c r="C136" s="11">
        <v>44096</v>
      </c>
      <c r="D136" s="14" t="s">
        <v>873</v>
      </c>
      <c r="E136" s="10" t="s">
        <v>209</v>
      </c>
      <c r="F136" s="16">
        <v>30678.75</v>
      </c>
      <c r="G136" s="16">
        <v>30678.75</v>
      </c>
      <c r="H136" s="4"/>
    </row>
    <row r="137" spans="1:8" x14ac:dyDescent="0.25">
      <c r="A137" s="6">
        <v>92020</v>
      </c>
      <c r="B137" t="s">
        <v>866</v>
      </c>
      <c r="C137" s="11">
        <v>44098</v>
      </c>
      <c r="D137" s="14" t="s">
        <v>871</v>
      </c>
      <c r="E137" s="10" t="s">
        <v>602</v>
      </c>
      <c r="F137" s="16">
        <v>9639</v>
      </c>
      <c r="G137" s="16">
        <v>9639</v>
      </c>
      <c r="H137" s="4"/>
    </row>
    <row r="138" spans="1:8" x14ac:dyDescent="0.25">
      <c r="A138" s="6">
        <v>92020</v>
      </c>
      <c r="B138" t="s">
        <v>866</v>
      </c>
      <c r="C138" s="11">
        <v>44100</v>
      </c>
      <c r="D138" s="14" t="s">
        <v>869</v>
      </c>
      <c r="E138" s="10" t="s">
        <v>570</v>
      </c>
      <c r="F138" s="16">
        <v>38959.199999999997</v>
      </c>
      <c r="G138" s="16">
        <v>38959.199999999997</v>
      </c>
      <c r="H138" s="4"/>
    </row>
    <row r="139" spans="1:8" x14ac:dyDescent="0.25">
      <c r="A139" s="6">
        <v>92020</v>
      </c>
      <c r="B139" t="s">
        <v>866</v>
      </c>
      <c r="C139" s="11">
        <v>44104</v>
      </c>
      <c r="D139" s="14" t="s">
        <v>873</v>
      </c>
      <c r="E139" s="10" t="s">
        <v>209</v>
      </c>
      <c r="F139" s="16">
        <v>28710.45</v>
      </c>
      <c r="G139" s="16">
        <v>28710.45</v>
      </c>
      <c r="H139" s="4"/>
    </row>
    <row r="140" spans="1:8" x14ac:dyDescent="0.25">
      <c r="A140" s="6">
        <v>102020</v>
      </c>
      <c r="B140" t="s">
        <v>866</v>
      </c>
      <c r="C140" s="11">
        <v>44105</v>
      </c>
      <c r="D140" s="14" t="s">
        <v>876</v>
      </c>
      <c r="E140" s="10" t="s">
        <v>138</v>
      </c>
      <c r="F140" s="16">
        <v>28921.19</v>
      </c>
      <c r="G140" s="16">
        <v>28921.19</v>
      </c>
      <c r="H140" s="4"/>
    </row>
    <row r="141" spans="1:8" x14ac:dyDescent="0.25">
      <c r="A141" s="6">
        <v>102020</v>
      </c>
      <c r="B141" t="s">
        <v>866</v>
      </c>
      <c r="C141" s="11">
        <v>44105</v>
      </c>
      <c r="D141" s="14" t="s">
        <v>869</v>
      </c>
      <c r="E141" s="10" t="s">
        <v>570</v>
      </c>
      <c r="F141" s="16">
        <v>32180.400000000001</v>
      </c>
      <c r="G141" s="16">
        <v>32180.400000000001</v>
      </c>
      <c r="H141" s="4"/>
    </row>
    <row r="142" spans="1:8" x14ac:dyDescent="0.25">
      <c r="A142" s="6">
        <v>102020</v>
      </c>
      <c r="B142" t="s">
        <v>866</v>
      </c>
      <c r="C142" s="11">
        <v>44105</v>
      </c>
      <c r="D142" s="14" t="s">
        <v>870</v>
      </c>
      <c r="E142" s="10" t="s">
        <v>706</v>
      </c>
      <c r="F142" s="16">
        <v>43378</v>
      </c>
      <c r="G142" s="16">
        <v>43378</v>
      </c>
      <c r="H142" s="4"/>
    </row>
    <row r="143" spans="1:8" x14ac:dyDescent="0.25">
      <c r="A143" s="6">
        <v>102020</v>
      </c>
      <c r="B143" t="s">
        <v>866</v>
      </c>
      <c r="C143" s="11">
        <v>44107</v>
      </c>
      <c r="D143" s="14" t="s">
        <v>874</v>
      </c>
      <c r="E143" s="10" t="s">
        <v>564</v>
      </c>
      <c r="F143" s="16">
        <v>34576</v>
      </c>
      <c r="G143" s="16">
        <v>34576</v>
      </c>
      <c r="H143" s="4"/>
    </row>
    <row r="144" spans="1:8" x14ac:dyDescent="0.25">
      <c r="A144" s="6">
        <v>102020</v>
      </c>
      <c r="B144" t="s">
        <v>866</v>
      </c>
      <c r="C144" s="11">
        <v>44109</v>
      </c>
      <c r="D144" s="14" t="s">
        <v>873</v>
      </c>
      <c r="E144" s="10" t="s">
        <v>209</v>
      </c>
      <c r="F144" s="16">
        <v>38199.599999999999</v>
      </c>
      <c r="G144" s="16">
        <v>38199.599999999999</v>
      </c>
      <c r="H144" s="4"/>
    </row>
    <row r="145" spans="1:8" x14ac:dyDescent="0.25">
      <c r="A145" s="6">
        <v>102020</v>
      </c>
      <c r="B145" t="s">
        <v>866</v>
      </c>
      <c r="C145" s="11">
        <v>44110</v>
      </c>
      <c r="D145" s="14" t="s">
        <v>870</v>
      </c>
      <c r="E145" s="10" t="s">
        <v>706</v>
      </c>
      <c r="F145" s="16">
        <v>40298</v>
      </c>
      <c r="G145" s="16">
        <v>40298</v>
      </c>
      <c r="H145" s="4"/>
    </row>
    <row r="146" spans="1:8" x14ac:dyDescent="0.25">
      <c r="A146" s="6">
        <v>102020</v>
      </c>
      <c r="B146" t="s">
        <v>866</v>
      </c>
      <c r="C146" s="11">
        <v>44110</v>
      </c>
      <c r="D146" s="14" t="s">
        <v>873</v>
      </c>
      <c r="E146" s="10" t="s">
        <v>209</v>
      </c>
      <c r="F146" s="16">
        <v>36790.199999999997</v>
      </c>
      <c r="G146" s="16">
        <v>36790.199999999997</v>
      </c>
      <c r="H146" s="4"/>
    </row>
    <row r="147" spans="1:8" x14ac:dyDescent="0.25">
      <c r="A147" s="6">
        <v>102020</v>
      </c>
      <c r="B147" t="s">
        <v>866</v>
      </c>
      <c r="C147" s="11">
        <v>44111</v>
      </c>
      <c r="D147" s="14" t="s">
        <v>877</v>
      </c>
      <c r="E147" s="10" t="s">
        <v>729</v>
      </c>
      <c r="F147" s="16">
        <v>47376</v>
      </c>
      <c r="G147" s="16">
        <v>47376</v>
      </c>
      <c r="H147" s="4"/>
    </row>
    <row r="148" spans="1:8" x14ac:dyDescent="0.25">
      <c r="A148" s="6">
        <v>102020</v>
      </c>
      <c r="B148" t="s">
        <v>866</v>
      </c>
      <c r="C148" s="11">
        <v>44112</v>
      </c>
      <c r="D148" s="14" t="s">
        <v>869</v>
      </c>
      <c r="E148" s="10" t="s">
        <v>570</v>
      </c>
      <c r="F148" s="16">
        <v>25245</v>
      </c>
      <c r="G148" s="16">
        <v>25245</v>
      </c>
      <c r="H148" s="4"/>
    </row>
    <row r="149" spans="1:8" x14ac:dyDescent="0.25">
      <c r="A149" s="6">
        <v>102020</v>
      </c>
      <c r="B149" t="s">
        <v>866</v>
      </c>
      <c r="C149" s="11">
        <v>44114</v>
      </c>
      <c r="D149" s="14" t="s">
        <v>872</v>
      </c>
      <c r="E149" s="10" t="s">
        <v>712</v>
      </c>
      <c r="F149" s="16">
        <v>27812.16</v>
      </c>
      <c r="G149" s="16">
        <v>27812.16</v>
      </c>
      <c r="H149" s="4"/>
    </row>
    <row r="150" spans="1:8" x14ac:dyDescent="0.25">
      <c r="A150" s="6">
        <v>102020</v>
      </c>
      <c r="B150" t="s">
        <v>866</v>
      </c>
      <c r="C150" s="11">
        <v>44118</v>
      </c>
      <c r="D150" s="14" t="s">
        <v>878</v>
      </c>
      <c r="E150" s="10" t="s">
        <v>250</v>
      </c>
      <c r="F150" s="16">
        <v>33075.9</v>
      </c>
      <c r="G150" s="16">
        <v>33075.9</v>
      </c>
      <c r="H150" s="4"/>
    </row>
    <row r="151" spans="1:8" x14ac:dyDescent="0.25">
      <c r="A151" s="6">
        <v>102020</v>
      </c>
      <c r="B151" t="s">
        <v>866</v>
      </c>
      <c r="C151" s="11">
        <v>44119</v>
      </c>
      <c r="D151" s="14" t="s">
        <v>873</v>
      </c>
      <c r="E151" s="10" t="s">
        <v>209</v>
      </c>
      <c r="F151" s="16">
        <v>37652</v>
      </c>
      <c r="G151" s="16">
        <v>37652</v>
      </c>
      <c r="H151" s="4"/>
    </row>
    <row r="152" spans="1:8" x14ac:dyDescent="0.25">
      <c r="A152" s="6">
        <v>102020</v>
      </c>
      <c r="B152" t="s">
        <v>866</v>
      </c>
      <c r="C152" s="11">
        <v>44119</v>
      </c>
      <c r="D152" s="14" t="s">
        <v>869</v>
      </c>
      <c r="E152" s="10" t="s">
        <v>570</v>
      </c>
      <c r="F152" s="16">
        <v>22819.5</v>
      </c>
      <c r="G152" s="16">
        <v>22819.5</v>
      </c>
      <c r="H152" s="4"/>
    </row>
    <row r="153" spans="1:8" x14ac:dyDescent="0.25">
      <c r="A153" s="6">
        <v>102020</v>
      </c>
      <c r="B153" t="s">
        <v>866</v>
      </c>
      <c r="C153" s="11">
        <v>44124</v>
      </c>
      <c r="D153" s="14" t="s">
        <v>873</v>
      </c>
      <c r="E153" s="10" t="s">
        <v>209</v>
      </c>
      <c r="F153" s="16">
        <v>43533.45</v>
      </c>
      <c r="G153" s="16">
        <v>43533.45</v>
      </c>
      <c r="H153" s="4"/>
    </row>
    <row r="154" spans="1:8" x14ac:dyDescent="0.25">
      <c r="A154" s="6">
        <v>112020</v>
      </c>
      <c r="B154" t="s">
        <v>866</v>
      </c>
      <c r="C154" s="11">
        <v>44137</v>
      </c>
      <c r="D154" s="14" t="s">
        <v>872</v>
      </c>
      <c r="E154" s="10" t="s">
        <v>712</v>
      </c>
      <c r="F154" s="16">
        <v>15876</v>
      </c>
      <c r="G154" s="16">
        <v>15876</v>
      </c>
      <c r="H154" s="4"/>
    </row>
    <row r="155" spans="1:8" x14ac:dyDescent="0.25">
      <c r="A155" s="6">
        <v>112020</v>
      </c>
      <c r="B155" t="s">
        <v>866</v>
      </c>
      <c r="C155" s="11">
        <v>44138</v>
      </c>
      <c r="D155" s="14" t="s">
        <v>873</v>
      </c>
      <c r="E155" s="10" t="s">
        <v>209</v>
      </c>
      <c r="F155" s="16">
        <v>39839.85</v>
      </c>
      <c r="G155" s="16">
        <v>39839.85</v>
      </c>
      <c r="H155" s="4"/>
    </row>
    <row r="156" spans="1:8" x14ac:dyDescent="0.25">
      <c r="A156" s="6">
        <v>112020</v>
      </c>
      <c r="B156" t="s">
        <v>866</v>
      </c>
      <c r="C156" s="11">
        <v>44145</v>
      </c>
      <c r="D156" s="14" t="s">
        <v>879</v>
      </c>
      <c r="E156" s="10" t="s">
        <v>646</v>
      </c>
      <c r="F156" s="16">
        <v>21610.799999999999</v>
      </c>
      <c r="G156" s="16">
        <v>21610.799999999999</v>
      </c>
      <c r="H156" s="4"/>
    </row>
    <row r="157" spans="1:8" x14ac:dyDescent="0.25">
      <c r="A157" s="6">
        <v>112020</v>
      </c>
      <c r="B157" t="s">
        <v>866</v>
      </c>
      <c r="C157" s="11">
        <v>44151</v>
      </c>
      <c r="D157" s="14" t="s">
        <v>873</v>
      </c>
      <c r="E157" s="10" t="s">
        <v>209</v>
      </c>
      <c r="F157" s="16">
        <v>16560.45</v>
      </c>
      <c r="G157" s="16">
        <v>16560.45</v>
      </c>
      <c r="H157" s="4"/>
    </row>
    <row r="158" spans="1:8" x14ac:dyDescent="0.25">
      <c r="A158" s="6">
        <v>112020</v>
      </c>
      <c r="B158" t="s">
        <v>866</v>
      </c>
      <c r="C158" s="11">
        <v>44152</v>
      </c>
      <c r="D158" s="14" t="s">
        <v>874</v>
      </c>
      <c r="E158" s="10" t="s">
        <v>564</v>
      </c>
      <c r="F158" s="16">
        <v>44091</v>
      </c>
      <c r="G158" s="16">
        <v>44091</v>
      </c>
      <c r="H158" s="4"/>
    </row>
    <row r="159" spans="1:8" x14ac:dyDescent="0.25">
      <c r="A159" s="6">
        <v>112020</v>
      </c>
      <c r="B159" t="s">
        <v>866</v>
      </c>
      <c r="C159" s="11">
        <v>44152</v>
      </c>
      <c r="D159" s="14" t="s">
        <v>879</v>
      </c>
      <c r="E159" s="10" t="s">
        <v>646</v>
      </c>
      <c r="F159" s="16">
        <v>25369.200000000001</v>
      </c>
      <c r="G159" s="16">
        <v>25369.200000000001</v>
      </c>
      <c r="H159" s="4"/>
    </row>
    <row r="160" spans="1:8" x14ac:dyDescent="0.25">
      <c r="A160" s="6">
        <v>112020</v>
      </c>
      <c r="B160" t="s">
        <v>866</v>
      </c>
      <c r="C160" s="11">
        <v>44154</v>
      </c>
      <c r="D160" s="14" t="s">
        <v>873</v>
      </c>
      <c r="E160" s="10" t="s">
        <v>209</v>
      </c>
      <c r="F160" s="16">
        <v>66351.600000000006</v>
      </c>
      <c r="G160" s="16">
        <v>66351.600000000006</v>
      </c>
      <c r="H160" s="4"/>
    </row>
    <row r="161" spans="1:8" x14ac:dyDescent="0.25">
      <c r="A161" s="6">
        <v>112020</v>
      </c>
      <c r="B161" t="s">
        <v>866</v>
      </c>
      <c r="C161" s="11">
        <v>44157</v>
      </c>
      <c r="D161" s="14" t="s">
        <v>873</v>
      </c>
      <c r="E161" s="10" t="s">
        <v>209</v>
      </c>
      <c r="F161" s="16">
        <v>30618</v>
      </c>
      <c r="G161" s="16">
        <v>30618</v>
      </c>
      <c r="H161" s="4"/>
    </row>
    <row r="162" spans="1:8" x14ac:dyDescent="0.25">
      <c r="A162" s="6">
        <v>112020</v>
      </c>
      <c r="B162" t="s">
        <v>866</v>
      </c>
      <c r="C162" s="11">
        <v>44162</v>
      </c>
      <c r="D162" s="14" t="s">
        <v>873</v>
      </c>
      <c r="E162" s="10" t="s">
        <v>209</v>
      </c>
      <c r="F162" s="16">
        <v>30618</v>
      </c>
      <c r="G162" s="16">
        <v>30618</v>
      </c>
      <c r="H162" s="4"/>
    </row>
    <row r="163" spans="1:8" x14ac:dyDescent="0.25">
      <c r="A163" s="6">
        <v>112020</v>
      </c>
      <c r="B163" t="s">
        <v>866</v>
      </c>
      <c r="C163" s="11">
        <v>44163</v>
      </c>
      <c r="D163" s="14" t="s">
        <v>880</v>
      </c>
      <c r="E163" s="10" t="s">
        <v>329</v>
      </c>
      <c r="F163" s="16">
        <v>56952</v>
      </c>
      <c r="G163" s="16">
        <v>56952</v>
      </c>
      <c r="H163" s="4"/>
    </row>
    <row r="164" spans="1:8" x14ac:dyDescent="0.25">
      <c r="A164" s="6">
        <v>122020</v>
      </c>
      <c r="B164" t="s">
        <v>866</v>
      </c>
      <c r="C164" s="11">
        <v>44166</v>
      </c>
      <c r="D164" s="14" t="s">
        <v>881</v>
      </c>
      <c r="E164" s="10" t="s">
        <v>813</v>
      </c>
      <c r="F164" s="16">
        <v>35927.550000000003</v>
      </c>
      <c r="G164" s="16">
        <v>35927.550000000003</v>
      </c>
      <c r="H164" s="4"/>
    </row>
    <row r="165" spans="1:8" x14ac:dyDescent="0.25">
      <c r="A165" s="6">
        <v>122020</v>
      </c>
      <c r="B165" t="s">
        <v>866</v>
      </c>
      <c r="C165" s="11">
        <v>44166</v>
      </c>
      <c r="D165" s="14" t="s">
        <v>881</v>
      </c>
      <c r="E165" s="10" t="s">
        <v>813</v>
      </c>
      <c r="F165" s="16">
        <v>31881.599999999999</v>
      </c>
      <c r="G165" s="16">
        <v>31881.599999999999</v>
      </c>
      <c r="H165" s="4"/>
    </row>
    <row r="166" spans="1:8" x14ac:dyDescent="0.25">
      <c r="A166" s="6">
        <v>122020</v>
      </c>
      <c r="B166" t="s">
        <v>866</v>
      </c>
      <c r="C166" s="11">
        <v>44167</v>
      </c>
      <c r="D166" s="14" t="s">
        <v>882</v>
      </c>
      <c r="E166" s="10" t="s">
        <v>596</v>
      </c>
      <c r="F166" s="16">
        <v>30034.799999999999</v>
      </c>
      <c r="G166" s="16">
        <v>30034.799999999999</v>
      </c>
      <c r="H166" s="4"/>
    </row>
    <row r="167" spans="1:8" x14ac:dyDescent="0.25">
      <c r="A167" s="6">
        <v>122020</v>
      </c>
      <c r="B167" t="s">
        <v>866</v>
      </c>
      <c r="C167" s="11">
        <v>44168</v>
      </c>
      <c r="D167" s="14" t="s">
        <v>883</v>
      </c>
      <c r="E167" s="10" t="s">
        <v>155</v>
      </c>
      <c r="F167" s="16">
        <v>43581.04</v>
      </c>
      <c r="G167" s="16">
        <v>43581.04</v>
      </c>
      <c r="H167" s="4"/>
    </row>
    <row r="168" spans="1:8" x14ac:dyDescent="0.25">
      <c r="A168" s="6">
        <v>122020</v>
      </c>
      <c r="B168" t="s">
        <v>866</v>
      </c>
      <c r="C168" s="11">
        <v>44169</v>
      </c>
      <c r="D168" s="14" t="s">
        <v>873</v>
      </c>
      <c r="E168" s="10" t="s">
        <v>209</v>
      </c>
      <c r="F168" s="16">
        <v>46640.7</v>
      </c>
      <c r="G168" s="16">
        <v>46640.7</v>
      </c>
      <c r="H168" s="4"/>
    </row>
    <row r="169" spans="1:8" x14ac:dyDescent="0.25">
      <c r="A169" s="6">
        <v>122020</v>
      </c>
      <c r="B169" t="s">
        <v>866</v>
      </c>
      <c r="C169" s="11">
        <v>44170</v>
      </c>
      <c r="D169" s="14" t="s">
        <v>873</v>
      </c>
      <c r="E169" s="10" t="s">
        <v>209</v>
      </c>
      <c r="F169" s="16">
        <v>28866.6</v>
      </c>
      <c r="G169" s="16">
        <v>28866.6</v>
      </c>
      <c r="H169" s="4"/>
    </row>
    <row r="170" spans="1:8" x14ac:dyDescent="0.25">
      <c r="A170" s="6">
        <v>122020</v>
      </c>
      <c r="B170" t="s">
        <v>866</v>
      </c>
      <c r="C170" s="11">
        <v>44174</v>
      </c>
      <c r="D170" s="14" t="s">
        <v>884</v>
      </c>
      <c r="E170" s="10" t="s">
        <v>554</v>
      </c>
      <c r="F170" s="16">
        <v>37810.800000000003</v>
      </c>
      <c r="G170" s="16">
        <v>37810.800000000003</v>
      </c>
      <c r="H170" s="4"/>
    </row>
    <row r="171" spans="1:8" x14ac:dyDescent="0.25">
      <c r="A171" s="6">
        <v>122020</v>
      </c>
      <c r="B171" t="s">
        <v>866</v>
      </c>
      <c r="C171" s="11">
        <v>44174</v>
      </c>
      <c r="D171" s="14" t="s">
        <v>885</v>
      </c>
      <c r="E171" s="10" t="s">
        <v>808</v>
      </c>
      <c r="F171" s="16">
        <v>30495.15</v>
      </c>
      <c r="G171" s="16">
        <v>30495.15</v>
      </c>
      <c r="H171" s="4"/>
    </row>
    <row r="172" spans="1:8" x14ac:dyDescent="0.25">
      <c r="A172" s="6">
        <v>122020</v>
      </c>
      <c r="B172" t="s">
        <v>866</v>
      </c>
      <c r="C172" s="11">
        <v>44174</v>
      </c>
      <c r="D172" s="14" t="s">
        <v>886</v>
      </c>
      <c r="E172" s="10" t="s">
        <v>803</v>
      </c>
      <c r="F172" s="16">
        <v>5496</v>
      </c>
      <c r="G172" s="16">
        <v>5496</v>
      </c>
      <c r="H172" s="4"/>
    </row>
    <row r="173" spans="1:8" x14ac:dyDescent="0.25">
      <c r="A173" s="6">
        <v>122020</v>
      </c>
      <c r="B173" t="s">
        <v>866</v>
      </c>
      <c r="C173" s="11">
        <v>44177</v>
      </c>
      <c r="D173" s="14" t="s">
        <v>884</v>
      </c>
      <c r="E173" s="10" t="s">
        <v>554</v>
      </c>
      <c r="F173" s="16">
        <v>22811.4</v>
      </c>
      <c r="G173" s="16">
        <v>22811.4</v>
      </c>
      <c r="H173" s="4"/>
    </row>
    <row r="174" spans="1:8" x14ac:dyDescent="0.25">
      <c r="A174" s="6">
        <v>122020</v>
      </c>
      <c r="B174" t="s">
        <v>866</v>
      </c>
      <c r="C174" s="11">
        <v>44177</v>
      </c>
      <c r="D174" s="14" t="s">
        <v>873</v>
      </c>
      <c r="E174" s="10" t="s">
        <v>209</v>
      </c>
      <c r="F174" s="16">
        <v>42093</v>
      </c>
      <c r="G174" s="16">
        <v>42093</v>
      </c>
      <c r="H174" s="4"/>
    </row>
    <row r="175" spans="1:8" x14ac:dyDescent="0.25">
      <c r="A175" s="6">
        <v>122020</v>
      </c>
      <c r="B175" t="s">
        <v>866</v>
      </c>
      <c r="C175" s="11">
        <v>44178</v>
      </c>
      <c r="D175" s="14" t="s">
        <v>882</v>
      </c>
      <c r="E175" s="10" t="s">
        <v>596</v>
      </c>
      <c r="F175" s="16">
        <v>59103</v>
      </c>
      <c r="G175" s="16">
        <v>59103</v>
      </c>
      <c r="H175" s="4"/>
    </row>
    <row r="176" spans="1:8" x14ac:dyDescent="0.25">
      <c r="A176" s="6">
        <v>122020</v>
      </c>
      <c r="B176" t="s">
        <v>866</v>
      </c>
      <c r="C176" s="11">
        <v>44180</v>
      </c>
      <c r="D176" s="14" t="s">
        <v>873</v>
      </c>
      <c r="E176" s="10" t="s">
        <v>209</v>
      </c>
      <c r="F176" s="16">
        <v>51327</v>
      </c>
      <c r="G176" s="16">
        <v>51327</v>
      </c>
      <c r="H176" s="4"/>
    </row>
    <row r="177" spans="1:8" x14ac:dyDescent="0.25">
      <c r="A177" s="6">
        <v>122020</v>
      </c>
      <c r="B177" t="s">
        <v>866</v>
      </c>
      <c r="C177" s="11">
        <v>44181</v>
      </c>
      <c r="D177" s="14" t="s">
        <v>887</v>
      </c>
      <c r="E177" s="10" t="s">
        <v>332</v>
      </c>
      <c r="F177" s="16">
        <v>49444.2</v>
      </c>
      <c r="G177" s="16">
        <v>49444.2</v>
      </c>
      <c r="H177" s="4"/>
    </row>
    <row r="178" spans="1:8" x14ac:dyDescent="0.25">
      <c r="A178" s="6">
        <v>122020</v>
      </c>
      <c r="B178" t="s">
        <v>866</v>
      </c>
      <c r="C178" s="11">
        <v>44190</v>
      </c>
      <c r="D178" s="14" t="s">
        <v>888</v>
      </c>
      <c r="E178" s="10" t="s">
        <v>344</v>
      </c>
      <c r="F178" s="16">
        <v>27222.3</v>
      </c>
      <c r="G178" s="16">
        <v>27222.3</v>
      </c>
      <c r="H178" s="4"/>
    </row>
    <row r="179" spans="1:8" x14ac:dyDescent="0.25">
      <c r="A179" s="6">
        <v>122020</v>
      </c>
      <c r="B179" t="s">
        <v>866</v>
      </c>
      <c r="C179" s="11">
        <v>44191</v>
      </c>
      <c r="D179" s="14" t="s">
        <v>873</v>
      </c>
      <c r="E179" s="10" t="s">
        <v>209</v>
      </c>
      <c r="F179" s="16">
        <v>52722</v>
      </c>
      <c r="G179" s="16">
        <v>52722</v>
      </c>
      <c r="H179" s="4"/>
    </row>
    <row r="180" spans="1:8" x14ac:dyDescent="0.25">
      <c r="A180" s="6">
        <v>122020</v>
      </c>
      <c r="B180" t="s">
        <v>866</v>
      </c>
      <c r="C180" s="11">
        <v>44194</v>
      </c>
      <c r="D180" s="14" t="s">
        <v>873</v>
      </c>
      <c r="E180" s="10" t="s">
        <v>209</v>
      </c>
      <c r="F180" s="16">
        <v>53465.85</v>
      </c>
      <c r="G180" s="16">
        <v>53465.85</v>
      </c>
      <c r="H180" s="4"/>
    </row>
    <row r="181" spans="1:8" x14ac:dyDescent="0.25">
      <c r="A181" s="6">
        <v>122020</v>
      </c>
      <c r="B181" t="s">
        <v>866</v>
      </c>
      <c r="C181" s="11">
        <v>44194</v>
      </c>
      <c r="D181" s="14" t="s">
        <v>870</v>
      </c>
      <c r="E181" s="10" t="s">
        <v>706</v>
      </c>
      <c r="F181" s="16">
        <v>75265</v>
      </c>
      <c r="G181" s="16">
        <v>75265</v>
      </c>
      <c r="H181" s="4"/>
    </row>
    <row r="182" spans="1:8" x14ac:dyDescent="0.25">
      <c r="A182" s="6">
        <v>122020</v>
      </c>
      <c r="B182" t="s">
        <v>866</v>
      </c>
      <c r="C182" s="11">
        <v>44195</v>
      </c>
      <c r="D182" s="14" t="s">
        <v>889</v>
      </c>
      <c r="E182" s="10" t="s">
        <v>536</v>
      </c>
      <c r="F182" s="16">
        <v>58558.5</v>
      </c>
      <c r="G182" s="16">
        <v>58558.5</v>
      </c>
      <c r="H182" s="4"/>
    </row>
    <row r="183" spans="1:8" x14ac:dyDescent="0.25">
      <c r="A183" s="6">
        <v>12021</v>
      </c>
      <c r="B183" t="s">
        <v>866</v>
      </c>
      <c r="C183" s="11">
        <v>44198</v>
      </c>
      <c r="D183" s="14" t="s">
        <v>884</v>
      </c>
      <c r="E183" s="10" t="s">
        <v>554</v>
      </c>
      <c r="F183" s="16">
        <v>44748.45</v>
      </c>
      <c r="G183" s="16">
        <v>44748.45</v>
      </c>
      <c r="H183" s="4"/>
    </row>
    <row r="184" spans="1:8" x14ac:dyDescent="0.25">
      <c r="A184" s="6">
        <v>12021</v>
      </c>
      <c r="B184" t="s">
        <v>866</v>
      </c>
      <c r="C184" s="11">
        <v>44198</v>
      </c>
      <c r="D184" s="14" t="s">
        <v>890</v>
      </c>
      <c r="E184" s="10" t="s">
        <v>541</v>
      </c>
      <c r="F184" s="16">
        <v>35210.699999999997</v>
      </c>
      <c r="G184" s="16">
        <v>35210.699999999997</v>
      </c>
      <c r="H184" s="4"/>
    </row>
    <row r="185" spans="1:8" x14ac:dyDescent="0.25">
      <c r="A185" s="6">
        <v>12021</v>
      </c>
      <c r="B185" t="s">
        <v>866</v>
      </c>
      <c r="C185" s="11">
        <v>44200</v>
      </c>
      <c r="D185" s="14" t="s">
        <v>884</v>
      </c>
      <c r="E185" s="10" t="s">
        <v>554</v>
      </c>
      <c r="F185" s="16">
        <v>40089.599999999999</v>
      </c>
      <c r="G185" s="16">
        <v>40089.599999999999</v>
      </c>
      <c r="H185" s="4"/>
    </row>
    <row r="186" spans="1:8" x14ac:dyDescent="0.25">
      <c r="A186" s="6">
        <v>12021</v>
      </c>
      <c r="B186" t="s">
        <v>866</v>
      </c>
      <c r="C186" s="11">
        <v>44200</v>
      </c>
      <c r="D186" s="14" t="s">
        <v>873</v>
      </c>
      <c r="E186" s="10" t="s">
        <v>209</v>
      </c>
      <c r="F186" s="16">
        <v>55840.95</v>
      </c>
      <c r="G186" s="16">
        <v>55840.95</v>
      </c>
      <c r="H186" s="4"/>
    </row>
    <row r="187" spans="1:8" x14ac:dyDescent="0.25">
      <c r="A187" s="6">
        <v>12021</v>
      </c>
      <c r="B187" t="s">
        <v>866</v>
      </c>
      <c r="C187" s="11">
        <v>44203</v>
      </c>
      <c r="D187" s="14" t="s">
        <v>889</v>
      </c>
      <c r="E187" s="10" t="s">
        <v>536</v>
      </c>
      <c r="F187" s="16">
        <v>43864.65</v>
      </c>
      <c r="G187" s="16">
        <v>43864.65</v>
      </c>
      <c r="H187" s="4"/>
    </row>
    <row r="188" spans="1:8" x14ac:dyDescent="0.25">
      <c r="A188" s="6">
        <v>12021</v>
      </c>
      <c r="B188" t="s">
        <v>866</v>
      </c>
      <c r="C188" s="11">
        <v>44203</v>
      </c>
      <c r="D188" s="14" t="s">
        <v>889</v>
      </c>
      <c r="E188" s="10" t="s">
        <v>536</v>
      </c>
      <c r="F188" s="16">
        <v>46296.23</v>
      </c>
      <c r="G188" s="16">
        <v>46296.23</v>
      </c>
      <c r="H188" s="4"/>
    </row>
    <row r="189" spans="1:8" x14ac:dyDescent="0.25">
      <c r="A189" s="6">
        <v>12021</v>
      </c>
      <c r="B189" t="s">
        <v>866</v>
      </c>
      <c r="C189" s="11">
        <v>44203</v>
      </c>
      <c r="D189" s="14" t="s">
        <v>889</v>
      </c>
      <c r="E189" s="10" t="s">
        <v>536</v>
      </c>
      <c r="F189" s="16">
        <v>49209.3</v>
      </c>
      <c r="G189" s="16">
        <v>49209.3</v>
      </c>
      <c r="H189" s="4"/>
    </row>
    <row r="190" spans="1:8" x14ac:dyDescent="0.25">
      <c r="A190" s="6">
        <v>12021</v>
      </c>
      <c r="B190" t="s">
        <v>866</v>
      </c>
      <c r="C190" s="11">
        <v>44204</v>
      </c>
      <c r="D190" s="14" t="s">
        <v>873</v>
      </c>
      <c r="E190" s="10" t="s">
        <v>209</v>
      </c>
      <c r="F190" s="16">
        <v>56206.35</v>
      </c>
      <c r="G190" s="16">
        <v>56206.35</v>
      </c>
      <c r="H190" s="4"/>
    </row>
    <row r="191" spans="1:8" x14ac:dyDescent="0.25">
      <c r="A191" s="6">
        <v>12021</v>
      </c>
      <c r="B191" t="s">
        <v>866</v>
      </c>
      <c r="C191" s="11">
        <v>44205</v>
      </c>
      <c r="D191" s="14" t="s">
        <v>873</v>
      </c>
      <c r="E191" s="10" t="s">
        <v>209</v>
      </c>
      <c r="F191" s="16">
        <v>65637</v>
      </c>
      <c r="G191" s="16">
        <v>65637</v>
      </c>
      <c r="H191" s="4"/>
    </row>
    <row r="192" spans="1:8" x14ac:dyDescent="0.25">
      <c r="A192" s="6">
        <v>12021</v>
      </c>
      <c r="B192" t="s">
        <v>866</v>
      </c>
      <c r="C192" s="11">
        <v>44207</v>
      </c>
      <c r="D192" s="14" t="s">
        <v>891</v>
      </c>
      <c r="E192" s="10" t="s">
        <v>558</v>
      </c>
      <c r="F192" s="16">
        <v>26309.7</v>
      </c>
      <c r="G192" s="16">
        <v>26309.7</v>
      </c>
      <c r="H192" s="4"/>
    </row>
    <row r="193" spans="1:8" x14ac:dyDescent="0.25">
      <c r="A193" s="6">
        <v>12021</v>
      </c>
      <c r="B193" t="s">
        <v>866</v>
      </c>
      <c r="C193" s="11">
        <v>44207</v>
      </c>
      <c r="D193" s="14" t="s">
        <v>873</v>
      </c>
      <c r="E193" s="10" t="s">
        <v>209</v>
      </c>
      <c r="F193" s="16">
        <v>62592.3</v>
      </c>
      <c r="G193" s="16">
        <v>62592.3</v>
      </c>
      <c r="H193" s="4"/>
    </row>
    <row r="194" spans="1:8" x14ac:dyDescent="0.25">
      <c r="A194" s="6">
        <v>12021</v>
      </c>
      <c r="B194" t="s">
        <v>866</v>
      </c>
      <c r="C194" s="11">
        <v>44212</v>
      </c>
      <c r="D194" s="14" t="s">
        <v>874</v>
      </c>
      <c r="E194" s="10" t="s">
        <v>564</v>
      </c>
      <c r="F194" s="16">
        <v>40041</v>
      </c>
      <c r="G194" s="16">
        <v>40041</v>
      </c>
      <c r="H194" s="4"/>
    </row>
    <row r="195" spans="1:8" x14ac:dyDescent="0.25">
      <c r="A195" s="6">
        <v>12021</v>
      </c>
      <c r="B195" t="s">
        <v>866</v>
      </c>
      <c r="C195" s="11">
        <v>44224</v>
      </c>
      <c r="D195" s="14" t="s">
        <v>868</v>
      </c>
      <c r="E195" s="10" t="s">
        <v>174</v>
      </c>
      <c r="F195" s="16">
        <v>48117</v>
      </c>
      <c r="G195" s="16">
        <v>48117</v>
      </c>
      <c r="H195" s="4"/>
    </row>
    <row r="196" spans="1:8" x14ac:dyDescent="0.25">
      <c r="A196" s="6">
        <v>22021</v>
      </c>
      <c r="B196" t="s">
        <v>866</v>
      </c>
      <c r="C196" s="11">
        <v>44228</v>
      </c>
      <c r="D196" s="14" t="s">
        <v>882</v>
      </c>
      <c r="E196" s="10" t="s">
        <v>596</v>
      </c>
      <c r="F196" s="16">
        <v>45513</v>
      </c>
      <c r="G196" s="16">
        <v>45513</v>
      </c>
      <c r="H196" s="4"/>
    </row>
    <row r="197" spans="1:8" x14ac:dyDescent="0.25">
      <c r="A197" s="6">
        <v>22021</v>
      </c>
      <c r="B197" t="s">
        <v>866</v>
      </c>
      <c r="C197" s="11">
        <v>44229</v>
      </c>
      <c r="D197" s="14" t="s">
        <v>873</v>
      </c>
      <c r="E197" s="10" t="s">
        <v>209</v>
      </c>
      <c r="F197" s="16">
        <v>83419.199999999997</v>
      </c>
      <c r="G197" s="16">
        <v>83419.199999999997</v>
      </c>
      <c r="H197" s="4"/>
    </row>
    <row r="198" spans="1:8" x14ac:dyDescent="0.25">
      <c r="A198" s="6">
        <v>22021</v>
      </c>
      <c r="B198" t="s">
        <v>866</v>
      </c>
      <c r="C198" s="11">
        <v>44230</v>
      </c>
      <c r="D198" s="14" t="s">
        <v>873</v>
      </c>
      <c r="E198" s="10" t="s">
        <v>209</v>
      </c>
      <c r="F198" s="16">
        <v>58824</v>
      </c>
      <c r="G198" s="16">
        <v>58824</v>
      </c>
      <c r="H198" s="4"/>
    </row>
    <row r="199" spans="1:8" x14ac:dyDescent="0.25">
      <c r="A199" s="6">
        <v>22021</v>
      </c>
      <c r="B199" t="s">
        <v>866</v>
      </c>
      <c r="C199" s="11">
        <v>44230</v>
      </c>
      <c r="D199" s="14" t="s">
        <v>874</v>
      </c>
      <c r="E199" s="10" t="s">
        <v>564</v>
      </c>
      <c r="F199" s="16">
        <v>14197</v>
      </c>
      <c r="G199" s="16">
        <v>14197</v>
      </c>
      <c r="H199" s="4"/>
    </row>
    <row r="200" spans="1:8" x14ac:dyDescent="0.25">
      <c r="A200" s="6">
        <v>22021</v>
      </c>
      <c r="B200" t="s">
        <v>866</v>
      </c>
      <c r="C200" s="11">
        <v>44232</v>
      </c>
      <c r="D200" s="14" t="s">
        <v>892</v>
      </c>
      <c r="E200" s="10" t="s">
        <v>244</v>
      </c>
      <c r="F200" s="16">
        <v>60470.55</v>
      </c>
      <c r="G200" s="16">
        <v>60470.55</v>
      </c>
      <c r="H200" s="4"/>
    </row>
    <row r="201" spans="1:8" x14ac:dyDescent="0.25">
      <c r="A201" s="6">
        <v>22021</v>
      </c>
      <c r="B201" t="s">
        <v>866</v>
      </c>
      <c r="C201" s="11">
        <v>44232</v>
      </c>
      <c r="D201" s="14" t="s">
        <v>873</v>
      </c>
      <c r="E201" s="10" t="s">
        <v>209</v>
      </c>
      <c r="F201" s="16">
        <v>46066.5</v>
      </c>
      <c r="G201" s="16">
        <v>46066.5</v>
      </c>
      <c r="H201" s="4"/>
    </row>
    <row r="202" spans="1:8" x14ac:dyDescent="0.25">
      <c r="A202" s="6">
        <v>22021</v>
      </c>
      <c r="B202" t="s">
        <v>866</v>
      </c>
      <c r="C202" s="11">
        <v>44236</v>
      </c>
      <c r="D202" s="14" t="s">
        <v>890</v>
      </c>
      <c r="E202" s="10" t="s">
        <v>541</v>
      </c>
      <c r="F202" s="16">
        <v>37203.300000000003</v>
      </c>
      <c r="G202" s="16">
        <v>37203.300000000003</v>
      </c>
      <c r="H202" s="4"/>
    </row>
    <row r="203" spans="1:8" x14ac:dyDescent="0.25">
      <c r="A203" s="6">
        <v>22021</v>
      </c>
      <c r="B203" t="s">
        <v>866</v>
      </c>
      <c r="C203" s="11">
        <v>44238</v>
      </c>
      <c r="D203" s="14" t="s">
        <v>893</v>
      </c>
      <c r="E203" s="10" t="s">
        <v>572</v>
      </c>
      <c r="F203" s="16">
        <v>23002</v>
      </c>
      <c r="G203" s="16">
        <v>23002</v>
      </c>
      <c r="H203" s="4"/>
    </row>
    <row r="204" spans="1:8" x14ac:dyDescent="0.25">
      <c r="A204" s="6">
        <v>22021</v>
      </c>
      <c r="B204" t="s">
        <v>866</v>
      </c>
      <c r="C204" s="11">
        <v>44247</v>
      </c>
      <c r="D204" s="14" t="s">
        <v>869</v>
      </c>
      <c r="E204" s="10" t="s">
        <v>570</v>
      </c>
      <c r="F204" s="16">
        <v>30537</v>
      </c>
      <c r="G204" s="16">
        <v>30537</v>
      </c>
      <c r="H204" s="4"/>
    </row>
    <row r="205" spans="1:8" x14ac:dyDescent="0.25">
      <c r="A205" s="6">
        <v>22021</v>
      </c>
      <c r="B205" t="s">
        <v>866</v>
      </c>
      <c r="C205" s="11">
        <v>44251</v>
      </c>
      <c r="D205" s="14" t="s">
        <v>894</v>
      </c>
      <c r="E205" s="10" t="s">
        <v>581</v>
      </c>
      <c r="F205" s="16">
        <v>29700</v>
      </c>
      <c r="G205" s="16">
        <v>29700</v>
      </c>
      <c r="H205" s="4"/>
    </row>
    <row r="206" spans="1:8" x14ac:dyDescent="0.25">
      <c r="A206" s="6">
        <v>22021</v>
      </c>
      <c r="B206" t="s">
        <v>866</v>
      </c>
      <c r="C206" s="11">
        <v>44251</v>
      </c>
      <c r="D206" s="14" t="s">
        <v>895</v>
      </c>
      <c r="E206" s="10" t="s">
        <v>599</v>
      </c>
      <c r="F206" s="16">
        <v>51470</v>
      </c>
      <c r="G206" s="16">
        <v>51470</v>
      </c>
      <c r="H206" s="4"/>
    </row>
    <row r="207" spans="1:8" x14ac:dyDescent="0.25">
      <c r="A207" s="6">
        <v>22021</v>
      </c>
      <c r="B207" t="s">
        <v>866</v>
      </c>
      <c r="C207" s="11">
        <v>44251</v>
      </c>
      <c r="D207" s="14" t="s">
        <v>873</v>
      </c>
      <c r="E207" s="10" t="s">
        <v>209</v>
      </c>
      <c r="F207" s="16">
        <v>59416.65</v>
      </c>
      <c r="G207" s="16">
        <v>59416.65</v>
      </c>
      <c r="H207" s="4"/>
    </row>
    <row r="208" spans="1:8" x14ac:dyDescent="0.25">
      <c r="A208" s="6">
        <v>22021</v>
      </c>
      <c r="B208" t="s">
        <v>866</v>
      </c>
      <c r="C208" s="11">
        <v>44254</v>
      </c>
      <c r="D208" s="14" t="s">
        <v>868</v>
      </c>
      <c r="E208" s="10" t="s">
        <v>174</v>
      </c>
      <c r="F208" s="16">
        <v>62457.75</v>
      </c>
      <c r="G208" s="16">
        <v>62457.75</v>
      </c>
      <c r="H208" s="4"/>
    </row>
    <row r="209" spans="1:8" x14ac:dyDescent="0.25">
      <c r="A209" s="6">
        <v>32021</v>
      </c>
      <c r="B209" t="s">
        <v>866</v>
      </c>
      <c r="C209" s="11">
        <v>44256</v>
      </c>
      <c r="D209" s="14" t="s">
        <v>894</v>
      </c>
      <c r="E209" s="10" t="s">
        <v>581</v>
      </c>
      <c r="F209" s="16">
        <v>38149.65</v>
      </c>
      <c r="G209" s="16">
        <v>38149.65</v>
      </c>
      <c r="H209" s="4"/>
    </row>
    <row r="210" spans="1:8" x14ac:dyDescent="0.25">
      <c r="A210" s="6">
        <v>32021</v>
      </c>
      <c r="B210" t="s">
        <v>866</v>
      </c>
      <c r="C210" s="11">
        <v>44257</v>
      </c>
      <c r="D210" s="14" t="s">
        <v>871</v>
      </c>
      <c r="E210" s="10" t="s">
        <v>602</v>
      </c>
      <c r="F210" s="16">
        <v>16801.2</v>
      </c>
      <c r="G210" s="16">
        <v>16801.2</v>
      </c>
      <c r="H210" s="4"/>
    </row>
    <row r="211" spans="1:8" x14ac:dyDescent="0.25">
      <c r="A211" s="6">
        <v>32021</v>
      </c>
      <c r="B211" t="s">
        <v>866</v>
      </c>
      <c r="C211" s="11">
        <v>44258</v>
      </c>
      <c r="D211" s="14" t="s">
        <v>869</v>
      </c>
      <c r="E211" s="10" t="s">
        <v>570</v>
      </c>
      <c r="F211" s="16">
        <v>29000.7</v>
      </c>
      <c r="G211" s="16">
        <v>29000.7</v>
      </c>
      <c r="H211" s="4"/>
    </row>
    <row r="212" spans="1:8" x14ac:dyDescent="0.25">
      <c r="A212" s="6">
        <v>32021</v>
      </c>
      <c r="B212" t="s">
        <v>866</v>
      </c>
      <c r="C212" s="11">
        <v>44259</v>
      </c>
      <c r="D212" s="14" t="s">
        <v>883</v>
      </c>
      <c r="E212" s="10" t="s">
        <v>155</v>
      </c>
      <c r="F212" s="16">
        <v>38486.25</v>
      </c>
      <c r="G212" s="16">
        <v>38486.25</v>
      </c>
      <c r="H212" s="4"/>
    </row>
    <row r="213" spans="1:8" x14ac:dyDescent="0.25">
      <c r="A213" s="6">
        <v>32021</v>
      </c>
      <c r="B213" t="s">
        <v>866</v>
      </c>
      <c r="C213" s="11">
        <v>44260</v>
      </c>
      <c r="D213" s="14" t="s">
        <v>883</v>
      </c>
      <c r="E213" s="10" t="s">
        <v>155</v>
      </c>
      <c r="F213" s="16">
        <v>30273.75</v>
      </c>
      <c r="G213" s="16">
        <v>30273.75</v>
      </c>
      <c r="H213" s="4"/>
    </row>
    <row r="214" spans="1:8" x14ac:dyDescent="0.25">
      <c r="A214" s="6">
        <v>32021</v>
      </c>
      <c r="B214" t="s">
        <v>866</v>
      </c>
      <c r="C214" s="11">
        <v>44263</v>
      </c>
      <c r="D214" s="14" t="s">
        <v>896</v>
      </c>
      <c r="E214" s="10" t="s">
        <v>624</v>
      </c>
      <c r="F214" s="16">
        <v>63868.5</v>
      </c>
      <c r="G214" s="16">
        <v>63868.5</v>
      </c>
      <c r="H214" s="4"/>
    </row>
    <row r="215" spans="1:8" x14ac:dyDescent="0.25">
      <c r="A215" s="6">
        <v>32021</v>
      </c>
      <c r="B215" t="s">
        <v>866</v>
      </c>
      <c r="C215" s="11">
        <v>44265</v>
      </c>
      <c r="D215" s="14" t="s">
        <v>897</v>
      </c>
      <c r="E215" s="10" t="s">
        <v>642</v>
      </c>
      <c r="F215" s="16">
        <v>32388.75</v>
      </c>
      <c r="G215" s="16">
        <v>32388.75</v>
      </c>
      <c r="H215" s="4"/>
    </row>
    <row r="216" spans="1:8" x14ac:dyDescent="0.25">
      <c r="A216" s="6">
        <v>32021</v>
      </c>
      <c r="B216" t="s">
        <v>866</v>
      </c>
      <c r="C216" s="11">
        <v>44266</v>
      </c>
      <c r="D216" s="14" t="s">
        <v>871</v>
      </c>
      <c r="E216" s="10" t="s">
        <v>602</v>
      </c>
      <c r="F216" s="16">
        <v>37567.800000000003</v>
      </c>
      <c r="G216" s="16">
        <v>37567.800000000003</v>
      </c>
      <c r="H216" s="4"/>
    </row>
    <row r="217" spans="1:8" x14ac:dyDescent="0.25">
      <c r="A217" s="6">
        <v>32021</v>
      </c>
      <c r="B217" t="s">
        <v>866</v>
      </c>
      <c r="C217" s="11">
        <v>44270</v>
      </c>
      <c r="D217" s="14" t="s">
        <v>868</v>
      </c>
      <c r="E217" s="10" t="s">
        <v>174</v>
      </c>
      <c r="F217" s="16">
        <v>24786</v>
      </c>
      <c r="G217" s="16">
        <v>24786</v>
      </c>
      <c r="H217" s="4"/>
    </row>
    <row r="218" spans="1:8" x14ac:dyDescent="0.25">
      <c r="A218" s="6">
        <v>32021</v>
      </c>
      <c r="B218" t="s">
        <v>866</v>
      </c>
      <c r="C218" s="11">
        <v>44273</v>
      </c>
      <c r="D218" s="14" t="s">
        <v>883</v>
      </c>
      <c r="E218" s="10" t="s">
        <v>155</v>
      </c>
      <c r="F218" s="16">
        <v>35685</v>
      </c>
      <c r="G218" s="16">
        <v>35685</v>
      </c>
      <c r="H218" s="4"/>
    </row>
    <row r="219" spans="1:8" x14ac:dyDescent="0.25">
      <c r="A219" s="6">
        <v>32021</v>
      </c>
      <c r="B219" t="s">
        <v>866</v>
      </c>
      <c r="C219" s="11">
        <v>44273</v>
      </c>
      <c r="D219" s="14" t="s">
        <v>883</v>
      </c>
      <c r="E219" s="10" t="s">
        <v>155</v>
      </c>
      <c r="F219" s="16">
        <v>20328.75</v>
      </c>
      <c r="G219" s="16">
        <v>20328.75</v>
      </c>
      <c r="H219" s="4"/>
    </row>
    <row r="220" spans="1:8" x14ac:dyDescent="0.25">
      <c r="A220" s="6">
        <v>32021</v>
      </c>
      <c r="B220" t="s">
        <v>866</v>
      </c>
      <c r="C220" s="11">
        <v>44277</v>
      </c>
      <c r="D220" s="14" t="s">
        <v>898</v>
      </c>
      <c r="E220" s="10" t="s">
        <v>627</v>
      </c>
      <c r="F220" s="16">
        <v>61446</v>
      </c>
      <c r="G220" s="16">
        <v>61446</v>
      </c>
      <c r="H220" s="4"/>
    </row>
    <row r="221" spans="1:8" x14ac:dyDescent="0.25">
      <c r="A221" s="6">
        <v>32021</v>
      </c>
      <c r="B221" t="s">
        <v>866</v>
      </c>
      <c r="C221" s="11">
        <v>44277</v>
      </c>
      <c r="D221" s="14" t="s">
        <v>898</v>
      </c>
      <c r="E221" s="10" t="s">
        <v>627</v>
      </c>
      <c r="F221" s="16">
        <v>62926</v>
      </c>
      <c r="G221" s="16">
        <v>62926</v>
      </c>
      <c r="H221" s="4"/>
    </row>
    <row r="222" spans="1:8" x14ac:dyDescent="0.25">
      <c r="A222" s="6">
        <v>32021</v>
      </c>
      <c r="B222" t="s">
        <v>866</v>
      </c>
      <c r="C222" s="11">
        <v>44277</v>
      </c>
      <c r="D222" s="14" t="s">
        <v>873</v>
      </c>
      <c r="E222" s="10" t="s">
        <v>209</v>
      </c>
      <c r="F222" s="16">
        <v>31155.3</v>
      </c>
      <c r="G222" s="16">
        <v>31155.3</v>
      </c>
      <c r="H222" s="4"/>
    </row>
    <row r="223" spans="1:8" x14ac:dyDescent="0.25">
      <c r="A223" s="6">
        <v>32021</v>
      </c>
      <c r="B223" t="s">
        <v>866</v>
      </c>
      <c r="C223" s="11">
        <v>44277</v>
      </c>
      <c r="D223" s="14" t="s">
        <v>873</v>
      </c>
      <c r="E223" s="10" t="s">
        <v>209</v>
      </c>
      <c r="F223" s="16">
        <v>37392.300000000003</v>
      </c>
      <c r="G223" s="16">
        <v>37392.300000000003</v>
      </c>
      <c r="H223" s="4"/>
    </row>
    <row r="224" spans="1:8" x14ac:dyDescent="0.25">
      <c r="A224" s="6">
        <v>32021</v>
      </c>
      <c r="B224" t="s">
        <v>866</v>
      </c>
      <c r="C224" s="11">
        <v>44284</v>
      </c>
      <c r="D224" s="14" t="s">
        <v>899</v>
      </c>
      <c r="E224" s="10" t="s">
        <v>639</v>
      </c>
      <c r="F224" s="16">
        <v>27093.15</v>
      </c>
      <c r="G224" s="16">
        <v>27093.15</v>
      </c>
      <c r="H224" s="4"/>
    </row>
    <row r="225" spans="1:9" x14ac:dyDescent="0.25">
      <c r="A225" s="6">
        <v>32021</v>
      </c>
      <c r="B225" t="s">
        <v>866</v>
      </c>
      <c r="C225" s="11">
        <v>44285</v>
      </c>
      <c r="D225" s="14" t="s">
        <v>900</v>
      </c>
      <c r="E225" s="10" t="s">
        <v>606</v>
      </c>
      <c r="F225" s="16">
        <v>20532.599999999999</v>
      </c>
      <c r="G225" s="16">
        <v>20532.599999999999</v>
      </c>
      <c r="H225" s="4"/>
    </row>
    <row r="226" spans="1:9" x14ac:dyDescent="0.25">
      <c r="A226" s="6">
        <v>32021</v>
      </c>
      <c r="B226" t="s">
        <v>866</v>
      </c>
      <c r="C226" s="11">
        <v>44286</v>
      </c>
      <c r="D226" s="14" t="s">
        <v>879</v>
      </c>
      <c r="E226" s="10" t="s">
        <v>646</v>
      </c>
      <c r="F226" s="16">
        <v>36294.75</v>
      </c>
      <c r="G226" s="16">
        <v>36294.75</v>
      </c>
      <c r="H226" s="4"/>
    </row>
    <row r="227" spans="1:9" x14ac:dyDescent="0.25">
      <c r="A227" s="6">
        <v>32021</v>
      </c>
      <c r="B227" t="s">
        <v>866</v>
      </c>
      <c r="C227" s="11">
        <v>44286</v>
      </c>
      <c r="D227" s="14" t="s">
        <v>901</v>
      </c>
      <c r="E227" s="10" t="s">
        <v>644</v>
      </c>
      <c r="F227" s="17"/>
      <c r="G227" s="17"/>
      <c r="H227">
        <v>172922.4</v>
      </c>
    </row>
    <row r="229" spans="1:9" x14ac:dyDescent="0.25">
      <c r="F229" s="4">
        <f>SUM(F2:F228)</f>
        <v>4114076.62</v>
      </c>
      <c r="G229" s="4">
        <f t="shared" ref="G229:I229" si="0">SUM(G2:G228)</f>
        <v>4114076.62</v>
      </c>
      <c r="H229" s="4">
        <f t="shared" si="0"/>
        <v>282588.19999999995</v>
      </c>
      <c r="I229" s="4">
        <f t="shared" si="0"/>
        <v>129020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84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60.28515625" bestFit="1" customWidth="1"/>
    <col min="3" max="3" width="28.5703125" bestFit="1" customWidth="1"/>
    <col min="4" max="5" width="11.7109375" bestFit="1" customWidth="1"/>
    <col min="6" max="7" width="10.7109375" bestFit="1" customWidth="1"/>
    <col min="8" max="9" width="11.7109375" bestFit="1" customWidth="1"/>
    <col min="10" max="13" width="10.7109375" bestFit="1" customWidth="1"/>
    <col min="14" max="14" width="5" bestFit="1" customWidth="1"/>
    <col min="15" max="15" width="5.140625" bestFit="1" customWidth="1"/>
    <col min="16" max="16" width="10.7109375" bestFit="1" customWidth="1"/>
    <col min="17" max="17" width="12.42578125" bestFit="1" customWidth="1"/>
  </cols>
  <sheetData>
    <row r="1" spans="1:17" ht="15.75" thickBot="1" x14ac:dyDescent="0.3">
      <c r="A1" s="18"/>
      <c r="B1" s="18"/>
      <c r="C1" s="19"/>
      <c r="D1" s="50" t="s">
        <v>902</v>
      </c>
      <c r="E1" s="51"/>
      <c r="F1" s="51"/>
      <c r="G1" s="52"/>
      <c r="H1" s="50" t="s">
        <v>500</v>
      </c>
      <c r="I1" s="51"/>
      <c r="J1" s="51"/>
      <c r="K1" s="52"/>
      <c r="L1" s="53" t="s">
        <v>903</v>
      </c>
      <c r="M1" s="54"/>
      <c r="N1" s="54"/>
      <c r="O1" s="55"/>
      <c r="P1" s="20"/>
      <c r="Q1" s="20"/>
    </row>
    <row r="2" spans="1:17" ht="15.75" thickBot="1" x14ac:dyDescent="0.3">
      <c r="A2" s="21" t="s">
        <v>478</v>
      </c>
      <c r="B2" s="22" t="s">
        <v>904</v>
      </c>
      <c r="C2" s="23" t="s">
        <v>905</v>
      </c>
      <c r="D2" s="24" t="s">
        <v>113</v>
      </c>
      <c r="E2" s="24" t="s">
        <v>114</v>
      </c>
      <c r="F2" s="24" t="s">
        <v>112</v>
      </c>
      <c r="G2" s="24" t="s">
        <v>115</v>
      </c>
      <c r="H2" s="24" t="s">
        <v>113</v>
      </c>
      <c r="I2" s="24" t="s">
        <v>114</v>
      </c>
      <c r="J2" s="24" t="s">
        <v>112</v>
      </c>
      <c r="K2" s="24" t="s">
        <v>115</v>
      </c>
      <c r="L2" s="25" t="s">
        <v>113</v>
      </c>
      <c r="M2" s="25" t="s">
        <v>114</v>
      </c>
      <c r="N2" s="25" t="s">
        <v>112</v>
      </c>
      <c r="O2" s="25" t="s">
        <v>115</v>
      </c>
      <c r="P2" s="25" t="s">
        <v>906</v>
      </c>
      <c r="Q2" s="25" t="s">
        <v>907</v>
      </c>
    </row>
    <row r="3" spans="1:17" hidden="1" x14ac:dyDescent="0.25">
      <c r="A3" s="26" t="s">
        <v>650</v>
      </c>
      <c r="B3" s="27" t="str">
        <f>VLOOKUP(A3,[1]B2B!$D:$E,2,0)</f>
        <v>FOMRA ELECTRONICS (P) LTD</v>
      </c>
      <c r="C3" s="28" t="str">
        <f>INDEX([1]BOOKS!$C:$C,MATCH(A3,[1]BOOKS!$D:$D,0))</f>
        <v>Fomra Electricals (Pvt) Ltd.,</v>
      </c>
      <c r="D3" s="29">
        <f>SUMIF(GSTR2A!$D:$D,'2A RECON'!$A3,GSTR2A!O:O)</f>
        <v>3125.25</v>
      </c>
      <c r="E3" s="29">
        <f>SUMIF(GSTR2A!$D:$D,'2A RECON'!$A3,GSTR2A!P:P)</f>
        <v>3125.25</v>
      </c>
      <c r="F3" s="29">
        <f>SUMIF(GSTR2A!$D:$D,'2A RECON'!$A3,GSTR2A!N:N)</f>
        <v>0</v>
      </c>
      <c r="G3" s="29">
        <f>SUMIF(GSTR2A!$D:$D,'2A RECON'!$A3,GSTR2A!Q:Q)</f>
        <v>0</v>
      </c>
      <c r="H3" s="29">
        <f>SUMIF('BOOKS -itc'!$E:$E,'2A RECON'!$A3,'BOOKS -itc'!F:F)</f>
        <v>3800.25</v>
      </c>
      <c r="I3" s="29">
        <f>SUMIF('BOOKS -itc'!$E:$E,'2A RECON'!$A3,'BOOKS -itc'!G:G)</f>
        <v>3800.25</v>
      </c>
      <c r="J3" s="29">
        <f>SUMIF('BOOKS -itc'!$E:$E,'2A RECON'!$A3,'BOOKS -itc'!H:H)</f>
        <v>0</v>
      </c>
      <c r="K3" s="29">
        <f>SUMIF('BOOKS -itc'!$E:$E,'2A RECON'!$A3,'BOOKS -itc'!I:I)</f>
        <v>0</v>
      </c>
      <c r="L3" s="29">
        <f>D3-H3</f>
        <v>-675</v>
      </c>
      <c r="M3" s="30">
        <f t="shared" ref="M3:O18" si="0">E3-I3</f>
        <v>-675</v>
      </c>
      <c r="N3" s="30">
        <f t="shared" si="0"/>
        <v>0</v>
      </c>
      <c r="O3" s="31">
        <f t="shared" si="0"/>
        <v>0</v>
      </c>
      <c r="P3" s="32">
        <f>SUM(L3:O3)</f>
        <v>-1350</v>
      </c>
      <c r="Q3" s="32" t="str">
        <f>IF(P3&lt;0,"SHORT IN 2A","EXCESS IN 2A")</f>
        <v>SHORT IN 2A</v>
      </c>
    </row>
    <row r="4" spans="1:17" hidden="1" x14ac:dyDescent="0.25">
      <c r="A4" s="33" t="s">
        <v>653</v>
      </c>
      <c r="B4" s="34" t="str">
        <f>VLOOKUP(A4,[1]B2B!$D:$E,2,0)</f>
        <v>FOMRA ELECTRICALS</v>
      </c>
      <c r="C4" s="35" t="str">
        <f>INDEX([1]BOOKS!$C:$C,MATCH(A4,[1]BOOKS!$D:$D,0))</f>
        <v>Fomra Electricals</v>
      </c>
      <c r="D4" s="29">
        <f>SUMIF(GSTR2A!$D:$D,'2A RECON'!$A4,GSTR2A!O:O)</f>
        <v>2901.71</v>
      </c>
      <c r="E4" s="29">
        <f>SUMIF(GSTR2A!$D:$D,'2A RECON'!$A4,GSTR2A!P:P)</f>
        <v>2901.71</v>
      </c>
      <c r="F4" s="29">
        <f>SUMIF(GSTR2A!$D:$D,'2A RECON'!$A4,GSTR2A!N:N)</f>
        <v>0</v>
      </c>
      <c r="G4" s="29">
        <f>SUMIF(GSTR2A!$D:$D,'2A RECON'!$A4,GSTR2A!Q:Q)</f>
        <v>0</v>
      </c>
      <c r="H4" s="29">
        <f>SUMIF('BOOKS -itc'!$E:$E,'2A RECON'!$A4,'BOOKS -itc'!F:F)</f>
        <v>2901.71</v>
      </c>
      <c r="I4" s="29">
        <f>SUMIF('BOOKS -itc'!$E:$E,'2A RECON'!$A4,'BOOKS -itc'!G:G)</f>
        <v>2901.71</v>
      </c>
      <c r="J4" s="29">
        <f>SUMIF('BOOKS -itc'!$E:$E,'2A RECON'!$A4,'BOOKS -itc'!H:H)</f>
        <v>0</v>
      </c>
      <c r="K4" s="29">
        <f>SUMIF('BOOKS -itc'!$E:$E,'2A RECON'!$A4,'BOOKS -itc'!I:I)</f>
        <v>0</v>
      </c>
      <c r="L4" s="36">
        <f t="shared" ref="L4:O65" si="1">D4-H4</f>
        <v>0</v>
      </c>
      <c r="M4" s="30">
        <f t="shared" si="0"/>
        <v>0</v>
      </c>
      <c r="N4" s="30">
        <f t="shared" si="0"/>
        <v>0</v>
      </c>
      <c r="O4" s="31">
        <f t="shared" si="0"/>
        <v>0</v>
      </c>
      <c r="P4" s="37">
        <f t="shared" ref="P4:P67" si="2">SUM(L4:O4)</f>
        <v>0</v>
      </c>
      <c r="Q4" s="32" t="s">
        <v>908</v>
      </c>
    </row>
    <row r="5" spans="1:17" hidden="1" x14ac:dyDescent="0.25">
      <c r="A5" s="33" t="s">
        <v>609</v>
      </c>
      <c r="B5" s="34" t="str">
        <f>VLOOKUP(A5,[1]B2B!$D:$E,2,0)</f>
        <v>FUSION AIR PRODUCT PRIVATE LIMITED</v>
      </c>
      <c r="C5" s="35" t="str">
        <f>INDEX([1]BOOKS!$C:$C,MATCH(A5,[1]BOOKS!$D:$D,0))</f>
        <v>Fusion Air Product Private Limited</v>
      </c>
      <c r="D5" s="29">
        <f>SUMIF(GSTR2A!$D:$D,'2A RECON'!$A5,GSTR2A!O:O)</f>
        <v>11979.460000000001</v>
      </c>
      <c r="E5" s="29">
        <f>SUMIF(GSTR2A!$D:$D,'2A RECON'!$A5,GSTR2A!P:P)</f>
        <v>11979.460000000001</v>
      </c>
      <c r="F5" s="29">
        <f>SUMIF(GSTR2A!$D:$D,'2A RECON'!$A5,GSTR2A!N:N)</f>
        <v>0</v>
      </c>
      <c r="G5" s="29">
        <f>SUMIF(GSTR2A!$D:$D,'2A RECON'!$A5,GSTR2A!Q:Q)</f>
        <v>0</v>
      </c>
      <c r="H5" s="29">
        <f>SUMIF('BOOKS -itc'!$E:$E,'2A RECON'!$A5,'BOOKS -itc'!F:F)</f>
        <v>12224.659999999998</v>
      </c>
      <c r="I5" s="29">
        <f>SUMIF('BOOKS -itc'!$E:$E,'2A RECON'!$A5,'BOOKS -itc'!G:G)</f>
        <v>12224.659999999998</v>
      </c>
      <c r="J5" s="29">
        <f>SUMIF('BOOKS -itc'!$E:$E,'2A RECON'!$A5,'BOOKS -itc'!H:H)</f>
        <v>0</v>
      </c>
      <c r="K5" s="29">
        <f>SUMIF('BOOKS -itc'!$E:$E,'2A RECON'!$A5,'BOOKS -itc'!I:I)</f>
        <v>0</v>
      </c>
      <c r="L5" s="36">
        <f t="shared" si="1"/>
        <v>-245.19999999999709</v>
      </c>
      <c r="M5" s="30">
        <f t="shared" si="0"/>
        <v>-245.19999999999709</v>
      </c>
      <c r="N5" s="30">
        <f t="shared" si="0"/>
        <v>0</v>
      </c>
      <c r="O5" s="31">
        <f t="shared" si="0"/>
        <v>0</v>
      </c>
      <c r="P5" s="37">
        <f t="shared" si="2"/>
        <v>-490.39999999999418</v>
      </c>
      <c r="Q5" s="32" t="str">
        <f t="shared" ref="Q5:Q68" si="3">IF(P5&lt;0,"SHORT IN 2A","EXCESS IN 2A")</f>
        <v>SHORT IN 2A</v>
      </c>
    </row>
    <row r="6" spans="1:17" hidden="1" x14ac:dyDescent="0.25">
      <c r="A6" s="33" t="s">
        <v>662</v>
      </c>
      <c r="B6" s="34" t="str">
        <f>VLOOKUP(A6,[1]B2B!$D:$E,2,0)</f>
        <v>CHENNAI AUTO AGENCY PVT  LTD</v>
      </c>
      <c r="C6" s="35" t="str">
        <f>INDEX([1]BOOKS!$C:$C,MATCH(A6,[1]BOOKS!$D:$D,0))</f>
        <v>Chennai Ford</v>
      </c>
      <c r="D6" s="29">
        <f>SUMIF(GSTR2A!$D:$D,'2A RECON'!$A6,GSTR2A!O:O)</f>
        <v>1141.48</v>
      </c>
      <c r="E6" s="29">
        <f>SUMIF(GSTR2A!$D:$D,'2A RECON'!$A6,GSTR2A!P:P)</f>
        <v>1141.48</v>
      </c>
      <c r="F6" s="29">
        <f>SUMIF(GSTR2A!$D:$D,'2A RECON'!$A6,GSTR2A!N:N)</f>
        <v>0</v>
      </c>
      <c r="G6" s="29">
        <f>SUMIF(GSTR2A!$D:$D,'2A RECON'!$A6,GSTR2A!Q:Q)</f>
        <v>0</v>
      </c>
      <c r="H6" s="29">
        <f>SUMIF('BOOKS -itc'!$E:$E,'2A RECON'!$A6,'BOOKS -itc'!F:F)</f>
        <v>1141.48</v>
      </c>
      <c r="I6" s="29">
        <f>SUMIF('BOOKS -itc'!$E:$E,'2A RECON'!$A6,'BOOKS -itc'!G:G)</f>
        <v>1141.48</v>
      </c>
      <c r="J6" s="29">
        <f>SUMIF('BOOKS -itc'!$E:$E,'2A RECON'!$A6,'BOOKS -itc'!H:H)</f>
        <v>0</v>
      </c>
      <c r="K6" s="29">
        <f>SUMIF('BOOKS -itc'!$E:$E,'2A RECON'!$A6,'BOOKS -itc'!I:I)</f>
        <v>0</v>
      </c>
      <c r="L6" s="36">
        <f t="shared" si="1"/>
        <v>0</v>
      </c>
      <c r="M6" s="30">
        <f t="shared" si="0"/>
        <v>0</v>
      </c>
      <c r="N6" s="30">
        <f t="shared" si="0"/>
        <v>0</v>
      </c>
      <c r="O6" s="31">
        <f t="shared" si="0"/>
        <v>0</v>
      </c>
      <c r="P6" s="37">
        <f t="shared" si="2"/>
        <v>0</v>
      </c>
      <c r="Q6" s="32" t="s">
        <v>908</v>
      </c>
    </row>
    <row r="7" spans="1:17" hidden="1" x14ac:dyDescent="0.25">
      <c r="A7" s="33" t="s">
        <v>673</v>
      </c>
      <c r="B7" s="34" t="str">
        <f>VLOOKUP(A7,[1]B2B!$D:$E,2,0)</f>
        <v>Savita Sailesh</v>
      </c>
      <c r="C7" s="35" t="str">
        <f>INDEX([1]BOOKS!$C:$C,MATCH(A7,[1]BOOKS!$D:$D,0))</f>
        <v>Okay Enterprises</v>
      </c>
      <c r="D7" s="29">
        <f>SUMIF(GSTR2A!$D:$D,'2A RECON'!$A7,GSTR2A!O:O)</f>
        <v>147.79</v>
      </c>
      <c r="E7" s="29">
        <f>SUMIF(GSTR2A!$D:$D,'2A RECON'!$A7,GSTR2A!P:P)</f>
        <v>147.79</v>
      </c>
      <c r="F7" s="29">
        <f>SUMIF(GSTR2A!$D:$D,'2A RECON'!$A7,GSTR2A!N:N)</f>
        <v>0</v>
      </c>
      <c r="G7" s="29">
        <f>SUMIF(GSTR2A!$D:$D,'2A RECON'!$A7,GSTR2A!Q:Q)</f>
        <v>0</v>
      </c>
      <c r="H7" s="29">
        <f>SUMIF('BOOKS -itc'!$E:$E,'2A RECON'!$A7,'BOOKS -itc'!F:F)</f>
        <v>147.79</v>
      </c>
      <c r="I7" s="29">
        <f>SUMIF('BOOKS -itc'!$E:$E,'2A RECON'!$A7,'BOOKS -itc'!G:G)</f>
        <v>147.79</v>
      </c>
      <c r="J7" s="29">
        <f>SUMIF('BOOKS -itc'!$E:$E,'2A RECON'!$A7,'BOOKS -itc'!H:H)</f>
        <v>0</v>
      </c>
      <c r="K7" s="29">
        <f>SUMIF('BOOKS -itc'!$E:$E,'2A RECON'!$A7,'BOOKS -itc'!I:I)</f>
        <v>0</v>
      </c>
      <c r="L7" s="36">
        <f t="shared" si="1"/>
        <v>0</v>
      </c>
      <c r="M7" s="30">
        <f t="shared" si="0"/>
        <v>0</v>
      </c>
      <c r="N7" s="30">
        <f t="shared" si="0"/>
        <v>0</v>
      </c>
      <c r="O7" s="31">
        <f t="shared" si="0"/>
        <v>0</v>
      </c>
      <c r="P7" s="37">
        <f t="shared" si="2"/>
        <v>0</v>
      </c>
      <c r="Q7" s="32" t="s">
        <v>908</v>
      </c>
    </row>
    <row r="8" spans="1:17" hidden="1" x14ac:dyDescent="0.25">
      <c r="A8" s="33" t="s">
        <v>840</v>
      </c>
      <c r="B8" s="34" t="e">
        <f>VLOOKUP(A8,[1]B2B!$D:$E,2,0)</f>
        <v>#N/A</v>
      </c>
      <c r="C8" s="35" t="str">
        <f>INDEX([1]BOOKS!$C:$C,MATCH(A8,[1]BOOKS!$D:$D,0))</f>
        <v>Gurudev Motors Private Limited</v>
      </c>
      <c r="D8" s="29">
        <f>SUMIF(GSTR2A!$D:$D,'2A RECON'!$A8,GSTR2A!O:O)</f>
        <v>0</v>
      </c>
      <c r="E8" s="29">
        <f>SUMIF(GSTR2A!$D:$D,'2A RECON'!$A8,GSTR2A!P:P)</f>
        <v>0</v>
      </c>
      <c r="F8" s="29">
        <f>SUMIF(GSTR2A!$D:$D,'2A RECON'!$A8,GSTR2A!N:N)</f>
        <v>0</v>
      </c>
      <c r="G8" s="29">
        <f>SUMIF(GSTR2A!$D:$D,'2A RECON'!$A8,GSTR2A!Q:Q)</f>
        <v>0</v>
      </c>
      <c r="H8" s="29">
        <f>SUMIF('BOOKS -itc'!$E:$E,'2A RECON'!$A8,'BOOKS -itc'!F:F)</f>
        <v>667.4</v>
      </c>
      <c r="I8" s="29">
        <f>SUMIF('BOOKS -itc'!$E:$E,'2A RECON'!$A8,'BOOKS -itc'!G:G)</f>
        <v>667.4</v>
      </c>
      <c r="J8" s="29">
        <f>SUMIF('BOOKS -itc'!$E:$E,'2A RECON'!$A8,'BOOKS -itc'!H:H)</f>
        <v>0</v>
      </c>
      <c r="K8" s="29">
        <f>SUMIF('BOOKS -itc'!$E:$E,'2A RECON'!$A8,'BOOKS -itc'!I:I)</f>
        <v>0</v>
      </c>
      <c r="L8" s="36">
        <f t="shared" si="1"/>
        <v>-667.4</v>
      </c>
      <c r="M8" s="30">
        <f t="shared" si="0"/>
        <v>-667.4</v>
      </c>
      <c r="N8" s="30">
        <f t="shared" si="0"/>
        <v>0</v>
      </c>
      <c r="O8" s="31">
        <f t="shared" si="0"/>
        <v>0</v>
      </c>
      <c r="P8" s="37">
        <f t="shared" si="2"/>
        <v>-1334.8</v>
      </c>
      <c r="Q8" s="32" t="str">
        <f t="shared" si="3"/>
        <v>SHORT IN 2A</v>
      </c>
    </row>
    <row r="9" spans="1:17" x14ac:dyDescent="0.25">
      <c r="A9" s="33" t="s">
        <v>586</v>
      </c>
      <c r="B9" s="34" t="str">
        <f>VLOOKUP(A9,[1]B2B!$D:$E,2,0)</f>
        <v>ALAGAPPA PALPANDI NADAR MAHESH</v>
      </c>
      <c r="C9" s="35" t="str">
        <f>INDEX([1]BOOKS!$C:$C,MATCH(A9,[1]BOOKS!$D:$D,0))</f>
        <v>AGS Pipe Corporation</v>
      </c>
      <c r="D9" s="29">
        <f>SUMIF(GSTR2A!$D:$D,'2A RECON'!$A9,GSTR2A!O:O)</f>
        <v>4490.37</v>
      </c>
      <c r="E9" s="29">
        <f>SUMIF(GSTR2A!$D:$D,'2A RECON'!$A9,GSTR2A!P:P)</f>
        <v>4490.37</v>
      </c>
      <c r="F9" s="29">
        <f>SUMIF(GSTR2A!$D:$D,'2A RECON'!$A9,GSTR2A!N:N)</f>
        <v>0</v>
      </c>
      <c r="G9" s="29">
        <f>SUMIF(GSTR2A!$D:$D,'2A RECON'!$A9,GSTR2A!Q:Q)</f>
        <v>0</v>
      </c>
      <c r="H9" s="29">
        <f>SUMIF('BOOKS -itc'!$E:$E,'2A RECON'!$A9,'BOOKS -itc'!F:F)</f>
        <v>3212.94</v>
      </c>
      <c r="I9" s="29">
        <f>SUMIF('BOOKS -itc'!$E:$E,'2A RECON'!$A9,'BOOKS -itc'!G:G)</f>
        <v>3212.94</v>
      </c>
      <c r="J9" s="29">
        <f>SUMIF('BOOKS -itc'!$E:$E,'2A RECON'!$A9,'BOOKS -itc'!H:H)</f>
        <v>0</v>
      </c>
      <c r="K9" s="29">
        <f>SUMIF('BOOKS -itc'!$E:$E,'2A RECON'!$A9,'BOOKS -itc'!I:I)</f>
        <v>0</v>
      </c>
      <c r="L9" s="36">
        <f t="shared" si="1"/>
        <v>1277.4299999999998</v>
      </c>
      <c r="M9" s="30">
        <f t="shared" si="0"/>
        <v>1277.4299999999998</v>
      </c>
      <c r="N9" s="30">
        <f t="shared" si="0"/>
        <v>0</v>
      </c>
      <c r="O9" s="31">
        <f t="shared" si="0"/>
        <v>0</v>
      </c>
      <c r="P9" s="37">
        <f t="shared" si="2"/>
        <v>2554.8599999999997</v>
      </c>
      <c r="Q9" s="32" t="str">
        <f t="shared" si="3"/>
        <v>EXCESS IN 2A</v>
      </c>
    </row>
    <row r="10" spans="1:17" hidden="1" x14ac:dyDescent="0.25">
      <c r="A10" s="33" t="s">
        <v>561</v>
      </c>
      <c r="B10" s="34" t="str">
        <f>VLOOKUP(A10,[1]B2B!$D:$E,2,0)</f>
        <v>RAMACHANDRIAH</v>
      </c>
      <c r="C10" s="35" t="str">
        <f>INDEX([1]BOOKS!$C:$C,MATCH(A10,[1]BOOKS!$D:$D,0))</f>
        <v>C.S.R &amp; Co.</v>
      </c>
      <c r="D10" s="29">
        <f>SUMIF(GSTR2A!$D:$D,'2A RECON'!$A10,GSTR2A!O:O)</f>
        <v>41994.48</v>
      </c>
      <c r="E10" s="29">
        <f>SUMIF(GSTR2A!$D:$D,'2A RECON'!$A10,GSTR2A!P:P)</f>
        <v>41994.48</v>
      </c>
      <c r="F10" s="29">
        <f>SUMIF(GSTR2A!$D:$D,'2A RECON'!$A10,GSTR2A!N:N)</f>
        <v>0</v>
      </c>
      <c r="G10" s="29">
        <f>SUMIF(GSTR2A!$D:$D,'2A RECON'!$A10,GSTR2A!Q:Q)</f>
        <v>129020</v>
      </c>
      <c r="H10" s="29">
        <f>SUMIF('BOOKS -itc'!$E:$E,'2A RECON'!$A10,'BOOKS -itc'!F:F)</f>
        <v>41994.48</v>
      </c>
      <c r="I10" s="29">
        <f>SUMIF('BOOKS -itc'!$E:$E,'2A RECON'!$A10,'BOOKS -itc'!G:G)</f>
        <v>41994.48</v>
      </c>
      <c r="J10" s="29">
        <f>SUMIF('BOOKS -itc'!$E:$E,'2A RECON'!$A10,'BOOKS -itc'!H:H)</f>
        <v>0</v>
      </c>
      <c r="K10" s="29">
        <f>SUMIF('BOOKS -itc'!$E:$E,'2A RECON'!$A10,'BOOKS -itc'!I:I)</f>
        <v>129020</v>
      </c>
      <c r="L10" s="36">
        <f t="shared" si="1"/>
        <v>0</v>
      </c>
      <c r="M10" s="30">
        <f t="shared" si="0"/>
        <v>0</v>
      </c>
      <c r="N10" s="30">
        <f t="shared" si="0"/>
        <v>0</v>
      </c>
      <c r="O10" s="31">
        <f t="shared" si="0"/>
        <v>0</v>
      </c>
      <c r="P10" s="37">
        <f t="shared" si="2"/>
        <v>0</v>
      </c>
      <c r="Q10" s="32" t="s">
        <v>908</v>
      </c>
    </row>
    <row r="11" spans="1:17" hidden="1" x14ac:dyDescent="0.25">
      <c r="A11" s="33" t="s">
        <v>578</v>
      </c>
      <c r="B11" s="34" t="str">
        <f>VLOOKUP(A11,[1]B2B!$D:$E,2,0)</f>
        <v>ESSEN INDUSTRIAL ENTERPRISES</v>
      </c>
      <c r="C11" s="35" t="str">
        <f>INDEX([1]BOOKS!$C:$C,MATCH(A11,[1]BOOKS!$D:$D,0))</f>
        <v>Essen Industrial Enterprises</v>
      </c>
      <c r="D11" s="29">
        <f>SUMIF(GSTR2A!$D:$D,'2A RECON'!$A11,GSTR2A!O:O)</f>
        <v>154.80000000000001</v>
      </c>
      <c r="E11" s="29">
        <f>SUMIF(GSTR2A!$D:$D,'2A RECON'!$A11,GSTR2A!P:P)</f>
        <v>154.80000000000001</v>
      </c>
      <c r="F11" s="29">
        <f>SUMIF(GSTR2A!$D:$D,'2A RECON'!$A11,GSTR2A!N:N)</f>
        <v>0</v>
      </c>
      <c r="G11" s="29">
        <f>SUMIF(GSTR2A!$D:$D,'2A RECON'!$A11,GSTR2A!Q:Q)</f>
        <v>0</v>
      </c>
      <c r="H11" s="29">
        <f>SUMIF('BOOKS -itc'!$E:$E,'2A RECON'!$A11,'BOOKS -itc'!F:F)</f>
        <v>154.80000000000001</v>
      </c>
      <c r="I11" s="29">
        <f>SUMIF('BOOKS -itc'!$E:$E,'2A RECON'!$A11,'BOOKS -itc'!G:G)</f>
        <v>154.80000000000001</v>
      </c>
      <c r="J11" s="29">
        <f>SUMIF('BOOKS -itc'!$E:$E,'2A RECON'!$A11,'BOOKS -itc'!H:H)</f>
        <v>0</v>
      </c>
      <c r="K11" s="29">
        <f>SUMIF('BOOKS -itc'!$E:$E,'2A RECON'!$A11,'BOOKS -itc'!I:I)</f>
        <v>0</v>
      </c>
      <c r="L11" s="36">
        <f t="shared" si="1"/>
        <v>0</v>
      </c>
      <c r="M11" s="30">
        <f t="shared" si="0"/>
        <v>0</v>
      </c>
      <c r="N11" s="30">
        <f t="shared" si="0"/>
        <v>0</v>
      </c>
      <c r="O11" s="31">
        <f t="shared" si="0"/>
        <v>0</v>
      </c>
      <c r="P11" s="37">
        <f t="shared" si="2"/>
        <v>0</v>
      </c>
      <c r="Q11" s="32" t="s">
        <v>908</v>
      </c>
    </row>
    <row r="12" spans="1:17" hidden="1" x14ac:dyDescent="0.25">
      <c r="A12" s="33" t="s">
        <v>689</v>
      </c>
      <c r="B12" s="34" t="str">
        <f>VLOOKUP(A12,[1]B2B!$D:$E,2,0)</f>
        <v>KAMLESH TRADING CORPORATION</v>
      </c>
      <c r="C12" s="35" t="str">
        <f>INDEX([1]BOOKS!$C:$C,MATCH(A12,[1]BOOKS!$D:$D,0))</f>
        <v>Kamlesh Trading Corporation</v>
      </c>
      <c r="D12" s="29">
        <f>SUMIF(GSTR2A!$D:$D,'2A RECON'!$A12,GSTR2A!O:O)</f>
        <v>141.88</v>
      </c>
      <c r="E12" s="29">
        <f>SUMIF(GSTR2A!$D:$D,'2A RECON'!$A12,GSTR2A!P:P)</f>
        <v>141.88</v>
      </c>
      <c r="F12" s="29">
        <f>SUMIF(GSTR2A!$D:$D,'2A RECON'!$A12,GSTR2A!N:N)</f>
        <v>0</v>
      </c>
      <c r="G12" s="29">
        <f>SUMIF(GSTR2A!$D:$D,'2A RECON'!$A12,GSTR2A!Q:Q)</f>
        <v>0</v>
      </c>
      <c r="H12" s="29">
        <f>SUMIF('BOOKS -itc'!$E:$E,'2A RECON'!$A12,'BOOKS -itc'!F:F)</f>
        <v>141.88</v>
      </c>
      <c r="I12" s="29">
        <f>SUMIF('BOOKS -itc'!$E:$E,'2A RECON'!$A12,'BOOKS -itc'!G:G)</f>
        <v>141.88</v>
      </c>
      <c r="J12" s="29">
        <f>SUMIF('BOOKS -itc'!$E:$E,'2A RECON'!$A12,'BOOKS -itc'!H:H)</f>
        <v>0</v>
      </c>
      <c r="K12" s="29">
        <f>SUMIF('BOOKS -itc'!$E:$E,'2A RECON'!$A12,'BOOKS -itc'!I:I)</f>
        <v>0</v>
      </c>
      <c r="L12" s="36">
        <f t="shared" si="1"/>
        <v>0</v>
      </c>
      <c r="M12" s="30">
        <f t="shared" si="0"/>
        <v>0</v>
      </c>
      <c r="N12" s="30">
        <f t="shared" si="0"/>
        <v>0</v>
      </c>
      <c r="O12" s="31">
        <f t="shared" si="0"/>
        <v>0</v>
      </c>
      <c r="P12" s="37">
        <f t="shared" si="2"/>
        <v>0</v>
      </c>
      <c r="Q12" s="32" t="s">
        <v>908</v>
      </c>
    </row>
    <row r="13" spans="1:17" hidden="1" x14ac:dyDescent="0.25">
      <c r="A13" s="33" t="s">
        <v>680</v>
      </c>
      <c r="B13" s="34" t="str">
        <f>VLOOKUP(A13,[1]B2B!$D:$E,2,0)</f>
        <v>ORIENT TRADERS AND AGENCIES PVT LTD</v>
      </c>
      <c r="C13" s="35" t="str">
        <f>INDEX([1]BOOKS!$C:$C,MATCH(A13,[1]BOOKS!$D:$D,0))</f>
        <v>Orient Traders &amp; Agencies Pvt Ltd.,</v>
      </c>
      <c r="D13" s="29">
        <f>SUMIF(GSTR2A!$D:$D,'2A RECON'!$A13,GSTR2A!O:O)</f>
        <v>210.74</v>
      </c>
      <c r="E13" s="29">
        <f>SUMIF(GSTR2A!$D:$D,'2A RECON'!$A13,GSTR2A!P:P)</f>
        <v>210.74</v>
      </c>
      <c r="F13" s="29">
        <f>SUMIF(GSTR2A!$D:$D,'2A RECON'!$A13,GSTR2A!N:N)</f>
        <v>0</v>
      </c>
      <c r="G13" s="29">
        <f>SUMIF(GSTR2A!$D:$D,'2A RECON'!$A13,GSTR2A!Q:Q)</f>
        <v>0</v>
      </c>
      <c r="H13" s="29">
        <f>SUMIF('BOOKS -itc'!$E:$E,'2A RECON'!$A13,'BOOKS -itc'!F:F)</f>
        <v>210.74</v>
      </c>
      <c r="I13" s="29">
        <f>SUMIF('BOOKS -itc'!$E:$E,'2A RECON'!$A13,'BOOKS -itc'!G:G)</f>
        <v>210.74</v>
      </c>
      <c r="J13" s="29">
        <f>SUMIF('BOOKS -itc'!$E:$E,'2A RECON'!$A13,'BOOKS -itc'!H:H)</f>
        <v>0</v>
      </c>
      <c r="K13" s="29">
        <f>SUMIF('BOOKS -itc'!$E:$E,'2A RECON'!$A13,'BOOKS -itc'!I:I)</f>
        <v>0</v>
      </c>
      <c r="L13" s="36">
        <f t="shared" si="1"/>
        <v>0</v>
      </c>
      <c r="M13" s="30">
        <f t="shared" si="0"/>
        <v>0</v>
      </c>
      <c r="N13" s="30">
        <f t="shared" si="0"/>
        <v>0</v>
      </c>
      <c r="O13" s="31">
        <f t="shared" si="0"/>
        <v>0</v>
      </c>
      <c r="P13" s="37">
        <f t="shared" si="2"/>
        <v>0</v>
      </c>
      <c r="Q13" s="32" t="s">
        <v>908</v>
      </c>
    </row>
    <row r="14" spans="1:17" hidden="1" x14ac:dyDescent="0.25">
      <c r="A14" s="33" t="s">
        <v>847</v>
      </c>
      <c r="B14" s="34" t="e">
        <f>VLOOKUP(A14,[1]B2B!$D:$E,2,0)</f>
        <v>#N/A</v>
      </c>
      <c r="C14" s="35" t="str">
        <f>INDEX([1]BOOKS!$C:$C,MATCH(A14,[1]BOOKS!$D:$D,0))</f>
        <v>Srinivasa Agencies</v>
      </c>
      <c r="D14" s="29">
        <f>SUMIF(GSTR2A!$D:$D,'2A RECON'!$A14,GSTR2A!O:O)</f>
        <v>0</v>
      </c>
      <c r="E14" s="29">
        <f>SUMIF(GSTR2A!$D:$D,'2A RECON'!$A14,GSTR2A!P:P)</f>
        <v>0</v>
      </c>
      <c r="F14" s="29">
        <f>SUMIF(GSTR2A!$D:$D,'2A RECON'!$A14,GSTR2A!N:N)</f>
        <v>0</v>
      </c>
      <c r="G14" s="29">
        <f>SUMIF(GSTR2A!$D:$D,'2A RECON'!$A14,GSTR2A!Q:Q)</f>
        <v>0</v>
      </c>
      <c r="H14" s="29">
        <f>SUMIF('BOOKS -itc'!$E:$E,'2A RECON'!$A14,'BOOKS -itc'!F:F)</f>
        <v>1899.5500000000002</v>
      </c>
      <c r="I14" s="29">
        <f>SUMIF('BOOKS -itc'!$E:$E,'2A RECON'!$A14,'BOOKS -itc'!G:G)</f>
        <v>1899.5500000000002</v>
      </c>
      <c r="J14" s="29">
        <f>SUMIF('BOOKS -itc'!$E:$E,'2A RECON'!$A14,'BOOKS -itc'!H:H)</f>
        <v>0</v>
      </c>
      <c r="K14" s="29">
        <f>SUMIF('BOOKS -itc'!$E:$E,'2A RECON'!$A14,'BOOKS -itc'!I:I)</f>
        <v>0</v>
      </c>
      <c r="L14" s="36">
        <f t="shared" si="1"/>
        <v>-1899.5500000000002</v>
      </c>
      <c r="M14" s="30">
        <f t="shared" si="0"/>
        <v>-1899.5500000000002</v>
      </c>
      <c r="N14" s="30">
        <f t="shared" si="0"/>
        <v>0</v>
      </c>
      <c r="O14" s="31">
        <f t="shared" si="0"/>
        <v>0</v>
      </c>
      <c r="P14" s="37">
        <f t="shared" si="2"/>
        <v>-3799.1000000000004</v>
      </c>
      <c r="Q14" s="32" t="str">
        <f t="shared" si="3"/>
        <v>SHORT IN 2A</v>
      </c>
    </row>
    <row r="15" spans="1:17" hidden="1" x14ac:dyDescent="0.25">
      <c r="A15" s="33" t="s">
        <v>717</v>
      </c>
      <c r="B15" s="34" t="str">
        <f>VLOOKUP(A15,[1]B2B!$D:$E,2,0)</f>
        <v>THE SUPER TRADES</v>
      </c>
      <c r="C15" s="35" t="str">
        <f>INDEX([1]BOOKS!$C:$C,MATCH(A15,[1]BOOKS!$D:$D,0))</f>
        <v>Super Traders</v>
      </c>
      <c r="D15" s="29">
        <f>SUMIF(GSTR2A!$D:$D,'2A RECON'!$A15,GSTR2A!O:O)</f>
        <v>43.11</v>
      </c>
      <c r="E15" s="29">
        <f>SUMIF(GSTR2A!$D:$D,'2A RECON'!$A15,GSTR2A!P:P)</f>
        <v>43.11</v>
      </c>
      <c r="F15" s="29">
        <f>SUMIF(GSTR2A!$D:$D,'2A RECON'!$A15,GSTR2A!N:N)</f>
        <v>0</v>
      </c>
      <c r="G15" s="29">
        <f>SUMIF(GSTR2A!$D:$D,'2A RECON'!$A15,GSTR2A!Q:Q)</f>
        <v>0</v>
      </c>
      <c r="H15" s="29">
        <f>SUMIF('BOOKS -itc'!$E:$E,'2A RECON'!$A15,'BOOKS -itc'!F:F)</f>
        <v>43</v>
      </c>
      <c r="I15" s="29">
        <f>SUMIF('BOOKS -itc'!$E:$E,'2A RECON'!$A15,'BOOKS -itc'!G:G)</f>
        <v>43</v>
      </c>
      <c r="J15" s="29">
        <f>SUMIF('BOOKS -itc'!$E:$E,'2A RECON'!$A15,'BOOKS -itc'!H:H)</f>
        <v>0</v>
      </c>
      <c r="K15" s="29">
        <f>SUMIF('BOOKS -itc'!$E:$E,'2A RECON'!$A15,'BOOKS -itc'!I:I)</f>
        <v>0</v>
      </c>
      <c r="L15" s="36">
        <f t="shared" si="1"/>
        <v>0.10999999999999943</v>
      </c>
      <c r="M15" s="30">
        <f t="shared" si="0"/>
        <v>0.10999999999999943</v>
      </c>
      <c r="N15" s="30">
        <f t="shared" si="0"/>
        <v>0</v>
      </c>
      <c r="O15" s="31">
        <f t="shared" si="0"/>
        <v>0</v>
      </c>
      <c r="P15" s="37">
        <f t="shared" si="2"/>
        <v>0.21999999999999886</v>
      </c>
      <c r="Q15" s="32" t="s">
        <v>908</v>
      </c>
    </row>
    <row r="16" spans="1:17" hidden="1" x14ac:dyDescent="0.25">
      <c r="A16" s="33" t="s">
        <v>738</v>
      </c>
      <c r="B16" s="34" t="str">
        <f>VLOOKUP(A16,[1]B2B!$D:$E,2,0)</f>
        <v>PADMA KUMARI</v>
      </c>
      <c r="C16" s="35" t="str">
        <f>INDEX([1]BOOKS!$C:$C,MATCH(A16,[1]BOOKS!$D:$D,0))</f>
        <v>Jay Lites</v>
      </c>
      <c r="D16" s="29">
        <f>SUMIF(GSTR2A!$D:$D,'2A RECON'!$A16,GSTR2A!O:O)</f>
        <v>1542.38</v>
      </c>
      <c r="E16" s="29">
        <f>SUMIF(GSTR2A!$D:$D,'2A RECON'!$A16,GSTR2A!P:P)</f>
        <v>1542.38</v>
      </c>
      <c r="F16" s="29">
        <f>SUMIF(GSTR2A!$D:$D,'2A RECON'!$A16,GSTR2A!N:N)</f>
        <v>0</v>
      </c>
      <c r="G16" s="29">
        <f>SUMIF(GSTR2A!$D:$D,'2A RECON'!$A16,GSTR2A!Q:Q)</f>
        <v>0</v>
      </c>
      <c r="H16" s="29">
        <f>SUMIF('BOOKS -itc'!$E:$E,'2A RECON'!$A16,'BOOKS -itc'!F:F)</f>
        <v>1992.58</v>
      </c>
      <c r="I16" s="29">
        <f>SUMIF('BOOKS -itc'!$E:$E,'2A RECON'!$A16,'BOOKS -itc'!G:G)</f>
        <v>1992.58</v>
      </c>
      <c r="J16" s="29">
        <f>SUMIF('BOOKS -itc'!$E:$E,'2A RECON'!$A16,'BOOKS -itc'!H:H)</f>
        <v>0</v>
      </c>
      <c r="K16" s="29">
        <f>SUMIF('BOOKS -itc'!$E:$E,'2A RECON'!$A16,'BOOKS -itc'!I:I)</f>
        <v>0</v>
      </c>
      <c r="L16" s="36">
        <f t="shared" si="1"/>
        <v>-450.19999999999982</v>
      </c>
      <c r="M16" s="30">
        <f t="shared" si="0"/>
        <v>-450.19999999999982</v>
      </c>
      <c r="N16" s="30">
        <f t="shared" si="0"/>
        <v>0</v>
      </c>
      <c r="O16" s="31">
        <f t="shared" si="0"/>
        <v>0</v>
      </c>
      <c r="P16" s="37">
        <f t="shared" si="2"/>
        <v>-900.39999999999964</v>
      </c>
      <c r="Q16" s="32" t="str">
        <f t="shared" si="3"/>
        <v>SHORT IN 2A</v>
      </c>
    </row>
    <row r="17" spans="1:17" hidden="1" x14ac:dyDescent="0.25">
      <c r="A17" s="33" t="s">
        <v>723</v>
      </c>
      <c r="B17" s="34" t="str">
        <f>VLOOKUP(A17,[1]B2B!$D:$E,2,0)</f>
        <v>SOUTHERN BRIGHT STEELS</v>
      </c>
      <c r="C17" s="35" t="str">
        <f>INDEX([1]BOOKS!$C:$C,MATCH(A17,[1]BOOKS!$D:$D,0))</f>
        <v>Southern Bright Steels</v>
      </c>
      <c r="D17" s="29">
        <f>SUMIF(GSTR2A!$D:$D,'2A RECON'!$A17,GSTR2A!O:O)</f>
        <v>2623.32</v>
      </c>
      <c r="E17" s="29">
        <f>SUMIF(GSTR2A!$D:$D,'2A RECON'!$A17,GSTR2A!P:P)</f>
        <v>2623.32</v>
      </c>
      <c r="F17" s="29">
        <f>SUMIF(GSTR2A!$D:$D,'2A RECON'!$A17,GSTR2A!N:N)</f>
        <v>0</v>
      </c>
      <c r="G17" s="29">
        <f>SUMIF(GSTR2A!$D:$D,'2A RECON'!$A17,GSTR2A!Q:Q)</f>
        <v>0</v>
      </c>
      <c r="H17" s="29">
        <f>SUMIF('BOOKS -itc'!$E:$E,'2A RECON'!$A17,'BOOKS -itc'!F:F)</f>
        <v>2623.32</v>
      </c>
      <c r="I17" s="29">
        <f>SUMIF('BOOKS -itc'!$E:$E,'2A RECON'!$A17,'BOOKS -itc'!G:G)</f>
        <v>2623.32</v>
      </c>
      <c r="J17" s="29">
        <f>SUMIF('BOOKS -itc'!$E:$E,'2A RECON'!$A17,'BOOKS -itc'!H:H)</f>
        <v>0</v>
      </c>
      <c r="K17" s="29">
        <f>SUMIF('BOOKS -itc'!$E:$E,'2A RECON'!$A17,'BOOKS -itc'!I:I)</f>
        <v>0</v>
      </c>
      <c r="L17" s="36">
        <f t="shared" si="1"/>
        <v>0</v>
      </c>
      <c r="M17" s="30">
        <f t="shared" si="0"/>
        <v>0</v>
      </c>
      <c r="N17" s="30">
        <f t="shared" si="0"/>
        <v>0</v>
      </c>
      <c r="O17" s="31">
        <f t="shared" si="0"/>
        <v>0</v>
      </c>
      <c r="P17" s="37">
        <f t="shared" si="2"/>
        <v>0</v>
      </c>
      <c r="Q17" s="32" t="s">
        <v>908</v>
      </c>
    </row>
    <row r="18" spans="1:17" hidden="1" x14ac:dyDescent="0.25">
      <c r="A18" s="33" t="s">
        <v>548</v>
      </c>
      <c r="B18" s="34" t="str">
        <f>VLOOKUP(A18,[1]B2B!$D:$E,2,0)</f>
        <v>KRISHNA MILL STORE</v>
      </c>
      <c r="C18" s="35" t="str">
        <f>INDEX([1]BOOKS!$C:$C,MATCH(A18,[1]BOOKS!$D:$D,0))</f>
        <v>Krishna Mill Store</v>
      </c>
      <c r="D18" s="29">
        <f>SUMIF(GSTR2A!$D:$D,'2A RECON'!$A18,GSTR2A!O:O)</f>
        <v>4604.7700000000004</v>
      </c>
      <c r="E18" s="29">
        <f>SUMIF(GSTR2A!$D:$D,'2A RECON'!$A18,GSTR2A!P:P)</f>
        <v>4604.7700000000004</v>
      </c>
      <c r="F18" s="29">
        <f>SUMIF(GSTR2A!$D:$D,'2A RECON'!$A18,GSTR2A!N:N)</f>
        <v>0</v>
      </c>
      <c r="G18" s="29">
        <f>SUMIF(GSTR2A!$D:$D,'2A RECON'!$A18,GSTR2A!Q:Q)</f>
        <v>0</v>
      </c>
      <c r="H18" s="29">
        <f>SUMIF('BOOKS -itc'!$E:$E,'2A RECON'!$A18,'BOOKS -itc'!F:F)</f>
        <v>4604.7700000000004</v>
      </c>
      <c r="I18" s="29">
        <f>SUMIF('BOOKS -itc'!$E:$E,'2A RECON'!$A18,'BOOKS -itc'!G:G)</f>
        <v>4604.7700000000004</v>
      </c>
      <c r="J18" s="29">
        <f>SUMIF('BOOKS -itc'!$E:$E,'2A RECON'!$A18,'BOOKS -itc'!H:H)</f>
        <v>0</v>
      </c>
      <c r="K18" s="29">
        <f>SUMIF('BOOKS -itc'!$E:$E,'2A RECON'!$A18,'BOOKS -itc'!I:I)</f>
        <v>0</v>
      </c>
      <c r="L18" s="36">
        <f t="shared" si="1"/>
        <v>0</v>
      </c>
      <c r="M18" s="30">
        <f t="shared" si="0"/>
        <v>0</v>
      </c>
      <c r="N18" s="30">
        <f t="shared" si="0"/>
        <v>0</v>
      </c>
      <c r="O18" s="31">
        <f t="shared" si="0"/>
        <v>0</v>
      </c>
      <c r="P18" s="37">
        <f t="shared" si="2"/>
        <v>0</v>
      </c>
      <c r="Q18" s="32" t="s">
        <v>908</v>
      </c>
    </row>
    <row r="19" spans="1:17" hidden="1" x14ac:dyDescent="0.25">
      <c r="A19" s="33" t="s">
        <v>769</v>
      </c>
      <c r="B19" s="34" t="str">
        <f>VLOOKUP(A19,[1]B2B!$D:$E,2,0)</f>
        <v>KRISHNA KUMAR  CHITRA</v>
      </c>
      <c r="C19" s="35" t="str">
        <f>INDEX([1]BOOKS!$C:$C,MATCH(A19,[1]BOOKS!$D:$D,0))</f>
        <v>Chitra Traders</v>
      </c>
      <c r="D19" s="29">
        <f>SUMIF(GSTR2A!$D:$D,'2A RECON'!$A19,GSTR2A!O:O)</f>
        <v>208.93</v>
      </c>
      <c r="E19" s="29">
        <f>SUMIF(GSTR2A!$D:$D,'2A RECON'!$A19,GSTR2A!P:P)</f>
        <v>208.93</v>
      </c>
      <c r="F19" s="29">
        <f>SUMIF(GSTR2A!$D:$D,'2A RECON'!$A19,GSTR2A!N:N)</f>
        <v>0</v>
      </c>
      <c r="G19" s="29">
        <f>SUMIF(GSTR2A!$D:$D,'2A RECON'!$A19,GSTR2A!Q:Q)</f>
        <v>0</v>
      </c>
      <c r="H19" s="29">
        <f>SUMIF('BOOKS -itc'!$E:$E,'2A RECON'!$A19,'BOOKS -itc'!F:F)</f>
        <v>208.93</v>
      </c>
      <c r="I19" s="29">
        <f>SUMIF('BOOKS -itc'!$E:$E,'2A RECON'!$A19,'BOOKS -itc'!G:G)</f>
        <v>208.93</v>
      </c>
      <c r="J19" s="29">
        <f>SUMIF('BOOKS -itc'!$E:$E,'2A RECON'!$A19,'BOOKS -itc'!H:H)</f>
        <v>0</v>
      </c>
      <c r="K19" s="29">
        <f>SUMIF('BOOKS -itc'!$E:$E,'2A RECON'!$A19,'BOOKS -itc'!I:I)</f>
        <v>0</v>
      </c>
      <c r="L19" s="36">
        <f t="shared" si="1"/>
        <v>0</v>
      </c>
      <c r="M19" s="30">
        <f t="shared" si="1"/>
        <v>0</v>
      </c>
      <c r="N19" s="30">
        <f t="shared" si="1"/>
        <v>0</v>
      </c>
      <c r="O19" s="31">
        <f t="shared" si="1"/>
        <v>0</v>
      </c>
      <c r="P19" s="37">
        <f t="shared" si="2"/>
        <v>0</v>
      </c>
      <c r="Q19" s="32" t="s">
        <v>908</v>
      </c>
    </row>
    <row r="20" spans="1:17" hidden="1" x14ac:dyDescent="0.25">
      <c r="A20" s="33" t="s">
        <v>749</v>
      </c>
      <c r="B20" s="34" t="str">
        <f>VLOOKUP(A20,[1]B2B!$D:$E,2,0)</f>
        <v>S K ELECTRICALS</v>
      </c>
      <c r="C20" s="35" t="str">
        <f>INDEX([1]BOOKS!$C:$C,MATCH(A20,[1]BOOKS!$D:$D,0))</f>
        <v>S.K.Electricals</v>
      </c>
      <c r="D20" s="29">
        <f>SUMIF(GSTR2A!$D:$D,'2A RECON'!$A20,GSTR2A!O:O)</f>
        <v>122.03</v>
      </c>
      <c r="E20" s="29">
        <f>SUMIF(GSTR2A!$D:$D,'2A RECON'!$A20,GSTR2A!P:P)</f>
        <v>122.03</v>
      </c>
      <c r="F20" s="29">
        <f>SUMIF(GSTR2A!$D:$D,'2A RECON'!$A20,GSTR2A!N:N)</f>
        <v>0</v>
      </c>
      <c r="G20" s="29">
        <f>SUMIF(GSTR2A!$D:$D,'2A RECON'!$A20,GSTR2A!Q:Q)</f>
        <v>0</v>
      </c>
      <c r="H20" s="29">
        <f>SUMIF('BOOKS -itc'!$E:$E,'2A RECON'!$A20,'BOOKS -itc'!F:F)</f>
        <v>122.03</v>
      </c>
      <c r="I20" s="29">
        <f>SUMIF('BOOKS -itc'!$E:$E,'2A RECON'!$A20,'BOOKS -itc'!G:G)</f>
        <v>122.03</v>
      </c>
      <c r="J20" s="29">
        <f>SUMIF('BOOKS -itc'!$E:$E,'2A RECON'!$A20,'BOOKS -itc'!H:H)</f>
        <v>0</v>
      </c>
      <c r="K20" s="29">
        <f>SUMIF('BOOKS -itc'!$E:$E,'2A RECON'!$A20,'BOOKS -itc'!I:I)</f>
        <v>0</v>
      </c>
      <c r="L20" s="36">
        <f t="shared" si="1"/>
        <v>0</v>
      </c>
      <c r="M20" s="30">
        <f t="shared" si="1"/>
        <v>0</v>
      </c>
      <c r="N20" s="30">
        <f t="shared" si="1"/>
        <v>0</v>
      </c>
      <c r="O20" s="31">
        <f t="shared" si="1"/>
        <v>0</v>
      </c>
      <c r="P20" s="37">
        <f t="shared" si="2"/>
        <v>0</v>
      </c>
      <c r="Q20" s="32" t="s">
        <v>908</v>
      </c>
    </row>
    <row r="21" spans="1:17" hidden="1" x14ac:dyDescent="0.25">
      <c r="A21" s="33" t="s">
        <v>764</v>
      </c>
      <c r="B21" s="34" t="str">
        <f>VLOOKUP(A21,[1]B2B!$D:$E,2,0)</f>
        <v>BASIC ENGINEERS AND TRADERS</v>
      </c>
      <c r="C21" s="35" t="str">
        <f>INDEX([1]BOOKS!$C:$C,MATCH(A21,[1]BOOKS!$D:$D,0))</f>
        <v>Basic Engineers &amp; Traders</v>
      </c>
      <c r="D21" s="29">
        <f>SUMIF(GSTR2A!$D:$D,'2A RECON'!$A21,GSTR2A!O:O)</f>
        <v>756</v>
      </c>
      <c r="E21" s="29">
        <f>SUMIF(GSTR2A!$D:$D,'2A RECON'!$A21,GSTR2A!P:P)</f>
        <v>756</v>
      </c>
      <c r="F21" s="29">
        <f>SUMIF(GSTR2A!$D:$D,'2A RECON'!$A21,GSTR2A!N:N)</f>
        <v>0</v>
      </c>
      <c r="G21" s="29">
        <f>SUMIF(GSTR2A!$D:$D,'2A RECON'!$A21,GSTR2A!Q:Q)</f>
        <v>0</v>
      </c>
      <c r="H21" s="29">
        <f>SUMIF('BOOKS -itc'!$E:$E,'2A RECON'!$A21,'BOOKS -itc'!F:F)</f>
        <v>756</v>
      </c>
      <c r="I21" s="29">
        <f>SUMIF('BOOKS -itc'!$E:$E,'2A RECON'!$A21,'BOOKS -itc'!G:G)</f>
        <v>756</v>
      </c>
      <c r="J21" s="29">
        <f>SUMIF('BOOKS -itc'!$E:$E,'2A RECON'!$A21,'BOOKS -itc'!H:H)</f>
        <v>0</v>
      </c>
      <c r="K21" s="29">
        <f>SUMIF('BOOKS -itc'!$E:$E,'2A RECON'!$A21,'BOOKS -itc'!I:I)</f>
        <v>0</v>
      </c>
      <c r="L21" s="36">
        <f t="shared" si="1"/>
        <v>0</v>
      </c>
      <c r="M21" s="30">
        <f t="shared" si="1"/>
        <v>0</v>
      </c>
      <c r="N21" s="30">
        <f t="shared" si="1"/>
        <v>0</v>
      </c>
      <c r="O21" s="31">
        <f t="shared" si="1"/>
        <v>0</v>
      </c>
      <c r="P21" s="37">
        <f t="shared" si="2"/>
        <v>0</v>
      </c>
      <c r="Q21" s="32" t="s">
        <v>908</v>
      </c>
    </row>
    <row r="22" spans="1:17" hidden="1" x14ac:dyDescent="0.25">
      <c r="A22" s="33" t="s">
        <v>760</v>
      </c>
      <c r="B22" s="34" t="str">
        <f>VLOOKUP(A22,[1]B2B!$D:$E,2,0)</f>
        <v>INDUSTRIAL STORES SUPPLIERS</v>
      </c>
      <c r="C22" s="35" t="str">
        <f>INDEX([1]BOOKS!$C:$C,MATCH(A22,[1]BOOKS!$D:$D,0))</f>
        <v>M/s. Industrial Stores Suppliers</v>
      </c>
      <c r="D22" s="29">
        <f>SUMIF(GSTR2A!$D:$D,'2A RECON'!$A22,GSTR2A!O:O)</f>
        <v>79.349999999999994</v>
      </c>
      <c r="E22" s="29">
        <f>SUMIF(GSTR2A!$D:$D,'2A RECON'!$A22,GSTR2A!P:P)</f>
        <v>79.349999999999994</v>
      </c>
      <c r="F22" s="29">
        <f>SUMIF(GSTR2A!$D:$D,'2A RECON'!$A22,GSTR2A!N:N)</f>
        <v>0</v>
      </c>
      <c r="G22" s="29">
        <f>SUMIF(GSTR2A!$D:$D,'2A RECON'!$A22,GSTR2A!Q:Q)</f>
        <v>0</v>
      </c>
      <c r="H22" s="29">
        <f>SUMIF('BOOKS -itc'!$E:$E,'2A RECON'!$A22,'BOOKS -itc'!F:F)</f>
        <v>79.349999999999994</v>
      </c>
      <c r="I22" s="29">
        <f>SUMIF('BOOKS -itc'!$E:$E,'2A RECON'!$A22,'BOOKS -itc'!G:G)</f>
        <v>79.349999999999994</v>
      </c>
      <c r="J22" s="29">
        <f>SUMIF('BOOKS -itc'!$E:$E,'2A RECON'!$A22,'BOOKS -itc'!H:H)</f>
        <v>0</v>
      </c>
      <c r="K22" s="29">
        <f>SUMIF('BOOKS -itc'!$E:$E,'2A RECON'!$A22,'BOOKS -itc'!I:I)</f>
        <v>0</v>
      </c>
      <c r="L22" s="36">
        <f t="shared" si="1"/>
        <v>0</v>
      </c>
      <c r="M22" s="30">
        <f t="shared" si="1"/>
        <v>0</v>
      </c>
      <c r="N22" s="30">
        <f t="shared" si="1"/>
        <v>0</v>
      </c>
      <c r="O22" s="31">
        <f t="shared" si="1"/>
        <v>0</v>
      </c>
      <c r="P22" s="37">
        <f t="shared" si="2"/>
        <v>0</v>
      </c>
      <c r="Q22" s="32" t="s">
        <v>908</v>
      </c>
    </row>
    <row r="23" spans="1:17" hidden="1" x14ac:dyDescent="0.25">
      <c r="A23" s="33" t="s">
        <v>752</v>
      </c>
      <c r="B23" s="34" t="str">
        <f>VLOOKUP(A23,[1]B2B!$D:$E,2,0)</f>
        <v>CHALLENGER COMPUTERS PRIVATE LIMITED</v>
      </c>
      <c r="C23" s="35" t="str">
        <f>INDEX([1]BOOKS!$C:$C,MATCH(A23,[1]BOOKS!$D:$D,0))</f>
        <v>Challenger Computer Pvt Ltd</v>
      </c>
      <c r="D23" s="29">
        <f>SUMIF(GSTR2A!$D:$D,'2A RECON'!$A23,GSTR2A!O:O)</f>
        <v>1044.92</v>
      </c>
      <c r="E23" s="29">
        <f>SUMIF(GSTR2A!$D:$D,'2A RECON'!$A23,GSTR2A!P:P)</f>
        <v>1044.92</v>
      </c>
      <c r="F23" s="29">
        <f>SUMIF(GSTR2A!$D:$D,'2A RECON'!$A23,GSTR2A!N:N)</f>
        <v>0</v>
      </c>
      <c r="G23" s="29">
        <f>SUMIF(GSTR2A!$D:$D,'2A RECON'!$A23,GSTR2A!Q:Q)</f>
        <v>0</v>
      </c>
      <c r="H23" s="29">
        <f>SUMIF('BOOKS -itc'!$E:$E,'2A RECON'!$A23,'BOOKS -itc'!F:F)</f>
        <v>1113.56</v>
      </c>
      <c r="I23" s="29">
        <f>SUMIF('BOOKS -itc'!$E:$E,'2A RECON'!$A23,'BOOKS -itc'!G:G)</f>
        <v>1113.56</v>
      </c>
      <c r="J23" s="29">
        <f>SUMIF('BOOKS -itc'!$E:$E,'2A RECON'!$A23,'BOOKS -itc'!H:H)</f>
        <v>0</v>
      </c>
      <c r="K23" s="29">
        <f>SUMIF('BOOKS -itc'!$E:$E,'2A RECON'!$A23,'BOOKS -itc'!I:I)</f>
        <v>0</v>
      </c>
      <c r="L23" s="36">
        <f t="shared" si="1"/>
        <v>-68.639999999999873</v>
      </c>
      <c r="M23" s="30">
        <f t="shared" si="1"/>
        <v>-68.639999999999873</v>
      </c>
      <c r="N23" s="30">
        <f t="shared" si="1"/>
        <v>0</v>
      </c>
      <c r="O23" s="31">
        <f t="shared" si="1"/>
        <v>0</v>
      </c>
      <c r="P23" s="37">
        <f t="shared" si="2"/>
        <v>-137.27999999999975</v>
      </c>
      <c r="Q23" s="32" t="str">
        <f t="shared" si="3"/>
        <v>SHORT IN 2A</v>
      </c>
    </row>
    <row r="24" spans="1:17" hidden="1" x14ac:dyDescent="0.25">
      <c r="A24" s="33" t="s">
        <v>793</v>
      </c>
      <c r="B24" s="34" t="str">
        <f>VLOOKUP(A24,[1]B2B!$D:$E,2,0)</f>
        <v>DAYA  RANI</v>
      </c>
      <c r="C24" s="35" t="str">
        <f>INDEX([1]BOOKS!$C:$C,MATCH(A24,[1]BOOKS!$D:$D,0))</f>
        <v>Shiva Chill Rolls &amp; Foundry Works</v>
      </c>
      <c r="D24" s="29">
        <f>SUMIF(GSTR2A!$D:$D,'2A RECON'!$A24,GSTR2A!O:O)</f>
        <v>0</v>
      </c>
      <c r="E24" s="29">
        <f>SUMIF(GSTR2A!$D:$D,'2A RECON'!$A24,GSTR2A!P:P)</f>
        <v>0</v>
      </c>
      <c r="F24" s="29">
        <f>SUMIF(GSTR2A!$D:$D,'2A RECON'!$A24,GSTR2A!N:N)</f>
        <v>47088</v>
      </c>
      <c r="G24" s="29">
        <f>SUMIF(GSTR2A!$D:$D,'2A RECON'!$A24,GSTR2A!Q:Q)</f>
        <v>0</v>
      </c>
      <c r="H24" s="29">
        <f>SUMIF('BOOKS -itc'!$E:$E,'2A RECON'!$A24,'BOOKS -itc'!F:F)</f>
        <v>0</v>
      </c>
      <c r="I24" s="29">
        <f>SUMIF('BOOKS -itc'!$E:$E,'2A RECON'!$A24,'BOOKS -itc'!G:G)</f>
        <v>0</v>
      </c>
      <c r="J24" s="29">
        <f>SUMIF('BOOKS -itc'!$E:$E,'2A RECON'!$A24,'BOOKS -itc'!H:H)</f>
        <v>47088</v>
      </c>
      <c r="K24" s="29">
        <f>SUMIF('BOOKS -itc'!$E:$E,'2A RECON'!$A24,'BOOKS -itc'!I:I)</f>
        <v>0</v>
      </c>
      <c r="L24" s="36">
        <f t="shared" si="1"/>
        <v>0</v>
      </c>
      <c r="M24" s="30">
        <f t="shared" si="1"/>
        <v>0</v>
      </c>
      <c r="N24" s="30">
        <f t="shared" si="1"/>
        <v>0</v>
      </c>
      <c r="O24" s="31">
        <f t="shared" si="1"/>
        <v>0</v>
      </c>
      <c r="P24" s="37">
        <f t="shared" si="2"/>
        <v>0</v>
      </c>
      <c r="Q24" s="32" t="s">
        <v>908</v>
      </c>
    </row>
    <row r="25" spans="1:17" hidden="1" x14ac:dyDescent="0.25">
      <c r="A25" s="33" t="s">
        <v>860</v>
      </c>
      <c r="B25" s="34" t="e">
        <f>VLOOKUP(A25,[1]B2B!$D:$E,2,0)</f>
        <v>#N/A</v>
      </c>
      <c r="C25" s="35" t="str">
        <f>INDEX([1]BOOKS!$C:$C,MATCH(A25,[1]BOOKS!$D:$D,0))</f>
        <v>TCI Freight</v>
      </c>
      <c r="D25" s="29">
        <f>SUMIF(GSTR2A!$D:$D,'2A RECON'!$A25,GSTR2A!O:O)</f>
        <v>0</v>
      </c>
      <c r="E25" s="29">
        <f>SUMIF(GSTR2A!$D:$D,'2A RECON'!$A25,GSTR2A!P:P)</f>
        <v>0</v>
      </c>
      <c r="F25" s="29">
        <f>SUMIF(GSTR2A!$D:$D,'2A RECON'!$A25,GSTR2A!N:N)</f>
        <v>0</v>
      </c>
      <c r="G25" s="29">
        <f>SUMIF(GSTR2A!$D:$D,'2A RECON'!$A25,GSTR2A!Q:Q)</f>
        <v>0</v>
      </c>
      <c r="H25" s="29">
        <f>SUMIF('BOOKS -itc'!$E:$E,'2A RECON'!$A25,'BOOKS -itc'!F:F)</f>
        <v>0</v>
      </c>
      <c r="I25" s="29">
        <f>SUMIF('BOOKS -itc'!$E:$E,'2A RECON'!$A25,'BOOKS -itc'!G:G)</f>
        <v>0</v>
      </c>
      <c r="J25" s="29">
        <f>SUMIF('BOOKS -itc'!$E:$E,'2A RECON'!$A25,'BOOKS -itc'!H:H)</f>
        <v>0</v>
      </c>
      <c r="K25" s="29">
        <f>SUMIF('BOOKS -itc'!$E:$E,'2A RECON'!$A25,'BOOKS -itc'!I:I)</f>
        <v>0</v>
      </c>
      <c r="L25" s="36">
        <f t="shared" si="1"/>
        <v>0</v>
      </c>
      <c r="M25" s="30">
        <f t="shared" si="1"/>
        <v>0</v>
      </c>
      <c r="N25" s="30">
        <f t="shared" si="1"/>
        <v>0</v>
      </c>
      <c r="O25" s="31">
        <f t="shared" si="1"/>
        <v>0</v>
      </c>
      <c r="P25" s="37">
        <f t="shared" si="2"/>
        <v>0</v>
      </c>
      <c r="Q25" s="32" t="s">
        <v>908</v>
      </c>
    </row>
    <row r="26" spans="1:17" hidden="1" x14ac:dyDescent="0.25">
      <c r="A26" s="33" t="s">
        <v>592</v>
      </c>
      <c r="B26" s="34" t="str">
        <f>VLOOKUP(A26,[1]B2B!$D:$E,2,0)</f>
        <v>RAJINDER KUMAR JAIN</v>
      </c>
      <c r="C26" s="35" t="str">
        <f>INDEX([1]BOOKS!$C:$C,MATCH(A26,[1]BOOKS!$D:$D,0))</f>
        <v>Bajrang Bali Industries</v>
      </c>
      <c r="D26" s="29">
        <f>SUMIF(GSTR2A!$D:$D,'2A RECON'!$A26,GSTR2A!O:O)</f>
        <v>0</v>
      </c>
      <c r="E26" s="29">
        <f>SUMIF(GSTR2A!$D:$D,'2A RECON'!$A26,GSTR2A!P:P)</f>
        <v>0</v>
      </c>
      <c r="F26" s="29">
        <f>SUMIF(GSTR2A!$D:$D,'2A RECON'!$A26,GSTR2A!N:N)</f>
        <v>8179.2</v>
      </c>
      <c r="G26" s="29">
        <f>SUMIF(GSTR2A!$D:$D,'2A RECON'!$A26,GSTR2A!Q:Q)</f>
        <v>0</v>
      </c>
      <c r="H26" s="29">
        <f>SUMIF('BOOKS -itc'!$E:$E,'2A RECON'!$A26,'BOOKS -itc'!F:F)</f>
        <v>0</v>
      </c>
      <c r="I26" s="29">
        <f>SUMIF('BOOKS -itc'!$E:$E,'2A RECON'!$A26,'BOOKS -itc'!G:G)</f>
        <v>0</v>
      </c>
      <c r="J26" s="29">
        <f>SUMIF('BOOKS -itc'!$E:$E,'2A RECON'!$A26,'BOOKS -itc'!H:H)</f>
        <v>8179.2</v>
      </c>
      <c r="K26" s="29">
        <f>SUMIF('BOOKS -itc'!$E:$E,'2A RECON'!$A26,'BOOKS -itc'!I:I)</f>
        <v>0</v>
      </c>
      <c r="L26" s="36">
        <f t="shared" si="1"/>
        <v>0</v>
      </c>
      <c r="M26" s="30">
        <f t="shared" si="1"/>
        <v>0</v>
      </c>
      <c r="N26" s="30">
        <f t="shared" si="1"/>
        <v>0</v>
      </c>
      <c r="O26" s="31">
        <f t="shared" si="1"/>
        <v>0</v>
      </c>
      <c r="P26" s="37">
        <f t="shared" si="2"/>
        <v>0</v>
      </c>
      <c r="Q26" s="32" t="s">
        <v>908</v>
      </c>
    </row>
    <row r="27" spans="1:17" hidden="1" x14ac:dyDescent="0.25">
      <c r="A27" s="33" t="s">
        <v>567</v>
      </c>
      <c r="B27" s="34" t="str">
        <f>VLOOKUP(A27,[1]B2B!$D:$E,2,0)</f>
        <v>V TRANS (INDIA) LIMITED</v>
      </c>
      <c r="C27" s="35" t="str">
        <f>INDEX([1]BOOKS!$C:$C,MATCH(A27,[1]BOOKS!$D:$D,0))</f>
        <v>V - Trans</v>
      </c>
      <c r="D27" s="29">
        <f>SUMIF(GSTR2A!$D:$D,'2A RECON'!$A27,GSTR2A!O:O)</f>
        <v>0</v>
      </c>
      <c r="E27" s="29">
        <f>SUMIF(GSTR2A!$D:$D,'2A RECON'!$A27,GSTR2A!P:P)</f>
        <v>0</v>
      </c>
      <c r="F27" s="29">
        <f>SUMIF(GSTR2A!$D:$D,'2A RECON'!$A27,GSTR2A!N:N)</f>
        <v>944.28</v>
      </c>
      <c r="G27" s="29">
        <f>SUMIF(GSTR2A!$D:$D,'2A RECON'!$A27,GSTR2A!Q:Q)</f>
        <v>0</v>
      </c>
      <c r="H27" s="29">
        <f>SUMIF('BOOKS -itc'!$E:$E,'2A RECON'!$A27,'BOOKS -itc'!F:F)</f>
        <v>0</v>
      </c>
      <c r="I27" s="29">
        <f>SUMIF('BOOKS -itc'!$E:$E,'2A RECON'!$A27,'BOOKS -itc'!G:G)</f>
        <v>0</v>
      </c>
      <c r="J27" s="29">
        <f>SUMIF('BOOKS -itc'!$E:$E,'2A RECON'!$A27,'BOOKS -itc'!H:H)</f>
        <v>944</v>
      </c>
      <c r="K27" s="29">
        <f>SUMIF('BOOKS -itc'!$E:$E,'2A RECON'!$A27,'BOOKS -itc'!I:I)</f>
        <v>0</v>
      </c>
      <c r="L27" s="36">
        <f t="shared" si="1"/>
        <v>0</v>
      </c>
      <c r="M27" s="30">
        <f t="shared" si="1"/>
        <v>0</v>
      </c>
      <c r="N27" s="30">
        <f t="shared" si="1"/>
        <v>0.27999999999997272</v>
      </c>
      <c r="O27" s="31">
        <f t="shared" si="1"/>
        <v>0</v>
      </c>
      <c r="P27" s="37">
        <f t="shared" si="2"/>
        <v>0.27999999999997272</v>
      </c>
      <c r="Q27" s="32" t="s">
        <v>908</v>
      </c>
    </row>
    <row r="28" spans="1:17" hidden="1" x14ac:dyDescent="0.25">
      <c r="A28" s="33" t="s">
        <v>551</v>
      </c>
      <c r="B28" s="34" t="str">
        <f>VLOOKUP(A28,[1]B2B!$D:$E,2,0)</f>
        <v>SURESH ELECTRIC CO</v>
      </c>
      <c r="C28" s="35" t="str">
        <f>INDEX([1]BOOKS!$C:$C,MATCH(A28,[1]BOOKS!$D:$D,0))</f>
        <v>Suresh Electric Company</v>
      </c>
      <c r="D28" s="29">
        <f>SUMIF(GSTR2A!$D:$D,'2A RECON'!$A28,GSTR2A!O:O)</f>
        <v>841.32</v>
      </c>
      <c r="E28" s="29">
        <f>SUMIF(GSTR2A!$D:$D,'2A RECON'!$A28,GSTR2A!P:P)</f>
        <v>841.32</v>
      </c>
      <c r="F28" s="29">
        <f>SUMIF(GSTR2A!$D:$D,'2A RECON'!$A28,GSTR2A!N:N)</f>
        <v>0</v>
      </c>
      <c r="G28" s="29">
        <f>SUMIF(GSTR2A!$D:$D,'2A RECON'!$A28,GSTR2A!Q:Q)</f>
        <v>0</v>
      </c>
      <c r="H28" s="29">
        <f>SUMIF('BOOKS -itc'!$E:$E,'2A RECON'!$A28,'BOOKS -itc'!F:F)</f>
        <v>841.32</v>
      </c>
      <c r="I28" s="29">
        <f>SUMIF('BOOKS -itc'!$E:$E,'2A RECON'!$A28,'BOOKS -itc'!G:G)</f>
        <v>841.32</v>
      </c>
      <c r="J28" s="29">
        <f>SUMIF('BOOKS -itc'!$E:$E,'2A RECON'!$A28,'BOOKS -itc'!H:H)</f>
        <v>0</v>
      </c>
      <c r="K28" s="29">
        <f>SUMIF('BOOKS -itc'!$E:$E,'2A RECON'!$A28,'BOOKS -itc'!I:I)</f>
        <v>0</v>
      </c>
      <c r="L28" s="36">
        <f t="shared" si="1"/>
        <v>0</v>
      </c>
      <c r="M28" s="30">
        <f t="shared" si="1"/>
        <v>0</v>
      </c>
      <c r="N28" s="30">
        <f t="shared" si="1"/>
        <v>0</v>
      </c>
      <c r="O28" s="31">
        <f t="shared" si="1"/>
        <v>0</v>
      </c>
      <c r="P28" s="37">
        <f t="shared" si="2"/>
        <v>0</v>
      </c>
      <c r="Q28" s="32" t="s">
        <v>908</v>
      </c>
    </row>
    <row r="29" spans="1:17" hidden="1" x14ac:dyDescent="0.25">
      <c r="A29" s="33" t="s">
        <v>531</v>
      </c>
      <c r="B29" s="34" t="str">
        <f>VLOOKUP(A29,[1]B2B!$D:$E,2,0)</f>
        <v>RAMAN  PANDI</v>
      </c>
      <c r="C29" s="35" t="str">
        <f>INDEX([1]BOOKS!$C:$C,MATCH(A29,[1]BOOKS!$D:$D,0))</f>
        <v>Aparna Tyres</v>
      </c>
      <c r="D29" s="29">
        <f>SUMIF(GSTR2A!$D:$D,'2A RECON'!$A29,GSTR2A!O:O)</f>
        <v>1460.16</v>
      </c>
      <c r="E29" s="29">
        <f>SUMIF(GSTR2A!$D:$D,'2A RECON'!$A29,GSTR2A!P:P)</f>
        <v>1460.16</v>
      </c>
      <c r="F29" s="29">
        <f>SUMIF(GSTR2A!$D:$D,'2A RECON'!$A29,GSTR2A!N:N)</f>
        <v>0</v>
      </c>
      <c r="G29" s="29">
        <f>SUMIF(GSTR2A!$D:$D,'2A RECON'!$A29,GSTR2A!Q:Q)</f>
        <v>0</v>
      </c>
      <c r="H29" s="29">
        <f>SUMIF('BOOKS -itc'!$E:$E,'2A RECON'!$A29,'BOOKS -itc'!F:F)</f>
        <v>1460.16</v>
      </c>
      <c r="I29" s="29">
        <f>SUMIF('BOOKS -itc'!$E:$E,'2A RECON'!$A29,'BOOKS -itc'!G:G)</f>
        <v>1460.16</v>
      </c>
      <c r="J29" s="29">
        <f>SUMIF('BOOKS -itc'!$E:$E,'2A RECON'!$A29,'BOOKS -itc'!H:H)</f>
        <v>0</v>
      </c>
      <c r="K29" s="29">
        <f>SUMIF('BOOKS -itc'!$E:$E,'2A RECON'!$A29,'BOOKS -itc'!I:I)</f>
        <v>0</v>
      </c>
      <c r="L29" s="36">
        <f t="shared" si="1"/>
        <v>0</v>
      </c>
      <c r="M29" s="30">
        <f t="shared" si="1"/>
        <v>0</v>
      </c>
      <c r="N29" s="30">
        <f t="shared" si="1"/>
        <v>0</v>
      </c>
      <c r="O29" s="31">
        <f t="shared" si="1"/>
        <v>0</v>
      </c>
      <c r="P29" s="37">
        <f t="shared" si="2"/>
        <v>0</v>
      </c>
      <c r="Q29" s="32" t="s">
        <v>908</v>
      </c>
    </row>
    <row r="30" spans="1:17" x14ac:dyDescent="0.25">
      <c r="A30" s="33" t="s">
        <v>629</v>
      </c>
      <c r="B30" s="34" t="str">
        <f>VLOOKUP(A30,[1]B2B!$D:$E,2,0)</f>
        <v>LANSON  MOTORS PRIVATE LIMITED</v>
      </c>
      <c r="C30" s="35" t="str">
        <f>INDEX([1]BOOKS!$C:$C,MATCH(A30,[1]BOOKS!$D:$D,0))</f>
        <v>Lanson Motors Pvt., Ltd.,</v>
      </c>
      <c r="D30" s="29">
        <f>SUMIF(GSTR2A!$D:$D,'2A RECON'!$A30,GSTR2A!O:O)</f>
        <v>1881.04</v>
      </c>
      <c r="E30" s="29">
        <f>SUMIF(GSTR2A!$D:$D,'2A RECON'!$A30,GSTR2A!P:P)</f>
        <v>1881.04</v>
      </c>
      <c r="F30" s="29">
        <f>SUMIF(GSTR2A!$D:$D,'2A RECON'!$A30,GSTR2A!N:N)</f>
        <v>0</v>
      </c>
      <c r="G30" s="29">
        <f>SUMIF(GSTR2A!$D:$D,'2A RECON'!$A30,GSTR2A!Q:Q)</f>
        <v>0</v>
      </c>
      <c r="H30" s="29">
        <f>SUMIF('BOOKS -itc'!$E:$E,'2A RECON'!$A30,'BOOKS -itc'!F:F)</f>
        <v>214.2</v>
      </c>
      <c r="I30" s="29">
        <f>SUMIF('BOOKS -itc'!$E:$E,'2A RECON'!$A30,'BOOKS -itc'!G:G)</f>
        <v>214.2</v>
      </c>
      <c r="J30" s="29">
        <f>SUMIF('BOOKS -itc'!$E:$E,'2A RECON'!$A30,'BOOKS -itc'!H:H)</f>
        <v>0</v>
      </c>
      <c r="K30" s="29">
        <f>SUMIF('BOOKS -itc'!$E:$E,'2A RECON'!$A30,'BOOKS -itc'!I:I)</f>
        <v>0</v>
      </c>
      <c r="L30" s="36">
        <f t="shared" si="1"/>
        <v>1666.84</v>
      </c>
      <c r="M30" s="30">
        <f t="shared" si="1"/>
        <v>1666.84</v>
      </c>
      <c r="N30" s="30">
        <f t="shared" si="1"/>
        <v>0</v>
      </c>
      <c r="O30" s="31">
        <f t="shared" si="1"/>
        <v>0</v>
      </c>
      <c r="P30" s="37">
        <f t="shared" si="2"/>
        <v>3333.68</v>
      </c>
      <c r="Q30" s="32" t="str">
        <f t="shared" si="3"/>
        <v>EXCESS IN 2A</v>
      </c>
    </row>
    <row r="31" spans="1:17" hidden="1" x14ac:dyDescent="0.25">
      <c r="A31" s="33" t="s">
        <v>670</v>
      </c>
      <c r="B31" s="34" t="str">
        <f>VLOOKUP(A31,[1]B2B!$D:$E,2,0)</f>
        <v>GEE GEE STEELS AND ALLOYS PVT LTD</v>
      </c>
      <c r="C31" s="35" t="str">
        <f>INDEX([1]BOOKS!$C:$C,MATCH(A31,[1]BOOKS!$D:$D,0))</f>
        <v>Gee Gee Steels &amp; Alloys Pvt Ltd.,</v>
      </c>
      <c r="D31" s="29">
        <f>SUMIF(GSTR2A!$D:$D,'2A RECON'!$A31,GSTR2A!O:O)</f>
        <v>76969.440000000002</v>
      </c>
      <c r="E31" s="29">
        <f>SUMIF(GSTR2A!$D:$D,'2A RECON'!$A31,GSTR2A!P:P)</f>
        <v>76969.440000000002</v>
      </c>
      <c r="F31" s="29">
        <f>SUMIF(GSTR2A!$D:$D,'2A RECON'!$A31,GSTR2A!N:N)</f>
        <v>0</v>
      </c>
      <c r="G31" s="29">
        <f>SUMIF(GSTR2A!$D:$D,'2A RECON'!$A31,GSTR2A!Q:Q)</f>
        <v>0</v>
      </c>
      <c r="H31" s="29">
        <f>SUMIF('BOOKS -itc'!$E:$E,'2A RECON'!$A31,'BOOKS -itc'!F:F)</f>
        <v>76969.440000000002</v>
      </c>
      <c r="I31" s="29">
        <f>SUMIF('BOOKS -itc'!$E:$E,'2A RECON'!$A31,'BOOKS -itc'!G:G)</f>
        <v>76969.440000000002</v>
      </c>
      <c r="J31" s="29">
        <f>SUMIF('BOOKS -itc'!$E:$E,'2A RECON'!$A31,'BOOKS -itc'!H:H)</f>
        <v>0</v>
      </c>
      <c r="K31" s="29">
        <f>SUMIF('BOOKS -itc'!$E:$E,'2A RECON'!$A31,'BOOKS -itc'!I:I)</f>
        <v>0</v>
      </c>
      <c r="L31" s="36">
        <f t="shared" si="1"/>
        <v>0</v>
      </c>
      <c r="M31" s="30">
        <f t="shared" si="1"/>
        <v>0</v>
      </c>
      <c r="N31" s="30">
        <f t="shared" si="1"/>
        <v>0</v>
      </c>
      <c r="O31" s="31">
        <f t="shared" si="1"/>
        <v>0</v>
      </c>
      <c r="P31" s="37">
        <f t="shared" si="2"/>
        <v>0</v>
      </c>
      <c r="Q31" s="32" t="s">
        <v>908</v>
      </c>
    </row>
    <row r="32" spans="1:17" hidden="1" x14ac:dyDescent="0.25">
      <c r="A32" s="33" t="s">
        <v>174</v>
      </c>
      <c r="B32" s="34" t="str">
        <f>VLOOKUP(A32,[1]B2B!$D:$E,2,0)</f>
        <v>UMESHCHANDRAYADAV</v>
      </c>
      <c r="C32" s="35" t="str">
        <f>INDEX([1]BOOKS!$C:$C,MATCH(A32,[1]BOOKS!$D:$D,0))</f>
        <v>Manju Steel</v>
      </c>
      <c r="D32" s="29">
        <f>SUMIF(GSTR2A!$D:$D,'2A RECON'!$A32,GSTR2A!O:O)</f>
        <v>214640.33000000002</v>
      </c>
      <c r="E32" s="29">
        <f>SUMIF(GSTR2A!$D:$D,'2A RECON'!$A32,GSTR2A!P:P)</f>
        <v>214640.33000000002</v>
      </c>
      <c r="F32" s="29">
        <f>SUMIF(GSTR2A!$D:$D,'2A RECON'!$A32,GSTR2A!N:N)</f>
        <v>0</v>
      </c>
      <c r="G32" s="29">
        <f>SUMIF(GSTR2A!$D:$D,'2A RECON'!$A32,GSTR2A!Q:Q)</f>
        <v>0</v>
      </c>
      <c r="H32" s="29">
        <f>SUMIF('BOOKS -itc'!$E:$E,'2A RECON'!$A32,'BOOKS -itc'!F:F)</f>
        <v>214639.95</v>
      </c>
      <c r="I32" s="29">
        <f>SUMIF('BOOKS -itc'!$E:$E,'2A RECON'!$A32,'BOOKS -itc'!G:G)</f>
        <v>214639.95</v>
      </c>
      <c r="J32" s="29">
        <f>SUMIF('BOOKS -itc'!$E:$E,'2A RECON'!$A32,'BOOKS -itc'!H:H)</f>
        <v>0</v>
      </c>
      <c r="K32" s="29">
        <f>SUMIF('BOOKS -itc'!$E:$E,'2A RECON'!$A32,'BOOKS -itc'!I:I)</f>
        <v>0</v>
      </c>
      <c r="L32" s="36">
        <f t="shared" si="1"/>
        <v>0.38000000000465661</v>
      </c>
      <c r="M32" s="30">
        <f t="shared" si="1"/>
        <v>0.38000000000465661</v>
      </c>
      <c r="N32" s="30">
        <f t="shared" si="1"/>
        <v>0</v>
      </c>
      <c r="O32" s="31">
        <f t="shared" si="1"/>
        <v>0</v>
      </c>
      <c r="P32" s="37">
        <f t="shared" si="2"/>
        <v>0.76000000000931323</v>
      </c>
      <c r="Q32" s="32" t="s">
        <v>908</v>
      </c>
    </row>
    <row r="33" spans="1:17" hidden="1" x14ac:dyDescent="0.25">
      <c r="A33" s="33" t="s">
        <v>570</v>
      </c>
      <c r="B33" s="34" t="str">
        <f>VLOOKUP(A33,[1]B2B!$D:$E,2,0)</f>
        <v>OGADARAM</v>
      </c>
      <c r="C33" s="35" t="str">
        <f>INDEX([1]BOOKS!$C:$C,MATCH(A33,[1]BOOKS!$D:$D,0))</f>
        <v>Sri Sonanna Steels</v>
      </c>
      <c r="D33" s="29">
        <f>SUMIF(GSTR2A!$D:$D,'2A RECON'!$A33,GSTR2A!O:O)</f>
        <v>216683.55</v>
      </c>
      <c r="E33" s="29">
        <f>SUMIF(GSTR2A!$D:$D,'2A RECON'!$A33,GSTR2A!P:P)</f>
        <v>216683.55</v>
      </c>
      <c r="F33" s="29">
        <f>SUMIF(GSTR2A!$D:$D,'2A RECON'!$A33,GSTR2A!N:N)</f>
        <v>0</v>
      </c>
      <c r="G33" s="29">
        <f>SUMIF(GSTR2A!$D:$D,'2A RECON'!$A33,GSTR2A!Q:Q)</f>
        <v>0</v>
      </c>
      <c r="H33" s="29">
        <f>SUMIF('BOOKS -itc'!$E:$E,'2A RECON'!$A33,'BOOKS -itc'!F:F)</f>
        <v>216683.55000000002</v>
      </c>
      <c r="I33" s="29">
        <f>SUMIF('BOOKS -itc'!$E:$E,'2A RECON'!$A33,'BOOKS -itc'!G:G)</f>
        <v>216683.55000000002</v>
      </c>
      <c r="J33" s="29">
        <f>SUMIF('BOOKS -itc'!$E:$E,'2A RECON'!$A33,'BOOKS -itc'!H:H)</f>
        <v>0</v>
      </c>
      <c r="K33" s="29">
        <f>SUMIF('BOOKS -itc'!$E:$E,'2A RECON'!$A33,'BOOKS -itc'!I:I)</f>
        <v>0</v>
      </c>
      <c r="L33" s="36">
        <f t="shared" si="1"/>
        <v>0</v>
      </c>
      <c r="M33" s="30">
        <f t="shared" si="1"/>
        <v>0</v>
      </c>
      <c r="N33" s="30">
        <f t="shared" si="1"/>
        <v>0</v>
      </c>
      <c r="O33" s="31">
        <f t="shared" si="1"/>
        <v>0</v>
      </c>
      <c r="P33" s="37">
        <f t="shared" si="2"/>
        <v>0</v>
      </c>
      <c r="Q33" s="32" t="s">
        <v>908</v>
      </c>
    </row>
    <row r="34" spans="1:17" hidden="1" x14ac:dyDescent="0.25">
      <c r="A34" s="33" t="s">
        <v>706</v>
      </c>
      <c r="B34" s="34" t="str">
        <f>VLOOKUP(A34,[1]B2B!$D:$E,2,0)</f>
        <v>R D INDUSTRIES</v>
      </c>
      <c r="C34" s="35" t="str">
        <f>INDEX([1]BOOKS!$C:$C,MATCH(A34,[1]BOOKS!$D:$D,0))</f>
        <v>R.D. Industries</v>
      </c>
      <c r="D34" s="29">
        <f>SUMIF(GSTR2A!$D:$D,'2A RECON'!$A34,GSTR2A!O:O)</f>
        <v>206267</v>
      </c>
      <c r="E34" s="29">
        <f>SUMIF(GSTR2A!$D:$D,'2A RECON'!$A34,GSTR2A!P:P)</f>
        <v>206267</v>
      </c>
      <c r="F34" s="29">
        <f>SUMIF(GSTR2A!$D:$D,'2A RECON'!$A34,GSTR2A!N:N)</f>
        <v>0</v>
      </c>
      <c r="G34" s="29">
        <f>SUMIF(GSTR2A!$D:$D,'2A RECON'!$A34,GSTR2A!Q:Q)</f>
        <v>0</v>
      </c>
      <c r="H34" s="29">
        <f>SUMIF('BOOKS -itc'!$E:$E,'2A RECON'!$A34,'BOOKS -itc'!F:F)</f>
        <v>206267</v>
      </c>
      <c r="I34" s="29">
        <f>SUMIF('BOOKS -itc'!$E:$E,'2A RECON'!$A34,'BOOKS -itc'!G:G)</f>
        <v>206267</v>
      </c>
      <c r="J34" s="29">
        <f>SUMIF('BOOKS -itc'!$E:$E,'2A RECON'!$A34,'BOOKS -itc'!H:H)</f>
        <v>0</v>
      </c>
      <c r="K34" s="29">
        <f>SUMIF('BOOKS -itc'!$E:$E,'2A RECON'!$A34,'BOOKS -itc'!I:I)</f>
        <v>0</v>
      </c>
      <c r="L34" s="36">
        <f t="shared" si="1"/>
        <v>0</v>
      </c>
      <c r="M34" s="30">
        <f t="shared" si="1"/>
        <v>0</v>
      </c>
      <c r="N34" s="30">
        <f t="shared" si="1"/>
        <v>0</v>
      </c>
      <c r="O34" s="31">
        <f t="shared" si="1"/>
        <v>0</v>
      </c>
      <c r="P34" s="37">
        <f t="shared" si="2"/>
        <v>0</v>
      </c>
      <c r="Q34" s="32" t="s">
        <v>908</v>
      </c>
    </row>
    <row r="35" spans="1:17" hidden="1" x14ac:dyDescent="0.25">
      <c r="A35" s="33" t="s">
        <v>602</v>
      </c>
      <c r="B35" s="34" t="str">
        <f>VLOOKUP(A35,[1]B2B!$D:$E,2,0)</f>
        <v>AMEER AMSA  ABBAS</v>
      </c>
      <c r="C35" s="35" t="str">
        <f>INDEX([1]BOOKS!$C:$C,MATCH(A35,[1]BOOKS!$D:$D,0))</f>
        <v>Time Steel Traders</v>
      </c>
      <c r="D35" s="29">
        <f>SUMIF(GSTR2A!$D:$D,'2A RECON'!$A35,GSTR2A!O:O)</f>
        <v>100881.90000000001</v>
      </c>
      <c r="E35" s="29">
        <f>SUMIF(GSTR2A!$D:$D,'2A RECON'!$A35,GSTR2A!P:P)</f>
        <v>100881.90000000001</v>
      </c>
      <c r="F35" s="29">
        <f>SUMIF(GSTR2A!$D:$D,'2A RECON'!$A35,GSTR2A!N:N)</f>
        <v>0</v>
      </c>
      <c r="G35" s="29">
        <f>SUMIF(GSTR2A!$D:$D,'2A RECON'!$A35,GSTR2A!Q:Q)</f>
        <v>0</v>
      </c>
      <c r="H35" s="29">
        <f>SUMIF('BOOKS -itc'!$E:$E,'2A RECON'!$A35,'BOOKS -itc'!F:F)</f>
        <v>100881.90000000001</v>
      </c>
      <c r="I35" s="29">
        <f>SUMIF('BOOKS -itc'!$E:$E,'2A RECON'!$A35,'BOOKS -itc'!G:G)</f>
        <v>100881.90000000001</v>
      </c>
      <c r="J35" s="29">
        <f>SUMIF('BOOKS -itc'!$E:$E,'2A RECON'!$A35,'BOOKS -itc'!H:H)</f>
        <v>0</v>
      </c>
      <c r="K35" s="29">
        <f>SUMIF('BOOKS -itc'!$E:$E,'2A RECON'!$A35,'BOOKS -itc'!I:I)</f>
        <v>0</v>
      </c>
      <c r="L35" s="36">
        <f t="shared" si="1"/>
        <v>0</v>
      </c>
      <c r="M35" s="30">
        <f t="shared" si="1"/>
        <v>0</v>
      </c>
      <c r="N35" s="30">
        <f t="shared" si="1"/>
        <v>0</v>
      </c>
      <c r="O35" s="31">
        <f t="shared" si="1"/>
        <v>0</v>
      </c>
      <c r="P35" s="37">
        <f t="shared" si="2"/>
        <v>0</v>
      </c>
      <c r="Q35" s="32" t="s">
        <v>908</v>
      </c>
    </row>
    <row r="36" spans="1:17" hidden="1" x14ac:dyDescent="0.25">
      <c r="A36" s="33" t="s">
        <v>712</v>
      </c>
      <c r="B36" s="34" t="str">
        <f>VLOOKUP(A36,[1]B2B!$D:$E,2,0)</f>
        <v>KALEEL  RAHMAN</v>
      </c>
      <c r="C36" s="35" t="str">
        <f>INDEX([1]BOOKS!$C:$C,MATCH(A36,[1]BOOKS!$D:$D,0))</f>
        <v>Thariq Enterprises</v>
      </c>
      <c r="D36" s="29">
        <f>SUMIF(GSTR2A!$D:$D,'2A RECON'!$A36,GSTR2A!O:O)</f>
        <v>125867.52</v>
      </c>
      <c r="E36" s="29">
        <f>SUMIF(GSTR2A!$D:$D,'2A RECON'!$A36,GSTR2A!P:P)</f>
        <v>125867.52</v>
      </c>
      <c r="F36" s="29">
        <f>SUMIF(GSTR2A!$D:$D,'2A RECON'!$A36,GSTR2A!N:N)</f>
        <v>0</v>
      </c>
      <c r="G36" s="29">
        <f>SUMIF(GSTR2A!$D:$D,'2A RECON'!$A36,GSTR2A!Q:Q)</f>
        <v>0</v>
      </c>
      <c r="H36" s="29">
        <f>SUMIF('BOOKS -itc'!$E:$E,'2A RECON'!$A36,'BOOKS -itc'!F:F)</f>
        <v>125867.52</v>
      </c>
      <c r="I36" s="29">
        <f>SUMIF('BOOKS -itc'!$E:$E,'2A RECON'!$A36,'BOOKS -itc'!G:G)</f>
        <v>125867.52</v>
      </c>
      <c r="J36" s="29">
        <f>SUMIF('BOOKS -itc'!$E:$E,'2A RECON'!$A36,'BOOKS -itc'!H:H)</f>
        <v>0</v>
      </c>
      <c r="K36" s="29">
        <f>SUMIF('BOOKS -itc'!$E:$E,'2A RECON'!$A36,'BOOKS -itc'!I:I)</f>
        <v>0</v>
      </c>
      <c r="L36" s="36">
        <f t="shared" si="1"/>
        <v>0</v>
      </c>
      <c r="M36" s="30">
        <f t="shared" si="1"/>
        <v>0</v>
      </c>
      <c r="N36" s="30">
        <f t="shared" si="1"/>
        <v>0</v>
      </c>
      <c r="O36" s="31">
        <f t="shared" si="1"/>
        <v>0</v>
      </c>
      <c r="P36" s="37">
        <f t="shared" si="2"/>
        <v>0</v>
      </c>
      <c r="Q36" s="32" t="s">
        <v>908</v>
      </c>
    </row>
    <row r="37" spans="1:17" hidden="1" x14ac:dyDescent="0.25">
      <c r="A37" s="33" t="s">
        <v>209</v>
      </c>
      <c r="B37" s="34" t="str">
        <f>VLOOKUP(A37,[1]B2B!$D:$E,2,0)</f>
        <v>BUCHAI  JOHINDER</v>
      </c>
      <c r="C37" s="35" t="str">
        <f>INDEX([1]BOOKS!$C:$C,MATCH(A37,[1]BOOKS!$D:$D,0))</f>
        <v>Jogindar Steel</v>
      </c>
      <c r="D37" s="29">
        <f>SUMIF(GSTR2A!$D:$D,'2A RECON'!$A37,GSTR2A!O:O)</f>
        <v>1265790.1499999999</v>
      </c>
      <c r="E37" s="29">
        <f>SUMIF(GSTR2A!$D:$D,'2A RECON'!$A37,GSTR2A!P:P)</f>
        <v>1265790.1499999999</v>
      </c>
      <c r="F37" s="29">
        <f>SUMIF(GSTR2A!$D:$D,'2A RECON'!$A37,GSTR2A!N:N)</f>
        <v>0</v>
      </c>
      <c r="G37" s="29">
        <f>SUMIF(GSTR2A!$D:$D,'2A RECON'!$A37,GSTR2A!Q:Q)</f>
        <v>0</v>
      </c>
      <c r="H37" s="29">
        <f>SUMIF('BOOKS -itc'!$E:$E,'2A RECON'!$A37,'BOOKS -itc'!F:F)</f>
        <v>1265789.2999999998</v>
      </c>
      <c r="I37" s="29">
        <f>SUMIF('BOOKS -itc'!$E:$E,'2A RECON'!$A37,'BOOKS -itc'!G:G)</f>
        <v>1265789.2999999998</v>
      </c>
      <c r="J37" s="29">
        <f>SUMIF('BOOKS -itc'!$E:$E,'2A RECON'!$A37,'BOOKS -itc'!H:H)</f>
        <v>0</v>
      </c>
      <c r="K37" s="29">
        <f>SUMIF('BOOKS -itc'!$E:$E,'2A RECON'!$A37,'BOOKS -itc'!I:I)</f>
        <v>0</v>
      </c>
      <c r="L37" s="36">
        <f t="shared" si="1"/>
        <v>0.85000000009313226</v>
      </c>
      <c r="M37" s="30">
        <f t="shared" si="1"/>
        <v>0.85000000009313226</v>
      </c>
      <c r="N37" s="30">
        <f t="shared" si="1"/>
        <v>0</v>
      </c>
      <c r="O37" s="31">
        <f t="shared" si="1"/>
        <v>0</v>
      </c>
      <c r="P37" s="37">
        <f t="shared" si="2"/>
        <v>1.7000000001862645</v>
      </c>
      <c r="Q37" s="32" t="s">
        <v>908</v>
      </c>
    </row>
    <row r="38" spans="1:17" hidden="1" x14ac:dyDescent="0.25">
      <c r="A38" s="33" t="s">
        <v>564</v>
      </c>
      <c r="B38" s="34" t="str">
        <f>VLOOKUP(A38,[1]B2B!$D:$E,2,0)</f>
        <v>LAKSHMI NARASIAH</v>
      </c>
      <c r="C38" s="35" t="str">
        <f>INDEX([1]BOOKS!$C:$C,MATCH(A38,[1]BOOKS!$D:$D,0))</f>
        <v>Anushri Traders</v>
      </c>
      <c r="D38" s="29">
        <f>SUMIF(GSTR2A!$D:$D,'2A RECON'!$A38,GSTR2A!O:O)</f>
        <v>178189</v>
      </c>
      <c r="E38" s="29">
        <f>SUMIF(GSTR2A!$D:$D,'2A RECON'!$A38,GSTR2A!P:P)</f>
        <v>178189</v>
      </c>
      <c r="F38" s="29">
        <f>SUMIF(GSTR2A!$D:$D,'2A RECON'!$A38,GSTR2A!N:N)</f>
        <v>0</v>
      </c>
      <c r="G38" s="29">
        <f>SUMIF(GSTR2A!$D:$D,'2A RECON'!$A38,GSTR2A!Q:Q)</f>
        <v>0</v>
      </c>
      <c r="H38" s="29">
        <f>SUMIF('BOOKS -itc'!$E:$E,'2A RECON'!$A38,'BOOKS -itc'!F:F)</f>
        <v>178189</v>
      </c>
      <c r="I38" s="29">
        <f>SUMIF('BOOKS -itc'!$E:$E,'2A RECON'!$A38,'BOOKS -itc'!G:G)</f>
        <v>178189</v>
      </c>
      <c r="J38" s="29">
        <f>SUMIF('BOOKS -itc'!$E:$E,'2A RECON'!$A38,'BOOKS -itc'!H:H)</f>
        <v>0</v>
      </c>
      <c r="K38" s="29">
        <f>SUMIF('BOOKS -itc'!$E:$E,'2A RECON'!$A38,'BOOKS -itc'!I:I)</f>
        <v>0</v>
      </c>
      <c r="L38" s="36">
        <f t="shared" si="1"/>
        <v>0</v>
      </c>
      <c r="M38" s="30">
        <f t="shared" si="1"/>
        <v>0</v>
      </c>
      <c r="N38" s="30">
        <f t="shared" si="1"/>
        <v>0</v>
      </c>
      <c r="O38" s="31">
        <f t="shared" si="1"/>
        <v>0</v>
      </c>
      <c r="P38" s="37">
        <f t="shared" si="2"/>
        <v>0</v>
      </c>
      <c r="Q38" s="32" t="s">
        <v>908</v>
      </c>
    </row>
    <row r="39" spans="1:17" hidden="1" x14ac:dyDescent="0.25">
      <c r="A39" s="33" t="s">
        <v>696</v>
      </c>
      <c r="B39" s="34" t="str">
        <f>VLOOKUP(A39,[1]B2B!$D:$E,2,0)</f>
        <v>KASALI ASHRAF ALI</v>
      </c>
      <c r="C39" s="35" t="str">
        <f>INDEX([1]BOOKS!$C:$C,MATCH(A39,[1]BOOKS!$D:$D,0))</f>
        <v>AK Steel</v>
      </c>
      <c r="D39" s="29">
        <f>SUMIF(GSTR2A!$D:$D,'2A RECON'!$A39,GSTR2A!O:O)</f>
        <v>0</v>
      </c>
      <c r="E39" s="29">
        <f>SUMIF(GSTR2A!$D:$D,'2A RECON'!$A39,GSTR2A!P:P)</f>
        <v>0</v>
      </c>
      <c r="F39" s="29">
        <f>SUMIF(GSTR2A!$D:$D,'2A RECON'!$A39,GSTR2A!N:N)</f>
        <v>53454.6</v>
      </c>
      <c r="G39" s="29">
        <f>SUMIF(GSTR2A!$D:$D,'2A RECON'!$A39,GSTR2A!Q:Q)</f>
        <v>0</v>
      </c>
      <c r="H39" s="29">
        <f>SUMIF('BOOKS -itc'!$E:$E,'2A RECON'!$A39,'BOOKS -itc'!F:F)</f>
        <v>0</v>
      </c>
      <c r="I39" s="29">
        <f>SUMIF('BOOKS -itc'!$E:$E,'2A RECON'!$A39,'BOOKS -itc'!G:G)</f>
        <v>0</v>
      </c>
      <c r="J39" s="29">
        <f>SUMIF('BOOKS -itc'!$E:$E,'2A RECON'!$A39,'BOOKS -itc'!H:H)</f>
        <v>53454.6</v>
      </c>
      <c r="K39" s="29">
        <f>SUMIF('BOOKS -itc'!$E:$E,'2A RECON'!$A39,'BOOKS -itc'!I:I)</f>
        <v>0</v>
      </c>
      <c r="L39" s="36">
        <f t="shared" si="1"/>
        <v>0</v>
      </c>
      <c r="M39" s="30">
        <f t="shared" si="1"/>
        <v>0</v>
      </c>
      <c r="N39" s="30">
        <f t="shared" si="1"/>
        <v>0</v>
      </c>
      <c r="O39" s="31">
        <f t="shared" si="1"/>
        <v>0</v>
      </c>
      <c r="P39" s="37">
        <f t="shared" si="2"/>
        <v>0</v>
      </c>
      <c r="Q39" s="32" t="s">
        <v>908</v>
      </c>
    </row>
    <row r="40" spans="1:17" hidden="1" x14ac:dyDescent="0.25">
      <c r="A40" s="33" t="s">
        <v>138</v>
      </c>
      <c r="B40" s="34" t="str">
        <f>VLOOKUP(A40,[1]B2B!$D:$E,2,0)</f>
        <v>UDAYAM STEELS</v>
      </c>
      <c r="C40" s="35" t="str">
        <f>INDEX([1]BOOKS!$C:$C,MATCH(A40,[1]BOOKS!$D:$D,0))</f>
        <v>Udayam Steels</v>
      </c>
      <c r="D40" s="29">
        <f>SUMIF(GSTR2A!$D:$D,'2A RECON'!$A40,GSTR2A!O:O)</f>
        <v>28921.19</v>
      </c>
      <c r="E40" s="29">
        <f>SUMIF(GSTR2A!$D:$D,'2A RECON'!$A40,GSTR2A!P:P)</f>
        <v>28921.19</v>
      </c>
      <c r="F40" s="29">
        <f>SUMIF(GSTR2A!$D:$D,'2A RECON'!$A40,GSTR2A!N:N)</f>
        <v>0</v>
      </c>
      <c r="G40" s="29">
        <f>SUMIF(GSTR2A!$D:$D,'2A RECON'!$A40,GSTR2A!Q:Q)</f>
        <v>0</v>
      </c>
      <c r="H40" s="29">
        <f>SUMIF('BOOKS -itc'!$E:$E,'2A RECON'!$A40,'BOOKS -itc'!F:F)</f>
        <v>28921.19</v>
      </c>
      <c r="I40" s="29">
        <f>SUMIF('BOOKS -itc'!$E:$E,'2A RECON'!$A40,'BOOKS -itc'!G:G)</f>
        <v>28921.19</v>
      </c>
      <c r="J40" s="29">
        <f>SUMIF('BOOKS -itc'!$E:$E,'2A RECON'!$A40,'BOOKS -itc'!H:H)</f>
        <v>0</v>
      </c>
      <c r="K40" s="29">
        <f>SUMIF('BOOKS -itc'!$E:$E,'2A RECON'!$A40,'BOOKS -itc'!I:I)</f>
        <v>0</v>
      </c>
      <c r="L40" s="36">
        <f t="shared" si="1"/>
        <v>0</v>
      </c>
      <c r="M40" s="30">
        <f t="shared" si="1"/>
        <v>0</v>
      </c>
      <c r="N40" s="30">
        <f t="shared" si="1"/>
        <v>0</v>
      </c>
      <c r="O40" s="31">
        <f t="shared" si="1"/>
        <v>0</v>
      </c>
      <c r="P40" s="37">
        <f t="shared" si="2"/>
        <v>0</v>
      </c>
      <c r="Q40" s="32" t="s">
        <v>908</v>
      </c>
    </row>
    <row r="41" spans="1:17" hidden="1" x14ac:dyDescent="0.25">
      <c r="A41" s="33" t="s">
        <v>729</v>
      </c>
      <c r="B41" s="34" t="str">
        <f>VLOOKUP(A41,[1]B2B!$D:$E,2,0)</f>
        <v>SUBBIAH PILLAI  MUTHURAMALINGAM</v>
      </c>
      <c r="C41" s="35" t="str">
        <f>INDEX([1]BOOKS!$C:$C,MATCH(A41,[1]BOOKS!$D:$D,0))</f>
        <v>Amman Steel Corporation</v>
      </c>
      <c r="D41" s="29">
        <f>SUMIF(GSTR2A!$D:$D,'2A RECON'!$A41,GSTR2A!O:O)</f>
        <v>47376</v>
      </c>
      <c r="E41" s="29">
        <f>SUMIF(GSTR2A!$D:$D,'2A RECON'!$A41,GSTR2A!P:P)</f>
        <v>47376</v>
      </c>
      <c r="F41" s="29">
        <f>SUMIF(GSTR2A!$D:$D,'2A RECON'!$A41,GSTR2A!N:N)</f>
        <v>0</v>
      </c>
      <c r="G41" s="29">
        <f>SUMIF(GSTR2A!$D:$D,'2A RECON'!$A41,GSTR2A!Q:Q)</f>
        <v>0</v>
      </c>
      <c r="H41" s="29">
        <f>SUMIF('BOOKS -itc'!$E:$E,'2A RECON'!$A41,'BOOKS -itc'!F:F)</f>
        <v>47376</v>
      </c>
      <c r="I41" s="29">
        <f>SUMIF('BOOKS -itc'!$E:$E,'2A RECON'!$A41,'BOOKS -itc'!G:G)</f>
        <v>47376</v>
      </c>
      <c r="J41" s="29">
        <f>SUMIF('BOOKS -itc'!$E:$E,'2A RECON'!$A41,'BOOKS -itc'!H:H)</f>
        <v>0</v>
      </c>
      <c r="K41" s="29">
        <f>SUMIF('BOOKS -itc'!$E:$E,'2A RECON'!$A41,'BOOKS -itc'!I:I)</f>
        <v>0</v>
      </c>
      <c r="L41" s="36">
        <f t="shared" si="1"/>
        <v>0</v>
      </c>
      <c r="M41" s="30">
        <f t="shared" si="1"/>
        <v>0</v>
      </c>
      <c r="N41" s="30">
        <f t="shared" si="1"/>
        <v>0</v>
      </c>
      <c r="O41" s="31">
        <f t="shared" si="1"/>
        <v>0</v>
      </c>
      <c r="P41" s="37">
        <f t="shared" si="2"/>
        <v>0</v>
      </c>
      <c r="Q41" s="32" t="s">
        <v>908</v>
      </c>
    </row>
    <row r="42" spans="1:17" hidden="1" x14ac:dyDescent="0.25">
      <c r="A42" s="33" t="s">
        <v>250</v>
      </c>
      <c r="B42" s="34" t="str">
        <f>VLOOKUP(A42,[1]B2B!$D:$E,2,0)</f>
        <v>MOHAMMED ALI JINNAH  SYED</v>
      </c>
      <c r="C42" s="35" t="str">
        <f>INDEX([1]BOOKS!$C:$C,MATCH(A42,[1]BOOKS!$D:$D,0))</f>
        <v>Nisha Traders</v>
      </c>
      <c r="D42" s="29">
        <f>SUMIF(GSTR2A!$D:$D,'2A RECON'!$A42,GSTR2A!O:O)</f>
        <v>33075.9</v>
      </c>
      <c r="E42" s="29">
        <f>SUMIF(GSTR2A!$D:$D,'2A RECON'!$A42,GSTR2A!P:P)</f>
        <v>33075.9</v>
      </c>
      <c r="F42" s="29">
        <f>SUMIF(GSTR2A!$D:$D,'2A RECON'!$A42,GSTR2A!N:N)</f>
        <v>0</v>
      </c>
      <c r="G42" s="29">
        <f>SUMIF(GSTR2A!$D:$D,'2A RECON'!$A42,GSTR2A!Q:Q)</f>
        <v>0</v>
      </c>
      <c r="H42" s="29">
        <f>SUMIF('BOOKS -itc'!$E:$E,'2A RECON'!$A42,'BOOKS -itc'!F:F)</f>
        <v>33075.9</v>
      </c>
      <c r="I42" s="29">
        <f>SUMIF('BOOKS -itc'!$E:$E,'2A RECON'!$A42,'BOOKS -itc'!G:G)</f>
        <v>33075.9</v>
      </c>
      <c r="J42" s="29">
        <f>SUMIF('BOOKS -itc'!$E:$E,'2A RECON'!$A42,'BOOKS -itc'!H:H)</f>
        <v>0</v>
      </c>
      <c r="K42" s="29">
        <f>SUMIF('BOOKS -itc'!$E:$E,'2A RECON'!$A42,'BOOKS -itc'!I:I)</f>
        <v>0</v>
      </c>
      <c r="L42" s="36">
        <f t="shared" si="1"/>
        <v>0</v>
      </c>
      <c r="M42" s="30">
        <f t="shared" si="1"/>
        <v>0</v>
      </c>
      <c r="N42" s="30">
        <f t="shared" si="1"/>
        <v>0</v>
      </c>
      <c r="O42" s="31">
        <f t="shared" si="1"/>
        <v>0</v>
      </c>
      <c r="P42" s="37">
        <f t="shared" si="2"/>
        <v>0</v>
      </c>
      <c r="Q42" s="32" t="s">
        <v>908</v>
      </c>
    </row>
    <row r="43" spans="1:17" hidden="1" x14ac:dyDescent="0.25">
      <c r="A43" s="33" t="s">
        <v>646</v>
      </c>
      <c r="B43" s="34" t="str">
        <f>VLOOKUP(A43,[1]B2B!$D:$E,2,0)</f>
        <v>PEER MOHIDEEN</v>
      </c>
      <c r="C43" s="35" t="str">
        <f>INDEX([1]BOOKS!$C:$C,MATCH(A43,[1]BOOKS!$D:$D,0))</f>
        <v>Sp Traders</v>
      </c>
      <c r="D43" s="29">
        <f>SUMIF(GSTR2A!$D:$D,'2A RECON'!$A43,GSTR2A!O:O)</f>
        <v>83274.75</v>
      </c>
      <c r="E43" s="29">
        <f>SUMIF(GSTR2A!$D:$D,'2A RECON'!$A43,GSTR2A!P:P)</f>
        <v>83274.75</v>
      </c>
      <c r="F43" s="29">
        <f>SUMIF(GSTR2A!$D:$D,'2A RECON'!$A43,GSTR2A!N:N)</f>
        <v>0</v>
      </c>
      <c r="G43" s="29">
        <f>SUMIF(GSTR2A!$D:$D,'2A RECON'!$A43,GSTR2A!Q:Q)</f>
        <v>0</v>
      </c>
      <c r="H43" s="29">
        <f>SUMIF('BOOKS -itc'!$E:$E,'2A RECON'!$A43,'BOOKS -itc'!F:F)</f>
        <v>83274.75</v>
      </c>
      <c r="I43" s="29">
        <f>SUMIF('BOOKS -itc'!$E:$E,'2A RECON'!$A43,'BOOKS -itc'!G:G)</f>
        <v>83274.75</v>
      </c>
      <c r="J43" s="29">
        <f>SUMIF('BOOKS -itc'!$E:$E,'2A RECON'!$A43,'BOOKS -itc'!H:H)</f>
        <v>0</v>
      </c>
      <c r="K43" s="29">
        <f>SUMIF('BOOKS -itc'!$E:$E,'2A RECON'!$A43,'BOOKS -itc'!I:I)</f>
        <v>0</v>
      </c>
      <c r="L43" s="36">
        <f t="shared" si="1"/>
        <v>0</v>
      </c>
      <c r="M43" s="30">
        <f t="shared" si="1"/>
        <v>0</v>
      </c>
      <c r="N43" s="30">
        <f t="shared" si="1"/>
        <v>0</v>
      </c>
      <c r="O43" s="31">
        <f t="shared" si="1"/>
        <v>0</v>
      </c>
      <c r="P43" s="37">
        <f t="shared" si="2"/>
        <v>0</v>
      </c>
      <c r="Q43" s="32" t="s">
        <v>908</v>
      </c>
    </row>
    <row r="44" spans="1:17" hidden="1" x14ac:dyDescent="0.25">
      <c r="A44" s="33" t="s">
        <v>329</v>
      </c>
      <c r="B44" s="34" t="str">
        <f>VLOOKUP(A44,[1]B2B!$D:$E,2,0)</f>
        <v>SRI SAIBABA INDUSTRIES</v>
      </c>
      <c r="C44" s="35" t="str">
        <f>INDEX([1]BOOKS!$C:$C,MATCH(A44,[1]BOOKS!$D:$D,0))</f>
        <v>Sri Saibaba Industries</v>
      </c>
      <c r="D44" s="29">
        <f>SUMIF(GSTR2A!$D:$D,'2A RECON'!$A44,GSTR2A!O:O)</f>
        <v>56952</v>
      </c>
      <c r="E44" s="29">
        <f>SUMIF(GSTR2A!$D:$D,'2A RECON'!$A44,GSTR2A!P:P)</f>
        <v>56952</v>
      </c>
      <c r="F44" s="29">
        <f>SUMIF(GSTR2A!$D:$D,'2A RECON'!$A44,GSTR2A!N:N)</f>
        <v>0</v>
      </c>
      <c r="G44" s="29">
        <f>SUMIF(GSTR2A!$D:$D,'2A RECON'!$A44,GSTR2A!Q:Q)</f>
        <v>0</v>
      </c>
      <c r="H44" s="29">
        <f>SUMIF('BOOKS -itc'!$E:$E,'2A RECON'!$A44,'BOOKS -itc'!F:F)</f>
        <v>56952</v>
      </c>
      <c r="I44" s="29">
        <f>SUMIF('BOOKS -itc'!$E:$E,'2A RECON'!$A44,'BOOKS -itc'!G:G)</f>
        <v>56952</v>
      </c>
      <c r="J44" s="29">
        <f>SUMIF('BOOKS -itc'!$E:$E,'2A RECON'!$A44,'BOOKS -itc'!H:H)</f>
        <v>0</v>
      </c>
      <c r="K44" s="29">
        <f>SUMIF('BOOKS -itc'!$E:$E,'2A RECON'!$A44,'BOOKS -itc'!I:I)</f>
        <v>0</v>
      </c>
      <c r="L44" s="36">
        <f t="shared" si="1"/>
        <v>0</v>
      </c>
      <c r="M44" s="30">
        <f t="shared" si="1"/>
        <v>0</v>
      </c>
      <c r="N44" s="30">
        <f t="shared" si="1"/>
        <v>0</v>
      </c>
      <c r="O44" s="31">
        <f t="shared" si="1"/>
        <v>0</v>
      </c>
      <c r="P44" s="37">
        <f t="shared" si="2"/>
        <v>0</v>
      </c>
      <c r="Q44" s="32" t="s">
        <v>908</v>
      </c>
    </row>
    <row r="45" spans="1:17" hidden="1" x14ac:dyDescent="0.25">
      <c r="A45" s="33" t="s">
        <v>813</v>
      </c>
      <c r="B45" s="34" t="str">
        <f>VLOOKUP(A45,[1]B2B!$D:$E,2,0)</f>
        <v>MURUGAN  ARUMUGAM</v>
      </c>
      <c r="C45" s="35" t="str">
        <f>INDEX([1]BOOKS!$C:$C,MATCH(A45,[1]BOOKS!$D:$D,0))</f>
        <v>Balaji Traders</v>
      </c>
      <c r="D45" s="29">
        <f>SUMIF(GSTR2A!$D:$D,'2A RECON'!$A45,GSTR2A!O:O)</f>
        <v>67809.149999999994</v>
      </c>
      <c r="E45" s="29">
        <f>SUMIF(GSTR2A!$D:$D,'2A RECON'!$A45,GSTR2A!P:P)</f>
        <v>67809.149999999994</v>
      </c>
      <c r="F45" s="29">
        <f>SUMIF(GSTR2A!$D:$D,'2A RECON'!$A45,GSTR2A!N:N)</f>
        <v>0</v>
      </c>
      <c r="G45" s="29">
        <f>SUMIF(GSTR2A!$D:$D,'2A RECON'!$A45,GSTR2A!Q:Q)</f>
        <v>0</v>
      </c>
      <c r="H45" s="29">
        <f>SUMIF('BOOKS -itc'!$E:$E,'2A RECON'!$A45,'BOOKS -itc'!F:F)</f>
        <v>67809.149999999994</v>
      </c>
      <c r="I45" s="29">
        <f>SUMIF('BOOKS -itc'!$E:$E,'2A RECON'!$A45,'BOOKS -itc'!G:G)</f>
        <v>67809.149999999994</v>
      </c>
      <c r="J45" s="29">
        <f>SUMIF('BOOKS -itc'!$E:$E,'2A RECON'!$A45,'BOOKS -itc'!H:H)</f>
        <v>0</v>
      </c>
      <c r="K45" s="29">
        <f>SUMIF('BOOKS -itc'!$E:$E,'2A RECON'!$A45,'BOOKS -itc'!I:I)</f>
        <v>0</v>
      </c>
      <c r="L45" s="36">
        <f t="shared" si="1"/>
        <v>0</v>
      </c>
      <c r="M45" s="30">
        <f t="shared" si="1"/>
        <v>0</v>
      </c>
      <c r="N45" s="30">
        <f t="shared" si="1"/>
        <v>0</v>
      </c>
      <c r="O45" s="31">
        <f t="shared" si="1"/>
        <v>0</v>
      </c>
      <c r="P45" s="37">
        <f t="shared" si="2"/>
        <v>0</v>
      </c>
      <c r="Q45" s="32" t="s">
        <v>908</v>
      </c>
    </row>
    <row r="46" spans="1:17" hidden="1" x14ac:dyDescent="0.25">
      <c r="A46" s="33" t="s">
        <v>596</v>
      </c>
      <c r="B46" s="34" t="str">
        <f>VLOOKUP(A46,[1]B2B!$D:$E,2,0)</f>
        <v>PEER MOHAMED</v>
      </c>
      <c r="C46" s="35" t="str">
        <f>INDEX([1]BOOKS!$C:$C,MATCH(A46,[1]BOOKS!$D:$D,0))</f>
        <v>New Royal Traders</v>
      </c>
      <c r="D46" s="29">
        <f>SUMIF(GSTR2A!$D:$D,'2A RECON'!$A46,GSTR2A!O:O)</f>
        <v>134650.79999999999</v>
      </c>
      <c r="E46" s="29">
        <f>SUMIF(GSTR2A!$D:$D,'2A RECON'!$A46,GSTR2A!P:P)</f>
        <v>134650.79999999999</v>
      </c>
      <c r="F46" s="29">
        <f>SUMIF(GSTR2A!$D:$D,'2A RECON'!$A46,GSTR2A!N:N)</f>
        <v>0</v>
      </c>
      <c r="G46" s="29">
        <f>SUMIF(GSTR2A!$D:$D,'2A RECON'!$A46,GSTR2A!Q:Q)</f>
        <v>0</v>
      </c>
      <c r="H46" s="29">
        <f>SUMIF('BOOKS -itc'!$E:$E,'2A RECON'!$A46,'BOOKS -itc'!F:F)</f>
        <v>134650.79999999999</v>
      </c>
      <c r="I46" s="29">
        <f>SUMIF('BOOKS -itc'!$E:$E,'2A RECON'!$A46,'BOOKS -itc'!G:G)</f>
        <v>134650.79999999999</v>
      </c>
      <c r="J46" s="29">
        <f>SUMIF('BOOKS -itc'!$E:$E,'2A RECON'!$A46,'BOOKS -itc'!H:H)</f>
        <v>0</v>
      </c>
      <c r="K46" s="29">
        <f>SUMIF('BOOKS -itc'!$E:$E,'2A RECON'!$A46,'BOOKS -itc'!I:I)</f>
        <v>0</v>
      </c>
      <c r="L46" s="36">
        <f t="shared" si="1"/>
        <v>0</v>
      </c>
      <c r="M46" s="30">
        <f t="shared" si="1"/>
        <v>0</v>
      </c>
      <c r="N46" s="30">
        <f t="shared" si="1"/>
        <v>0</v>
      </c>
      <c r="O46" s="31">
        <f t="shared" si="1"/>
        <v>0</v>
      </c>
      <c r="P46" s="37">
        <f t="shared" si="2"/>
        <v>0</v>
      </c>
      <c r="Q46" s="32" t="s">
        <v>908</v>
      </c>
    </row>
    <row r="47" spans="1:17" hidden="1" x14ac:dyDescent="0.25">
      <c r="A47" s="33" t="s">
        <v>155</v>
      </c>
      <c r="B47" s="34" t="str">
        <f>VLOOKUP(A47,[1]B2B!$D:$E,2,0)</f>
        <v>HANIFA  PEERMOHAMED</v>
      </c>
      <c r="C47" s="35" t="str">
        <f>INDEX([1]BOOKS!$C:$C,MATCH(A47,[1]BOOKS!$D:$D,0))</f>
        <v>Barakath Steels</v>
      </c>
      <c r="D47" s="29">
        <f>SUMIF(GSTR2A!$D:$D,'2A RECON'!$A47,GSTR2A!O:O)</f>
        <v>168354.79</v>
      </c>
      <c r="E47" s="29">
        <f>SUMIF(GSTR2A!$D:$D,'2A RECON'!$A47,GSTR2A!P:P)</f>
        <v>168354.79</v>
      </c>
      <c r="F47" s="29">
        <f>SUMIF(GSTR2A!$D:$D,'2A RECON'!$A47,GSTR2A!N:N)</f>
        <v>0</v>
      </c>
      <c r="G47" s="29">
        <f>SUMIF(GSTR2A!$D:$D,'2A RECON'!$A47,GSTR2A!Q:Q)</f>
        <v>0</v>
      </c>
      <c r="H47" s="29">
        <f>SUMIF('BOOKS -itc'!$E:$E,'2A RECON'!$A47,'BOOKS -itc'!F:F)</f>
        <v>168354.79</v>
      </c>
      <c r="I47" s="29">
        <f>SUMIF('BOOKS -itc'!$E:$E,'2A RECON'!$A47,'BOOKS -itc'!G:G)</f>
        <v>168354.79</v>
      </c>
      <c r="J47" s="29">
        <f>SUMIF('BOOKS -itc'!$E:$E,'2A RECON'!$A47,'BOOKS -itc'!H:H)</f>
        <v>0</v>
      </c>
      <c r="K47" s="29">
        <f>SUMIF('BOOKS -itc'!$E:$E,'2A RECON'!$A47,'BOOKS -itc'!I:I)</f>
        <v>0</v>
      </c>
      <c r="L47" s="36">
        <f t="shared" si="1"/>
        <v>0</v>
      </c>
      <c r="M47" s="30">
        <f t="shared" si="1"/>
        <v>0</v>
      </c>
      <c r="N47" s="30">
        <f t="shared" si="1"/>
        <v>0</v>
      </c>
      <c r="O47" s="31">
        <f t="shared" si="1"/>
        <v>0</v>
      </c>
      <c r="P47" s="37">
        <f t="shared" si="2"/>
        <v>0</v>
      </c>
      <c r="Q47" s="32" t="s">
        <v>908</v>
      </c>
    </row>
    <row r="48" spans="1:17" hidden="1" x14ac:dyDescent="0.25">
      <c r="A48" s="33" t="s">
        <v>554</v>
      </c>
      <c r="B48" s="34" t="str">
        <f>VLOOKUP(A48,[1]B2B!$D:$E,2,0)</f>
        <v>UDHUMAN MOHIDEEN  KHADER MEERAN</v>
      </c>
      <c r="C48" s="35" t="str">
        <f>INDEX([1]BOOKS!$C:$C,MATCH(A48,[1]BOOKS!$D:$D,0))</f>
        <v>South Asian Business</v>
      </c>
      <c r="D48" s="29">
        <f>SUMIF(GSTR2A!$D:$D,'2A RECON'!$A48,GSTR2A!O:O)</f>
        <v>145460.25</v>
      </c>
      <c r="E48" s="29">
        <f>SUMIF(GSTR2A!$D:$D,'2A RECON'!$A48,GSTR2A!P:P)</f>
        <v>145460.25</v>
      </c>
      <c r="F48" s="29">
        <f>SUMIF(GSTR2A!$D:$D,'2A RECON'!$A48,GSTR2A!N:N)</f>
        <v>0</v>
      </c>
      <c r="G48" s="29">
        <f>SUMIF(GSTR2A!$D:$D,'2A RECON'!$A48,GSTR2A!Q:Q)</f>
        <v>0</v>
      </c>
      <c r="H48" s="29">
        <f>SUMIF('BOOKS -itc'!$E:$E,'2A RECON'!$A48,'BOOKS -itc'!F:F)</f>
        <v>145460.25</v>
      </c>
      <c r="I48" s="29">
        <f>SUMIF('BOOKS -itc'!$E:$E,'2A RECON'!$A48,'BOOKS -itc'!G:G)</f>
        <v>145460.25</v>
      </c>
      <c r="J48" s="29">
        <f>SUMIF('BOOKS -itc'!$E:$E,'2A RECON'!$A48,'BOOKS -itc'!H:H)</f>
        <v>0</v>
      </c>
      <c r="K48" s="29">
        <f>SUMIF('BOOKS -itc'!$E:$E,'2A RECON'!$A48,'BOOKS -itc'!I:I)</f>
        <v>0</v>
      </c>
      <c r="L48" s="36">
        <f t="shared" si="1"/>
        <v>0</v>
      </c>
      <c r="M48" s="30">
        <f t="shared" si="1"/>
        <v>0</v>
      </c>
      <c r="N48" s="30">
        <f t="shared" si="1"/>
        <v>0</v>
      </c>
      <c r="O48" s="31">
        <f t="shared" si="1"/>
        <v>0</v>
      </c>
      <c r="P48" s="37">
        <f t="shared" si="2"/>
        <v>0</v>
      </c>
      <c r="Q48" s="32" t="s">
        <v>908</v>
      </c>
    </row>
    <row r="49" spans="1:17" hidden="1" x14ac:dyDescent="0.25">
      <c r="A49" s="33" t="s">
        <v>808</v>
      </c>
      <c r="B49" s="34" t="str">
        <f>VLOOKUP(A49,[1]B2B!$D:$E,2,0)</f>
        <v>PEER MOHIDEEN YASAR ARABATH</v>
      </c>
      <c r="C49" s="35" t="str">
        <f>INDEX([1]BOOKS!$C:$C,MATCH(A49,[1]BOOKS!$D:$D,0))</f>
        <v>Sp Steels</v>
      </c>
      <c r="D49" s="29">
        <f>SUMIF(GSTR2A!$D:$D,'2A RECON'!$A49,GSTR2A!O:O)</f>
        <v>30495.15</v>
      </c>
      <c r="E49" s="29">
        <f>SUMIF(GSTR2A!$D:$D,'2A RECON'!$A49,GSTR2A!P:P)</f>
        <v>30495.15</v>
      </c>
      <c r="F49" s="29">
        <f>SUMIF(GSTR2A!$D:$D,'2A RECON'!$A49,GSTR2A!N:N)</f>
        <v>0</v>
      </c>
      <c r="G49" s="29">
        <f>SUMIF(GSTR2A!$D:$D,'2A RECON'!$A49,GSTR2A!Q:Q)</f>
        <v>0</v>
      </c>
      <c r="H49" s="29">
        <f>SUMIF('BOOKS -itc'!$E:$E,'2A RECON'!$A49,'BOOKS -itc'!F:F)</f>
        <v>30495.15</v>
      </c>
      <c r="I49" s="29">
        <f>SUMIF('BOOKS -itc'!$E:$E,'2A RECON'!$A49,'BOOKS -itc'!G:G)</f>
        <v>30495.15</v>
      </c>
      <c r="J49" s="29">
        <f>SUMIF('BOOKS -itc'!$E:$E,'2A RECON'!$A49,'BOOKS -itc'!H:H)</f>
        <v>0</v>
      </c>
      <c r="K49" s="29">
        <f>SUMIF('BOOKS -itc'!$E:$E,'2A RECON'!$A49,'BOOKS -itc'!I:I)</f>
        <v>0</v>
      </c>
      <c r="L49" s="36">
        <f t="shared" si="1"/>
        <v>0</v>
      </c>
      <c r="M49" s="30">
        <f t="shared" si="1"/>
        <v>0</v>
      </c>
      <c r="N49" s="30">
        <f t="shared" si="1"/>
        <v>0</v>
      </c>
      <c r="O49" s="31">
        <f t="shared" si="1"/>
        <v>0</v>
      </c>
      <c r="P49" s="37">
        <f t="shared" si="2"/>
        <v>0</v>
      </c>
      <c r="Q49" s="32" t="s">
        <v>908</v>
      </c>
    </row>
    <row r="50" spans="1:17" hidden="1" x14ac:dyDescent="0.25">
      <c r="A50" s="36" t="s">
        <v>803</v>
      </c>
      <c r="B50" s="34" t="str">
        <f>VLOOKUP(A50,[1]B2B!$D:$E,2,0)</f>
        <v>RITA AGARWAL</v>
      </c>
      <c r="C50" s="35" t="str">
        <f>INDEX([1]BOOKS!$C:$C,MATCH(A50,[1]BOOKS!$D:$D,0))</f>
        <v>Akshara Steels</v>
      </c>
      <c r="D50" s="29">
        <f>SUMIF(GSTR2A!$D:$D,'2A RECON'!$A50,GSTR2A!O:O)</f>
        <v>5496</v>
      </c>
      <c r="E50" s="29">
        <f>SUMIF(GSTR2A!$D:$D,'2A RECON'!$A50,GSTR2A!P:P)</f>
        <v>5496</v>
      </c>
      <c r="F50" s="29">
        <f>SUMIF(GSTR2A!$D:$D,'2A RECON'!$A50,GSTR2A!N:N)</f>
        <v>0</v>
      </c>
      <c r="G50" s="29">
        <f>SUMIF(GSTR2A!$D:$D,'2A RECON'!$A50,GSTR2A!Q:Q)</f>
        <v>0</v>
      </c>
      <c r="H50" s="29">
        <f>SUMIF('BOOKS -itc'!$E:$E,'2A RECON'!$A50,'BOOKS -itc'!F:F)</f>
        <v>5496</v>
      </c>
      <c r="I50" s="29">
        <f>SUMIF('BOOKS -itc'!$E:$E,'2A RECON'!$A50,'BOOKS -itc'!G:G)</f>
        <v>5496</v>
      </c>
      <c r="J50" s="29">
        <f>SUMIF('BOOKS -itc'!$E:$E,'2A RECON'!$A50,'BOOKS -itc'!H:H)</f>
        <v>0</v>
      </c>
      <c r="K50" s="29">
        <f>SUMIF('BOOKS -itc'!$E:$E,'2A RECON'!$A50,'BOOKS -itc'!I:I)</f>
        <v>0</v>
      </c>
      <c r="L50" s="36">
        <f t="shared" si="1"/>
        <v>0</v>
      </c>
      <c r="M50" s="30">
        <f t="shared" si="1"/>
        <v>0</v>
      </c>
      <c r="N50" s="30">
        <f t="shared" si="1"/>
        <v>0</v>
      </c>
      <c r="O50" s="31">
        <f t="shared" si="1"/>
        <v>0</v>
      </c>
      <c r="P50" s="37">
        <f t="shared" si="2"/>
        <v>0</v>
      </c>
      <c r="Q50" s="32" t="s">
        <v>908</v>
      </c>
    </row>
    <row r="51" spans="1:17" hidden="1" x14ac:dyDescent="0.25">
      <c r="A51" s="36" t="s">
        <v>332</v>
      </c>
      <c r="B51" s="34" t="str">
        <f>VLOOKUP(A51,[1]B2B!$D:$E,2,0)</f>
        <v>RAJENDRAN  UDAYASURIAN</v>
      </c>
      <c r="C51" s="35" t="str">
        <f>INDEX([1]BOOKS!$C:$C,MATCH(A51,[1]BOOKS!$D:$D,0))</f>
        <v>Udaya Steels</v>
      </c>
      <c r="D51" s="29">
        <f>SUMIF(GSTR2A!$D:$D,'2A RECON'!$A51,GSTR2A!O:O)</f>
        <v>49444.2</v>
      </c>
      <c r="E51" s="29">
        <f>SUMIF(GSTR2A!$D:$D,'2A RECON'!$A51,GSTR2A!P:P)</f>
        <v>49444.2</v>
      </c>
      <c r="F51" s="29">
        <f>SUMIF(GSTR2A!$D:$D,'2A RECON'!$A51,GSTR2A!N:N)</f>
        <v>0</v>
      </c>
      <c r="G51" s="29">
        <f>SUMIF(GSTR2A!$D:$D,'2A RECON'!$A51,GSTR2A!Q:Q)</f>
        <v>0</v>
      </c>
      <c r="H51" s="29">
        <f>SUMIF('BOOKS -itc'!$E:$E,'2A RECON'!$A51,'BOOKS -itc'!F:F)</f>
        <v>49444.2</v>
      </c>
      <c r="I51" s="29">
        <f>SUMIF('BOOKS -itc'!$E:$E,'2A RECON'!$A51,'BOOKS -itc'!G:G)</f>
        <v>49444.2</v>
      </c>
      <c r="J51" s="29">
        <f>SUMIF('BOOKS -itc'!$E:$E,'2A RECON'!$A51,'BOOKS -itc'!H:H)</f>
        <v>0</v>
      </c>
      <c r="K51" s="29">
        <f>SUMIF('BOOKS -itc'!$E:$E,'2A RECON'!$A51,'BOOKS -itc'!I:I)</f>
        <v>0</v>
      </c>
      <c r="L51" s="36">
        <f t="shared" si="1"/>
        <v>0</v>
      </c>
      <c r="M51" s="30">
        <f t="shared" si="1"/>
        <v>0</v>
      </c>
      <c r="N51" s="30">
        <f t="shared" si="1"/>
        <v>0</v>
      </c>
      <c r="O51" s="31">
        <f t="shared" si="1"/>
        <v>0</v>
      </c>
      <c r="P51" s="37">
        <f t="shared" si="2"/>
        <v>0</v>
      </c>
      <c r="Q51" s="32" t="s">
        <v>908</v>
      </c>
    </row>
    <row r="52" spans="1:17" hidden="1" x14ac:dyDescent="0.25">
      <c r="A52" s="36" t="s">
        <v>344</v>
      </c>
      <c r="B52" s="34" t="str">
        <f>VLOOKUP(A52,[1]B2B!$D:$E,2,0)</f>
        <v>ELUMALAI VINOTHKUMAR</v>
      </c>
      <c r="C52" s="35" t="str">
        <f>INDEX([1]BOOKS!$C:$C,MATCH(A52,[1]BOOKS!$D:$D,0))</f>
        <v>Elumalai Enterprises</v>
      </c>
      <c r="D52" s="29">
        <f>SUMIF(GSTR2A!$D:$D,'2A RECON'!$A52,GSTR2A!O:O)</f>
        <v>27222.3</v>
      </c>
      <c r="E52" s="29">
        <f>SUMIF(GSTR2A!$D:$D,'2A RECON'!$A52,GSTR2A!P:P)</f>
        <v>27222.3</v>
      </c>
      <c r="F52" s="29">
        <f>SUMIF(GSTR2A!$D:$D,'2A RECON'!$A52,GSTR2A!N:N)</f>
        <v>0</v>
      </c>
      <c r="G52" s="29">
        <f>SUMIF(GSTR2A!$D:$D,'2A RECON'!$A52,GSTR2A!Q:Q)</f>
        <v>0</v>
      </c>
      <c r="H52" s="29">
        <f>SUMIF('BOOKS -itc'!$E:$E,'2A RECON'!$A52,'BOOKS -itc'!F:F)</f>
        <v>27222.3</v>
      </c>
      <c r="I52" s="29">
        <f>SUMIF('BOOKS -itc'!$E:$E,'2A RECON'!$A52,'BOOKS -itc'!G:G)</f>
        <v>27222.3</v>
      </c>
      <c r="J52" s="29">
        <f>SUMIF('BOOKS -itc'!$E:$E,'2A RECON'!$A52,'BOOKS -itc'!H:H)</f>
        <v>0</v>
      </c>
      <c r="K52" s="29">
        <f>SUMIF('BOOKS -itc'!$E:$E,'2A RECON'!$A52,'BOOKS -itc'!I:I)</f>
        <v>0</v>
      </c>
      <c r="L52" s="36">
        <f t="shared" si="1"/>
        <v>0</v>
      </c>
      <c r="M52" s="30">
        <f t="shared" si="1"/>
        <v>0</v>
      </c>
      <c r="N52" s="30">
        <f t="shared" si="1"/>
        <v>0</v>
      </c>
      <c r="O52" s="31">
        <f t="shared" si="1"/>
        <v>0</v>
      </c>
      <c r="P52" s="37">
        <f t="shared" si="2"/>
        <v>0</v>
      </c>
      <c r="Q52" s="32" t="s">
        <v>908</v>
      </c>
    </row>
    <row r="53" spans="1:17" hidden="1" x14ac:dyDescent="0.25">
      <c r="A53" s="36" t="s">
        <v>536</v>
      </c>
      <c r="B53" s="34" t="str">
        <f>VLOOKUP(A53,[1]B2B!$D:$E,2,0)</f>
        <v>KARUPPAIAH MANIVANNAN</v>
      </c>
      <c r="C53" s="35" t="str">
        <f>INDEX([1]BOOKS!$C:$C,MATCH(A53,[1]BOOKS!$D:$D,0))</f>
        <v>Preetheeka Steels</v>
      </c>
      <c r="D53" s="29">
        <f>SUMIF(GSTR2A!$D:$D,'2A RECON'!$A53,GSTR2A!O:O)</f>
        <v>197928.68</v>
      </c>
      <c r="E53" s="29">
        <f>SUMIF(GSTR2A!$D:$D,'2A RECON'!$A53,GSTR2A!P:P)</f>
        <v>197928.68</v>
      </c>
      <c r="F53" s="29">
        <f>SUMIF(GSTR2A!$D:$D,'2A RECON'!$A53,GSTR2A!N:N)</f>
        <v>0</v>
      </c>
      <c r="G53" s="29">
        <f>SUMIF(GSTR2A!$D:$D,'2A RECON'!$A53,GSTR2A!Q:Q)</f>
        <v>0</v>
      </c>
      <c r="H53" s="29">
        <f>SUMIF('BOOKS -itc'!$E:$E,'2A RECON'!$A53,'BOOKS -itc'!F:F)</f>
        <v>197928.68</v>
      </c>
      <c r="I53" s="29">
        <f>SUMIF('BOOKS -itc'!$E:$E,'2A RECON'!$A53,'BOOKS -itc'!G:G)</f>
        <v>197928.68</v>
      </c>
      <c r="J53" s="29">
        <f>SUMIF('BOOKS -itc'!$E:$E,'2A RECON'!$A53,'BOOKS -itc'!H:H)</f>
        <v>0</v>
      </c>
      <c r="K53" s="29">
        <f>SUMIF('BOOKS -itc'!$E:$E,'2A RECON'!$A53,'BOOKS -itc'!I:I)</f>
        <v>0</v>
      </c>
      <c r="L53" s="36">
        <f t="shared" si="1"/>
        <v>0</v>
      </c>
      <c r="M53" s="30">
        <f t="shared" si="1"/>
        <v>0</v>
      </c>
      <c r="N53" s="30">
        <f t="shared" si="1"/>
        <v>0</v>
      </c>
      <c r="O53" s="31">
        <f t="shared" si="1"/>
        <v>0</v>
      </c>
      <c r="P53" s="37">
        <f t="shared" si="2"/>
        <v>0</v>
      </c>
      <c r="Q53" s="32" t="s">
        <v>908</v>
      </c>
    </row>
    <row r="54" spans="1:17" hidden="1" x14ac:dyDescent="0.25">
      <c r="A54" s="36" t="s">
        <v>541</v>
      </c>
      <c r="B54" s="34" t="str">
        <f>VLOOKUP(A54,[1]B2B!$D:$E,2,0)</f>
        <v>ROOPCHAND BOTHARA</v>
      </c>
      <c r="C54" s="35" t="str">
        <f>INDEX([1]BOOKS!$C:$C,MATCH(A54,[1]BOOKS!$D:$D,0))</f>
        <v>Namratha Enterprises</v>
      </c>
      <c r="D54" s="29">
        <f>SUMIF(GSTR2A!$D:$D,'2A RECON'!$A54,GSTR2A!O:O)</f>
        <v>72414</v>
      </c>
      <c r="E54" s="29">
        <f>SUMIF(GSTR2A!$D:$D,'2A RECON'!$A54,GSTR2A!P:P)</f>
        <v>72414</v>
      </c>
      <c r="F54" s="29">
        <f>SUMIF(GSTR2A!$D:$D,'2A RECON'!$A54,GSTR2A!N:N)</f>
        <v>0</v>
      </c>
      <c r="G54" s="29">
        <f>SUMIF(GSTR2A!$D:$D,'2A RECON'!$A54,GSTR2A!Q:Q)</f>
        <v>0</v>
      </c>
      <c r="H54" s="29">
        <f>SUMIF('BOOKS -itc'!$E:$E,'2A RECON'!$A54,'BOOKS -itc'!F:F)</f>
        <v>72414</v>
      </c>
      <c r="I54" s="29">
        <f>SUMIF('BOOKS -itc'!$E:$E,'2A RECON'!$A54,'BOOKS -itc'!G:G)</f>
        <v>72414</v>
      </c>
      <c r="J54" s="29">
        <f>SUMIF('BOOKS -itc'!$E:$E,'2A RECON'!$A54,'BOOKS -itc'!H:H)</f>
        <v>0</v>
      </c>
      <c r="K54" s="29">
        <f>SUMIF('BOOKS -itc'!$E:$E,'2A RECON'!$A54,'BOOKS -itc'!I:I)</f>
        <v>0</v>
      </c>
      <c r="L54" s="36">
        <f t="shared" si="1"/>
        <v>0</v>
      </c>
      <c r="M54" s="30">
        <f t="shared" si="1"/>
        <v>0</v>
      </c>
      <c r="N54" s="30">
        <f t="shared" si="1"/>
        <v>0</v>
      </c>
      <c r="O54" s="31">
        <f t="shared" si="1"/>
        <v>0</v>
      </c>
      <c r="P54" s="37">
        <f t="shared" si="2"/>
        <v>0</v>
      </c>
      <c r="Q54" s="32" t="s">
        <v>908</v>
      </c>
    </row>
    <row r="55" spans="1:17" hidden="1" x14ac:dyDescent="0.25">
      <c r="A55" s="36" t="s">
        <v>558</v>
      </c>
      <c r="B55" s="34" t="str">
        <f>VLOOKUP(A55,[1]B2B!$D:$E,2,0)</f>
        <v>KARTHIKEYAN</v>
      </c>
      <c r="C55" s="35" t="str">
        <f>INDEX([1]BOOKS!$C:$C,MATCH(A55,[1]BOOKS!$D:$D,0))</f>
        <v>Sree Shanmuga Steels</v>
      </c>
      <c r="D55" s="29">
        <f>SUMIF(GSTR2A!$D:$D,'2A RECON'!$A55,GSTR2A!O:O)</f>
        <v>26309.7</v>
      </c>
      <c r="E55" s="29">
        <f>SUMIF(GSTR2A!$D:$D,'2A RECON'!$A55,GSTR2A!P:P)</f>
        <v>26309.7</v>
      </c>
      <c r="F55" s="29">
        <f>SUMIF(GSTR2A!$D:$D,'2A RECON'!$A55,GSTR2A!N:N)</f>
        <v>0</v>
      </c>
      <c r="G55" s="29">
        <f>SUMIF(GSTR2A!$D:$D,'2A RECON'!$A55,GSTR2A!Q:Q)</f>
        <v>0</v>
      </c>
      <c r="H55" s="29">
        <f>SUMIF('BOOKS -itc'!$E:$E,'2A RECON'!$A55,'BOOKS -itc'!F:F)</f>
        <v>26309.7</v>
      </c>
      <c r="I55" s="29">
        <f>SUMIF('BOOKS -itc'!$E:$E,'2A RECON'!$A55,'BOOKS -itc'!G:G)</f>
        <v>26309.7</v>
      </c>
      <c r="J55" s="29">
        <f>SUMIF('BOOKS -itc'!$E:$E,'2A RECON'!$A55,'BOOKS -itc'!H:H)</f>
        <v>0</v>
      </c>
      <c r="K55" s="29">
        <f>SUMIF('BOOKS -itc'!$E:$E,'2A RECON'!$A55,'BOOKS -itc'!I:I)</f>
        <v>0</v>
      </c>
      <c r="L55" s="36">
        <f t="shared" si="1"/>
        <v>0</v>
      </c>
      <c r="M55" s="30">
        <f t="shared" si="1"/>
        <v>0</v>
      </c>
      <c r="N55" s="30">
        <f t="shared" si="1"/>
        <v>0</v>
      </c>
      <c r="O55" s="31">
        <f t="shared" si="1"/>
        <v>0</v>
      </c>
      <c r="P55" s="37">
        <f t="shared" si="2"/>
        <v>0</v>
      </c>
      <c r="Q55" s="32" t="s">
        <v>908</v>
      </c>
    </row>
    <row r="56" spans="1:17" hidden="1" x14ac:dyDescent="0.25">
      <c r="A56" s="36" t="s">
        <v>244</v>
      </c>
      <c r="B56" s="34" t="str">
        <f>VLOOKUP(A56,[1]B2B!$D:$E,2,0)</f>
        <v>SYED IRSHAD AYUB ALI</v>
      </c>
      <c r="C56" s="35" t="str">
        <f>INDEX([1]BOOKS!$C:$C,MATCH(A56,[1]BOOKS!$D:$D,0))</f>
        <v>L.J. Enterprises</v>
      </c>
      <c r="D56" s="29">
        <f>SUMIF(GSTR2A!$D:$D,'2A RECON'!$A56,GSTR2A!O:O)</f>
        <v>60470.55</v>
      </c>
      <c r="E56" s="29">
        <f>SUMIF(GSTR2A!$D:$D,'2A RECON'!$A56,GSTR2A!P:P)</f>
        <v>60470.55</v>
      </c>
      <c r="F56" s="29">
        <f>SUMIF(GSTR2A!$D:$D,'2A RECON'!$A56,GSTR2A!N:N)</f>
        <v>0</v>
      </c>
      <c r="G56" s="29">
        <f>SUMIF(GSTR2A!$D:$D,'2A RECON'!$A56,GSTR2A!Q:Q)</f>
        <v>0</v>
      </c>
      <c r="H56" s="29">
        <f>SUMIF('BOOKS -itc'!$E:$E,'2A RECON'!$A56,'BOOKS -itc'!F:F)</f>
        <v>60470.55</v>
      </c>
      <c r="I56" s="29">
        <f>SUMIF('BOOKS -itc'!$E:$E,'2A RECON'!$A56,'BOOKS -itc'!G:G)</f>
        <v>60470.55</v>
      </c>
      <c r="J56" s="29">
        <f>SUMIF('BOOKS -itc'!$E:$E,'2A RECON'!$A56,'BOOKS -itc'!H:H)</f>
        <v>0</v>
      </c>
      <c r="K56" s="29">
        <f>SUMIF('BOOKS -itc'!$E:$E,'2A RECON'!$A56,'BOOKS -itc'!I:I)</f>
        <v>0</v>
      </c>
      <c r="L56" s="36">
        <f t="shared" si="1"/>
        <v>0</v>
      </c>
      <c r="M56" s="30">
        <f t="shared" si="1"/>
        <v>0</v>
      </c>
      <c r="N56" s="30">
        <f t="shared" si="1"/>
        <v>0</v>
      </c>
      <c r="O56" s="31">
        <f t="shared" si="1"/>
        <v>0</v>
      </c>
      <c r="P56" s="37">
        <f t="shared" si="2"/>
        <v>0</v>
      </c>
      <c r="Q56" s="32" t="s">
        <v>908</v>
      </c>
    </row>
    <row r="57" spans="1:17" hidden="1" x14ac:dyDescent="0.25">
      <c r="A57" s="36" t="s">
        <v>572</v>
      </c>
      <c r="B57" s="34" t="str">
        <f>VLOOKUP(A57,[1]B2B!$D:$E,2,0)</f>
        <v>GANAPATHI  MUTHUPANDI</v>
      </c>
      <c r="C57" s="35" t="str">
        <f>INDEX([1]BOOKS!$C:$C,MATCH(A57,[1]BOOKS!$D:$D,0))</f>
        <v>Lakshmi Metal Enterprises</v>
      </c>
      <c r="D57" s="29">
        <f>SUMIF(GSTR2A!$D:$D,'2A RECON'!$A57,GSTR2A!O:O)</f>
        <v>23002.2</v>
      </c>
      <c r="E57" s="29">
        <f>SUMIF(GSTR2A!$D:$D,'2A RECON'!$A57,GSTR2A!P:P)</f>
        <v>23002.2</v>
      </c>
      <c r="F57" s="29">
        <f>SUMIF(GSTR2A!$D:$D,'2A RECON'!$A57,GSTR2A!N:N)</f>
        <v>0</v>
      </c>
      <c r="G57" s="29">
        <f>SUMIF(GSTR2A!$D:$D,'2A RECON'!$A57,GSTR2A!Q:Q)</f>
        <v>0</v>
      </c>
      <c r="H57" s="29">
        <f>SUMIF('BOOKS -itc'!$E:$E,'2A RECON'!$A57,'BOOKS -itc'!F:F)</f>
        <v>23002</v>
      </c>
      <c r="I57" s="29">
        <f>SUMIF('BOOKS -itc'!$E:$E,'2A RECON'!$A57,'BOOKS -itc'!G:G)</f>
        <v>23002</v>
      </c>
      <c r="J57" s="29">
        <f>SUMIF('BOOKS -itc'!$E:$E,'2A RECON'!$A57,'BOOKS -itc'!H:H)</f>
        <v>0</v>
      </c>
      <c r="K57" s="29">
        <f>SUMIF('BOOKS -itc'!$E:$E,'2A RECON'!$A57,'BOOKS -itc'!I:I)</f>
        <v>0</v>
      </c>
      <c r="L57" s="36">
        <f t="shared" si="1"/>
        <v>0.2000000000007276</v>
      </c>
      <c r="M57" s="30">
        <f t="shared" si="1"/>
        <v>0.2000000000007276</v>
      </c>
      <c r="N57" s="30">
        <f t="shared" si="1"/>
        <v>0</v>
      </c>
      <c r="O57" s="31">
        <f t="shared" si="1"/>
        <v>0</v>
      </c>
      <c r="P57" s="37">
        <f t="shared" si="2"/>
        <v>0.40000000000145519</v>
      </c>
      <c r="Q57" s="32" t="s">
        <v>908</v>
      </c>
    </row>
    <row r="58" spans="1:17" hidden="1" x14ac:dyDescent="0.25">
      <c r="A58" s="36" t="s">
        <v>581</v>
      </c>
      <c r="B58" s="34" t="str">
        <f>VLOOKUP(A58,[1]B2B!$D:$E,2,0)</f>
        <v>T N METALS</v>
      </c>
      <c r="C58" s="35" t="str">
        <f>INDEX([1]BOOKS!$C:$C,MATCH(A58,[1]BOOKS!$D:$D,0))</f>
        <v>T.N.Metals</v>
      </c>
      <c r="D58" s="29">
        <f>SUMIF(GSTR2A!$D:$D,'2A RECON'!$A58,GSTR2A!O:O)</f>
        <v>67849.649999999994</v>
      </c>
      <c r="E58" s="29">
        <f>SUMIF(GSTR2A!$D:$D,'2A RECON'!$A58,GSTR2A!P:P)</f>
        <v>67849.649999999994</v>
      </c>
      <c r="F58" s="29">
        <f>SUMIF(GSTR2A!$D:$D,'2A RECON'!$A58,GSTR2A!N:N)</f>
        <v>0</v>
      </c>
      <c r="G58" s="29">
        <f>SUMIF(GSTR2A!$D:$D,'2A RECON'!$A58,GSTR2A!Q:Q)</f>
        <v>0</v>
      </c>
      <c r="H58" s="29">
        <f>SUMIF('BOOKS -itc'!$E:$E,'2A RECON'!$A58,'BOOKS -itc'!F:F)</f>
        <v>67849.649999999994</v>
      </c>
      <c r="I58" s="29">
        <f>SUMIF('BOOKS -itc'!$E:$E,'2A RECON'!$A58,'BOOKS -itc'!G:G)</f>
        <v>67849.649999999994</v>
      </c>
      <c r="J58" s="29">
        <f>SUMIF('BOOKS -itc'!$E:$E,'2A RECON'!$A58,'BOOKS -itc'!H:H)</f>
        <v>0</v>
      </c>
      <c r="K58" s="29">
        <f>SUMIF('BOOKS -itc'!$E:$E,'2A RECON'!$A58,'BOOKS -itc'!I:I)</f>
        <v>0</v>
      </c>
      <c r="L58" s="36">
        <f t="shared" si="1"/>
        <v>0</v>
      </c>
      <c r="M58" s="30">
        <f t="shared" si="1"/>
        <v>0</v>
      </c>
      <c r="N58" s="30">
        <f t="shared" si="1"/>
        <v>0</v>
      </c>
      <c r="O58" s="31">
        <f t="shared" si="1"/>
        <v>0</v>
      </c>
      <c r="P58" s="37">
        <f t="shared" si="2"/>
        <v>0</v>
      </c>
      <c r="Q58" s="32" t="s">
        <v>908</v>
      </c>
    </row>
    <row r="59" spans="1:17" hidden="1" x14ac:dyDescent="0.25">
      <c r="A59" s="36" t="s">
        <v>599</v>
      </c>
      <c r="B59" s="34" t="str">
        <f>VLOOKUP(A59,[1]B2B!$D:$E,2,0)</f>
        <v>NAGOORMEERAN</v>
      </c>
      <c r="C59" s="35" t="str">
        <f>INDEX([1]BOOKS!$C:$C,MATCH(A59,[1]BOOKS!$D:$D,0))</f>
        <v>M.Y.Traders</v>
      </c>
      <c r="D59" s="29">
        <f>SUMIF(GSTR2A!$D:$D,'2A RECON'!$A59,GSTR2A!O:O)</f>
        <v>51470.1</v>
      </c>
      <c r="E59" s="29">
        <f>SUMIF(GSTR2A!$D:$D,'2A RECON'!$A59,GSTR2A!P:P)</f>
        <v>51470.1</v>
      </c>
      <c r="F59" s="29">
        <f>SUMIF(GSTR2A!$D:$D,'2A RECON'!$A59,GSTR2A!N:N)</f>
        <v>0</v>
      </c>
      <c r="G59" s="29">
        <f>SUMIF(GSTR2A!$D:$D,'2A RECON'!$A59,GSTR2A!Q:Q)</f>
        <v>0</v>
      </c>
      <c r="H59" s="29">
        <f>SUMIF('BOOKS -itc'!$E:$E,'2A RECON'!$A59,'BOOKS -itc'!F:F)</f>
        <v>51470</v>
      </c>
      <c r="I59" s="29">
        <f>SUMIF('BOOKS -itc'!$E:$E,'2A RECON'!$A59,'BOOKS -itc'!G:G)</f>
        <v>51470</v>
      </c>
      <c r="J59" s="29">
        <f>SUMIF('BOOKS -itc'!$E:$E,'2A RECON'!$A59,'BOOKS -itc'!H:H)</f>
        <v>0</v>
      </c>
      <c r="K59" s="29">
        <f>SUMIF('BOOKS -itc'!$E:$E,'2A RECON'!$A59,'BOOKS -itc'!I:I)</f>
        <v>0</v>
      </c>
      <c r="L59" s="36">
        <f t="shared" si="1"/>
        <v>9.9999999998544808E-2</v>
      </c>
      <c r="M59" s="30">
        <f t="shared" si="1"/>
        <v>9.9999999998544808E-2</v>
      </c>
      <c r="N59" s="30">
        <f t="shared" si="1"/>
        <v>0</v>
      </c>
      <c r="O59" s="31">
        <f t="shared" si="1"/>
        <v>0</v>
      </c>
      <c r="P59" s="37">
        <f t="shared" si="2"/>
        <v>0.19999999999708962</v>
      </c>
      <c r="Q59" s="32" t="s">
        <v>908</v>
      </c>
    </row>
    <row r="60" spans="1:17" hidden="1" x14ac:dyDescent="0.25">
      <c r="A60" s="36" t="s">
        <v>624</v>
      </c>
      <c r="B60" s="34" t="str">
        <f>VLOOKUP(A60,[1]B2B!$D:$E,2,0)</f>
        <v>NATESAN  KABALI</v>
      </c>
      <c r="C60" s="35" t="str">
        <f>INDEX([1]BOOKS!$C:$C,MATCH(A60,[1]BOOKS!$D:$D,0))</f>
        <v>Maruti Steels</v>
      </c>
      <c r="D60" s="29">
        <f>SUMIF(GSTR2A!$D:$D,'2A RECON'!$A60,GSTR2A!O:O)</f>
        <v>63868.5</v>
      </c>
      <c r="E60" s="29">
        <f>SUMIF(GSTR2A!$D:$D,'2A RECON'!$A60,GSTR2A!P:P)</f>
        <v>63868.5</v>
      </c>
      <c r="F60" s="29">
        <f>SUMIF(GSTR2A!$D:$D,'2A RECON'!$A60,GSTR2A!N:N)</f>
        <v>0</v>
      </c>
      <c r="G60" s="29">
        <f>SUMIF(GSTR2A!$D:$D,'2A RECON'!$A60,GSTR2A!Q:Q)</f>
        <v>0</v>
      </c>
      <c r="H60" s="29">
        <f>SUMIF('BOOKS -itc'!$E:$E,'2A RECON'!$A60,'BOOKS -itc'!F:F)</f>
        <v>63868.5</v>
      </c>
      <c r="I60" s="29">
        <f>SUMIF('BOOKS -itc'!$E:$E,'2A RECON'!$A60,'BOOKS -itc'!G:G)</f>
        <v>63868.5</v>
      </c>
      <c r="J60" s="29">
        <f>SUMIF('BOOKS -itc'!$E:$E,'2A RECON'!$A60,'BOOKS -itc'!H:H)</f>
        <v>0</v>
      </c>
      <c r="K60" s="29">
        <f>SUMIF('BOOKS -itc'!$E:$E,'2A RECON'!$A60,'BOOKS -itc'!I:I)</f>
        <v>0</v>
      </c>
      <c r="L60" s="36">
        <f t="shared" si="1"/>
        <v>0</v>
      </c>
      <c r="M60" s="30">
        <f t="shared" si="1"/>
        <v>0</v>
      </c>
      <c r="N60" s="30">
        <f t="shared" si="1"/>
        <v>0</v>
      </c>
      <c r="O60" s="31">
        <f t="shared" si="1"/>
        <v>0</v>
      </c>
      <c r="P60" s="37">
        <f t="shared" si="2"/>
        <v>0</v>
      </c>
      <c r="Q60" s="32" t="s">
        <v>908</v>
      </c>
    </row>
    <row r="61" spans="1:17" hidden="1" x14ac:dyDescent="0.25">
      <c r="A61" s="36" t="s">
        <v>642</v>
      </c>
      <c r="B61" s="34" t="str">
        <f>VLOOKUP(A61,[1]B2B!$D:$E,2,0)</f>
        <v>ABBAAS  SAHUL HAMEED</v>
      </c>
      <c r="C61" s="35" t="str">
        <f>INDEX([1]BOOKS!$C:$C,MATCH(A61,[1]BOOKS!$D:$D,0))</f>
        <v>A.R.Traders</v>
      </c>
      <c r="D61" s="29">
        <f>SUMIF(GSTR2A!$D:$D,'2A RECON'!$A61,GSTR2A!O:O)</f>
        <v>32388.75</v>
      </c>
      <c r="E61" s="29">
        <f>SUMIF(GSTR2A!$D:$D,'2A RECON'!$A61,GSTR2A!P:P)</f>
        <v>32388.75</v>
      </c>
      <c r="F61" s="29">
        <f>SUMIF(GSTR2A!$D:$D,'2A RECON'!$A61,GSTR2A!N:N)</f>
        <v>0</v>
      </c>
      <c r="G61" s="29">
        <f>SUMIF(GSTR2A!$D:$D,'2A RECON'!$A61,GSTR2A!Q:Q)</f>
        <v>0</v>
      </c>
      <c r="H61" s="29">
        <f>SUMIF('BOOKS -itc'!$E:$E,'2A RECON'!$A61,'BOOKS -itc'!F:F)</f>
        <v>32388.75</v>
      </c>
      <c r="I61" s="29">
        <f>SUMIF('BOOKS -itc'!$E:$E,'2A RECON'!$A61,'BOOKS -itc'!G:G)</f>
        <v>32388.75</v>
      </c>
      <c r="J61" s="29">
        <f>SUMIF('BOOKS -itc'!$E:$E,'2A RECON'!$A61,'BOOKS -itc'!H:H)</f>
        <v>0</v>
      </c>
      <c r="K61" s="29">
        <f>SUMIF('BOOKS -itc'!$E:$E,'2A RECON'!$A61,'BOOKS -itc'!I:I)</f>
        <v>0</v>
      </c>
      <c r="L61" s="36">
        <f t="shared" si="1"/>
        <v>0</v>
      </c>
      <c r="M61" s="30">
        <f t="shared" si="1"/>
        <v>0</v>
      </c>
      <c r="N61" s="30">
        <f t="shared" si="1"/>
        <v>0</v>
      </c>
      <c r="O61" s="31">
        <f t="shared" si="1"/>
        <v>0</v>
      </c>
      <c r="P61" s="37">
        <f t="shared" si="2"/>
        <v>0</v>
      </c>
      <c r="Q61" s="32" t="s">
        <v>908</v>
      </c>
    </row>
    <row r="62" spans="1:17" hidden="1" x14ac:dyDescent="0.25">
      <c r="A62" s="36" t="s">
        <v>627</v>
      </c>
      <c r="B62" s="34" t="str">
        <f>VLOOKUP(A62,[1]B2B!$D:$E,2,0)</f>
        <v>ROMAA FERRO CORPORATION</v>
      </c>
      <c r="C62" s="35" t="str">
        <f>INDEX([1]BOOKS!$C:$C,MATCH(A62,[1]BOOKS!$D:$D,0))</f>
        <v>Romaa Ferro Corporation</v>
      </c>
      <c r="D62" s="29">
        <f>SUMIF(GSTR2A!$D:$D,'2A RECON'!$A62,GSTR2A!O:O)</f>
        <v>124372</v>
      </c>
      <c r="E62" s="29">
        <f>SUMIF(GSTR2A!$D:$D,'2A RECON'!$A62,GSTR2A!P:P)</f>
        <v>124372</v>
      </c>
      <c r="F62" s="29">
        <f>SUMIF(GSTR2A!$D:$D,'2A RECON'!$A62,GSTR2A!N:N)</f>
        <v>0</v>
      </c>
      <c r="G62" s="29">
        <f>SUMIF(GSTR2A!$D:$D,'2A RECON'!$A62,GSTR2A!Q:Q)</f>
        <v>0</v>
      </c>
      <c r="H62" s="29">
        <f>SUMIF('BOOKS -itc'!$E:$E,'2A RECON'!$A62,'BOOKS -itc'!F:F)</f>
        <v>124372</v>
      </c>
      <c r="I62" s="29">
        <f>SUMIF('BOOKS -itc'!$E:$E,'2A RECON'!$A62,'BOOKS -itc'!G:G)</f>
        <v>124372</v>
      </c>
      <c r="J62" s="29">
        <f>SUMIF('BOOKS -itc'!$E:$E,'2A RECON'!$A62,'BOOKS -itc'!H:H)</f>
        <v>0</v>
      </c>
      <c r="K62" s="29">
        <f>SUMIF('BOOKS -itc'!$E:$E,'2A RECON'!$A62,'BOOKS -itc'!I:I)</f>
        <v>0</v>
      </c>
      <c r="L62" s="36">
        <f t="shared" si="1"/>
        <v>0</v>
      </c>
      <c r="M62" s="30">
        <f t="shared" si="1"/>
        <v>0</v>
      </c>
      <c r="N62" s="30">
        <f t="shared" si="1"/>
        <v>0</v>
      </c>
      <c r="O62" s="31">
        <f t="shared" si="1"/>
        <v>0</v>
      </c>
      <c r="P62" s="37">
        <f t="shared" si="2"/>
        <v>0</v>
      </c>
      <c r="Q62" s="32" t="s">
        <v>908</v>
      </c>
    </row>
    <row r="63" spans="1:17" hidden="1" x14ac:dyDescent="0.25">
      <c r="A63" s="36" t="s">
        <v>639</v>
      </c>
      <c r="B63" s="34" t="str">
        <f>VLOOKUP(A63,[1]B2B!$D:$E,2,0)</f>
        <v>MOHAMED MOHIDEEN MEERAN MOHIDEEN</v>
      </c>
      <c r="C63" s="35" t="str">
        <f>INDEX([1]BOOKS!$C:$C,MATCH(A63,[1]BOOKS!$D:$D,0))</f>
        <v>K.M.B.Mohamed Mohideen Metals</v>
      </c>
      <c r="D63" s="29">
        <f>SUMIF(GSTR2A!$D:$D,'2A RECON'!$A63,GSTR2A!O:O)</f>
        <v>27093.15</v>
      </c>
      <c r="E63" s="29">
        <f>SUMIF(GSTR2A!$D:$D,'2A RECON'!$A63,GSTR2A!P:P)</f>
        <v>27093.15</v>
      </c>
      <c r="F63" s="29">
        <f>SUMIF(GSTR2A!$D:$D,'2A RECON'!$A63,GSTR2A!N:N)</f>
        <v>0</v>
      </c>
      <c r="G63" s="29">
        <f>SUMIF(GSTR2A!$D:$D,'2A RECON'!$A63,GSTR2A!Q:Q)</f>
        <v>0</v>
      </c>
      <c r="H63" s="29">
        <f>SUMIF('BOOKS -itc'!$E:$E,'2A RECON'!$A63,'BOOKS -itc'!F:F)</f>
        <v>27093.15</v>
      </c>
      <c r="I63" s="29">
        <f>SUMIF('BOOKS -itc'!$E:$E,'2A RECON'!$A63,'BOOKS -itc'!G:G)</f>
        <v>27093.15</v>
      </c>
      <c r="J63" s="29">
        <f>SUMIF('BOOKS -itc'!$E:$E,'2A RECON'!$A63,'BOOKS -itc'!H:H)</f>
        <v>0</v>
      </c>
      <c r="K63" s="29">
        <f>SUMIF('BOOKS -itc'!$E:$E,'2A RECON'!$A63,'BOOKS -itc'!I:I)</f>
        <v>0</v>
      </c>
      <c r="L63" s="36">
        <f t="shared" si="1"/>
        <v>0</v>
      </c>
      <c r="M63" s="30">
        <f t="shared" si="1"/>
        <v>0</v>
      </c>
      <c r="N63" s="30">
        <f t="shared" si="1"/>
        <v>0</v>
      </c>
      <c r="O63" s="31">
        <f t="shared" si="1"/>
        <v>0</v>
      </c>
      <c r="P63" s="37">
        <f t="shared" si="2"/>
        <v>0</v>
      </c>
      <c r="Q63" s="32" t="s">
        <v>908</v>
      </c>
    </row>
    <row r="64" spans="1:17" hidden="1" x14ac:dyDescent="0.25">
      <c r="A64" s="36" t="s">
        <v>606</v>
      </c>
      <c r="B64" s="34" t="str">
        <f>VLOOKUP(A64,[1]B2B!$D:$E,2,0)</f>
        <v>MOHAMED MOHIDEEN  SEHUNOOHU SAHUL HAMEED</v>
      </c>
      <c r="C64" s="35" t="str">
        <f>INDEX([1]BOOKS!$C:$C,MATCH(A64,[1]BOOKS!$D:$D,0))</f>
        <v>Fathima Steels</v>
      </c>
      <c r="D64" s="29">
        <f>SUMIF(GSTR2A!$D:$D,'2A RECON'!$A64,GSTR2A!O:O)</f>
        <v>20532.599999999999</v>
      </c>
      <c r="E64" s="29">
        <f>SUMIF(GSTR2A!$D:$D,'2A RECON'!$A64,GSTR2A!P:P)</f>
        <v>20532.599999999999</v>
      </c>
      <c r="F64" s="29">
        <f>SUMIF(GSTR2A!$D:$D,'2A RECON'!$A64,GSTR2A!N:N)</f>
        <v>0</v>
      </c>
      <c r="G64" s="29">
        <f>SUMIF(GSTR2A!$D:$D,'2A RECON'!$A64,GSTR2A!Q:Q)</f>
        <v>0</v>
      </c>
      <c r="H64" s="29">
        <f>SUMIF('BOOKS -itc'!$E:$E,'2A RECON'!$A64,'BOOKS -itc'!F:F)</f>
        <v>20532.599999999999</v>
      </c>
      <c r="I64" s="29">
        <f>SUMIF('BOOKS -itc'!$E:$E,'2A RECON'!$A64,'BOOKS -itc'!G:G)</f>
        <v>20532.599999999999</v>
      </c>
      <c r="J64" s="29">
        <f>SUMIF('BOOKS -itc'!$E:$E,'2A RECON'!$A64,'BOOKS -itc'!H:H)</f>
        <v>0</v>
      </c>
      <c r="K64" s="29">
        <f>SUMIF('BOOKS -itc'!$E:$E,'2A RECON'!$A64,'BOOKS -itc'!I:I)</f>
        <v>0</v>
      </c>
      <c r="L64" s="36">
        <f t="shared" si="1"/>
        <v>0</v>
      </c>
      <c r="M64" s="30">
        <f t="shared" si="1"/>
        <v>0</v>
      </c>
      <c r="N64" s="30">
        <f t="shared" si="1"/>
        <v>0</v>
      </c>
      <c r="O64" s="31">
        <f t="shared" si="1"/>
        <v>0</v>
      </c>
      <c r="P64" s="37">
        <f t="shared" si="2"/>
        <v>0</v>
      </c>
      <c r="Q64" s="32" t="s">
        <v>908</v>
      </c>
    </row>
    <row r="65" spans="1:17" hidden="1" x14ac:dyDescent="0.25">
      <c r="A65" s="36" t="s">
        <v>644</v>
      </c>
      <c r="B65" s="34" t="str">
        <f>VLOOKUP(A65,[1]B2B!$D:$E,2,0)</f>
        <v>EMJAY STEEL UDYYOG PRIVATE LIMITED</v>
      </c>
      <c r="C65" s="35" t="str">
        <f>INDEX([1]BOOKS!$C:$C,MATCH(A65,[1]BOOKS!$D:$D,0))</f>
        <v>Emjay Steel Udyog Private Limited</v>
      </c>
      <c r="D65" s="29">
        <f>SUMIF(GSTR2A!$D:$D,'2A RECON'!$A65,GSTR2A!O:O)</f>
        <v>0</v>
      </c>
      <c r="E65" s="29">
        <f>SUMIF(GSTR2A!$D:$D,'2A RECON'!$A65,GSTR2A!P:P)</f>
        <v>0</v>
      </c>
      <c r="F65" s="29">
        <f>SUMIF(GSTR2A!$D:$D,'2A RECON'!$A65,GSTR2A!N:N)</f>
        <v>172922.4</v>
      </c>
      <c r="G65" s="29">
        <f>SUMIF(GSTR2A!$D:$D,'2A RECON'!$A65,GSTR2A!Q:Q)</f>
        <v>0</v>
      </c>
      <c r="H65" s="29">
        <f>SUMIF('BOOKS -itc'!$E:$E,'2A RECON'!$A65,'BOOKS -itc'!F:F)</f>
        <v>0</v>
      </c>
      <c r="I65" s="29">
        <f>SUMIF('BOOKS -itc'!$E:$E,'2A RECON'!$A65,'BOOKS -itc'!G:G)</f>
        <v>0</v>
      </c>
      <c r="J65" s="29">
        <f>SUMIF('BOOKS -itc'!$E:$E,'2A RECON'!$A65,'BOOKS -itc'!H:H)</f>
        <v>172922.4</v>
      </c>
      <c r="K65" s="29">
        <f>SUMIF('BOOKS -itc'!$E:$E,'2A RECON'!$A65,'BOOKS -itc'!I:I)</f>
        <v>0</v>
      </c>
      <c r="L65" s="36">
        <f t="shared" si="1"/>
        <v>0</v>
      </c>
      <c r="M65" s="30">
        <f t="shared" si="1"/>
        <v>0</v>
      </c>
      <c r="N65" s="30">
        <f t="shared" si="1"/>
        <v>0</v>
      </c>
      <c r="O65" s="31">
        <f t="shared" si="1"/>
        <v>0</v>
      </c>
      <c r="P65" s="37">
        <f t="shared" si="2"/>
        <v>0</v>
      </c>
      <c r="Q65" s="32" t="s">
        <v>908</v>
      </c>
    </row>
    <row r="66" spans="1:17" x14ac:dyDescent="0.25">
      <c r="A66" s="36" t="s">
        <v>545</v>
      </c>
      <c r="B66" s="34" t="str">
        <f>VLOOKUP(A66,[1]B2B!$D:$E,2,0)</f>
        <v>TAMILNADU GENERATION AND DISTRIBUTION CORPORATION LIMITED</v>
      </c>
      <c r="C66" s="35" t="e">
        <f>INDEX([1]BOOKS!$C:$C,MATCH(A66,[1]BOOKS!$D:$D,0))</f>
        <v>#N/A</v>
      </c>
      <c r="D66" s="29">
        <f>SUMIF(GSTR2A!$D:$D,'2A RECON'!$A66,GSTR2A!O:O)</f>
        <v>2574</v>
      </c>
      <c r="E66" s="29">
        <f>SUMIF(GSTR2A!$D:$D,'2A RECON'!$A66,GSTR2A!P:P)</f>
        <v>2574</v>
      </c>
      <c r="F66" s="29">
        <f>SUMIF(GSTR2A!$D:$D,'2A RECON'!$A66,GSTR2A!N:N)</f>
        <v>0</v>
      </c>
      <c r="G66" s="29">
        <f>SUMIF(GSTR2A!$D:$D,'2A RECON'!$A66,GSTR2A!Q:Q)</f>
        <v>0</v>
      </c>
      <c r="H66" s="29">
        <f>SUMIF('BOOKS -itc'!$E:$E,'2A RECON'!$A66,'BOOKS -itc'!F:F)</f>
        <v>0</v>
      </c>
      <c r="I66" s="29">
        <f>SUMIF('BOOKS -itc'!$E:$E,'2A RECON'!$A66,'BOOKS -itc'!G:G)</f>
        <v>0</v>
      </c>
      <c r="J66" s="29">
        <f>SUMIF('BOOKS -itc'!$E:$E,'2A RECON'!$A66,'BOOKS -itc'!H:H)</f>
        <v>0</v>
      </c>
      <c r="K66" s="29">
        <f>SUMIF('BOOKS -itc'!$E:$E,'2A RECON'!$A66,'BOOKS -itc'!I:I)</f>
        <v>0</v>
      </c>
      <c r="L66" s="36">
        <f t="shared" ref="L66:O73" si="4">D66-H66</f>
        <v>2574</v>
      </c>
      <c r="M66" s="30">
        <f t="shared" si="4"/>
        <v>2574</v>
      </c>
      <c r="N66" s="30">
        <f t="shared" si="4"/>
        <v>0</v>
      </c>
      <c r="O66" s="31">
        <f t="shared" si="4"/>
        <v>0</v>
      </c>
      <c r="P66" s="37">
        <f t="shared" si="2"/>
        <v>5148</v>
      </c>
      <c r="Q66" s="32" t="str">
        <f t="shared" si="3"/>
        <v>EXCESS IN 2A</v>
      </c>
    </row>
    <row r="67" spans="1:17" x14ac:dyDescent="0.25">
      <c r="A67" s="36" t="s">
        <v>574</v>
      </c>
      <c r="B67" s="34" t="str">
        <f>VLOOKUP(A67,[1]B2B!$D:$E,2,0)</f>
        <v>FOMRA ELECTRICALS P LTD</v>
      </c>
      <c r="C67" s="35" t="e">
        <f>INDEX([1]BOOKS!$C:$C,MATCH(A67,[1]BOOKS!$D:$D,0))</f>
        <v>#N/A</v>
      </c>
      <c r="D67" s="29">
        <f>SUMIF(GSTR2A!$D:$D,'2A RECON'!$A67,GSTR2A!O:O)</f>
        <v>707.14</v>
      </c>
      <c r="E67" s="29">
        <f>SUMIF(GSTR2A!$D:$D,'2A RECON'!$A67,GSTR2A!P:P)</f>
        <v>707.14</v>
      </c>
      <c r="F67" s="29">
        <f>SUMIF(GSTR2A!$D:$D,'2A RECON'!$A67,GSTR2A!N:N)</f>
        <v>0</v>
      </c>
      <c r="G67" s="29">
        <f>SUMIF(GSTR2A!$D:$D,'2A RECON'!$A67,GSTR2A!Q:Q)</f>
        <v>0</v>
      </c>
      <c r="H67" s="29">
        <f>SUMIF('BOOKS -itc'!$E:$E,'2A RECON'!$A67,'BOOKS -itc'!F:F)</f>
        <v>0</v>
      </c>
      <c r="I67" s="29">
        <f>SUMIF('BOOKS -itc'!$E:$E,'2A RECON'!$A67,'BOOKS -itc'!G:G)</f>
        <v>0</v>
      </c>
      <c r="J67" s="29">
        <f>SUMIF('BOOKS -itc'!$E:$E,'2A RECON'!$A67,'BOOKS -itc'!H:H)</f>
        <v>0</v>
      </c>
      <c r="K67" s="29">
        <f>SUMIF('BOOKS -itc'!$E:$E,'2A RECON'!$A67,'BOOKS -itc'!I:I)</f>
        <v>0</v>
      </c>
      <c r="L67" s="36">
        <f t="shared" si="4"/>
        <v>707.14</v>
      </c>
      <c r="M67" s="30">
        <f t="shared" si="4"/>
        <v>707.14</v>
      </c>
      <c r="N67" s="30">
        <f t="shared" si="4"/>
        <v>0</v>
      </c>
      <c r="O67" s="31">
        <f t="shared" si="4"/>
        <v>0</v>
      </c>
      <c r="P67" s="37">
        <f t="shared" si="2"/>
        <v>1414.28</v>
      </c>
      <c r="Q67" s="32" t="str">
        <f t="shared" si="3"/>
        <v>EXCESS IN 2A</v>
      </c>
    </row>
    <row r="68" spans="1:17" x14ac:dyDescent="0.25">
      <c r="A68" s="36" t="s">
        <v>636</v>
      </c>
      <c r="B68" s="34" t="str">
        <f>VLOOKUP(A68,[1]B2B!$D:$E,2,0)</f>
        <v>ARVIND KUMAR  PUNAMIYA</v>
      </c>
      <c r="C68" s="35" t="e">
        <f>INDEX([1]BOOKS!$C:$C,MATCH(A68,[1]BOOKS!$D:$D,0))</f>
        <v>#N/A</v>
      </c>
      <c r="D68" s="29">
        <f>SUMIF(GSTR2A!$D:$D,'2A RECON'!$A68,GSTR2A!O:O)</f>
        <v>1026</v>
      </c>
      <c r="E68" s="29">
        <f>SUMIF(GSTR2A!$D:$D,'2A RECON'!$A68,GSTR2A!P:P)</f>
        <v>1026</v>
      </c>
      <c r="F68" s="29">
        <f>SUMIF(GSTR2A!$D:$D,'2A RECON'!$A68,GSTR2A!N:N)</f>
        <v>0</v>
      </c>
      <c r="G68" s="29">
        <f>SUMIF(GSTR2A!$D:$D,'2A RECON'!$A68,GSTR2A!Q:Q)</f>
        <v>0</v>
      </c>
      <c r="H68" s="29">
        <f>SUMIF('BOOKS -itc'!$E:$E,'2A RECON'!$A68,'BOOKS -itc'!F:F)</f>
        <v>0</v>
      </c>
      <c r="I68" s="29">
        <f>SUMIF('BOOKS -itc'!$E:$E,'2A RECON'!$A68,'BOOKS -itc'!G:G)</f>
        <v>0</v>
      </c>
      <c r="J68" s="29">
        <f>SUMIF('BOOKS -itc'!$E:$E,'2A RECON'!$A68,'BOOKS -itc'!H:H)</f>
        <v>0</v>
      </c>
      <c r="K68" s="29">
        <f>SUMIF('BOOKS -itc'!$E:$E,'2A RECON'!$A68,'BOOKS -itc'!I:I)</f>
        <v>0</v>
      </c>
      <c r="L68" s="36">
        <f t="shared" si="4"/>
        <v>1026</v>
      </c>
      <c r="M68" s="30">
        <f t="shared" si="4"/>
        <v>1026</v>
      </c>
      <c r="N68" s="30">
        <f t="shared" si="4"/>
        <v>0</v>
      </c>
      <c r="O68" s="31">
        <f t="shared" si="4"/>
        <v>0</v>
      </c>
      <c r="P68" s="37">
        <f t="shared" ref="P68:P73" si="5">SUM(L68:O68)</f>
        <v>2052</v>
      </c>
      <c r="Q68" s="32" t="str">
        <f t="shared" si="3"/>
        <v>EXCESS IN 2A</v>
      </c>
    </row>
    <row r="69" spans="1:17" x14ac:dyDescent="0.25">
      <c r="A69" s="36" t="s">
        <v>659</v>
      </c>
      <c r="B69" s="34" t="str">
        <f>VLOOKUP(A69,[1]B2B!$D:$E,2,0)</f>
        <v>BHARTI AXA GENERAL INSURANCE COMPANY LIMITED</v>
      </c>
      <c r="C69" s="35" t="e">
        <f>INDEX([1]BOOKS!$C:$C,MATCH(A69,[1]BOOKS!$D:$D,0))</f>
        <v>#N/A</v>
      </c>
      <c r="D69" s="29">
        <f>SUMIF(GSTR2A!$D:$D,'2A RECON'!$A69,GSTR2A!O:O)</f>
        <v>3211.86</v>
      </c>
      <c r="E69" s="29">
        <f>SUMIF(GSTR2A!$D:$D,'2A RECON'!$A69,GSTR2A!P:P)</f>
        <v>3211.86</v>
      </c>
      <c r="F69" s="29">
        <f>SUMIF(GSTR2A!$D:$D,'2A RECON'!$A69,GSTR2A!N:N)</f>
        <v>0</v>
      </c>
      <c r="G69" s="29">
        <f>SUMIF(GSTR2A!$D:$D,'2A RECON'!$A69,GSTR2A!Q:Q)</f>
        <v>0</v>
      </c>
      <c r="H69" s="29">
        <f>SUMIF('BOOKS -itc'!$E:$E,'2A RECON'!$A69,'BOOKS -itc'!F:F)</f>
        <v>0</v>
      </c>
      <c r="I69" s="29">
        <f>SUMIF('BOOKS -itc'!$E:$E,'2A RECON'!$A69,'BOOKS -itc'!G:G)</f>
        <v>0</v>
      </c>
      <c r="J69" s="29">
        <f>SUMIF('BOOKS -itc'!$E:$E,'2A RECON'!$A69,'BOOKS -itc'!H:H)</f>
        <v>0</v>
      </c>
      <c r="K69" s="29">
        <f>SUMIF('BOOKS -itc'!$E:$E,'2A RECON'!$A69,'BOOKS -itc'!I:I)</f>
        <v>0</v>
      </c>
      <c r="L69" s="36">
        <f t="shared" si="4"/>
        <v>3211.86</v>
      </c>
      <c r="M69" s="30">
        <f t="shared" si="4"/>
        <v>3211.86</v>
      </c>
      <c r="N69" s="30">
        <f t="shared" si="4"/>
        <v>0</v>
      </c>
      <c r="O69" s="31">
        <f t="shared" si="4"/>
        <v>0</v>
      </c>
      <c r="P69" s="37">
        <f t="shared" si="5"/>
        <v>6423.72</v>
      </c>
      <c r="Q69" s="32" t="str">
        <f t="shared" ref="Q69:Q73" si="6">IF(P69&lt;0,"SHORT IN 2A","EXCESS IN 2A")</f>
        <v>EXCESS IN 2A</v>
      </c>
    </row>
    <row r="70" spans="1:17" x14ac:dyDescent="0.25">
      <c r="A70" s="36" t="s">
        <v>665</v>
      </c>
      <c r="B70" s="34" t="str">
        <f>VLOOKUP(A70,[1]B2B!$D:$E,2,0)</f>
        <v>TATA AIG GENERAL INSURANCE CO LTD</v>
      </c>
      <c r="C70" s="35" t="e">
        <f>INDEX([1]BOOKS!$C:$C,MATCH(A70,[1]BOOKS!$D:$D,0))</f>
        <v>#N/A</v>
      </c>
      <c r="D70" s="29">
        <f>SUMIF(GSTR2A!$D:$D,'2A RECON'!$A70,GSTR2A!O:O)</f>
        <v>1347</v>
      </c>
      <c r="E70" s="29">
        <f>SUMIF(GSTR2A!$D:$D,'2A RECON'!$A70,GSTR2A!P:P)</f>
        <v>1347</v>
      </c>
      <c r="F70" s="29">
        <f>SUMIF(GSTR2A!$D:$D,'2A RECON'!$A70,GSTR2A!N:N)</f>
        <v>0</v>
      </c>
      <c r="G70" s="29">
        <f>SUMIF(GSTR2A!$D:$D,'2A RECON'!$A70,GSTR2A!Q:Q)</f>
        <v>0</v>
      </c>
      <c r="H70" s="29">
        <f>SUMIF('BOOKS -itc'!$E:$E,'2A RECON'!$A70,'BOOKS -itc'!F:F)</f>
        <v>0</v>
      </c>
      <c r="I70" s="29">
        <f>SUMIF('BOOKS -itc'!$E:$E,'2A RECON'!$A70,'BOOKS -itc'!G:G)</f>
        <v>0</v>
      </c>
      <c r="J70" s="29">
        <f>SUMIF('BOOKS -itc'!$E:$E,'2A RECON'!$A70,'BOOKS -itc'!H:H)</f>
        <v>0</v>
      </c>
      <c r="K70" s="29">
        <f>SUMIF('BOOKS -itc'!$E:$E,'2A RECON'!$A70,'BOOKS -itc'!I:I)</f>
        <v>0</v>
      </c>
      <c r="L70" s="36">
        <f t="shared" si="4"/>
        <v>1347</v>
      </c>
      <c r="M70" s="30">
        <f t="shared" si="4"/>
        <v>1347</v>
      </c>
      <c r="N70" s="30">
        <f t="shared" si="4"/>
        <v>0</v>
      </c>
      <c r="O70" s="31">
        <f t="shared" si="4"/>
        <v>0</v>
      </c>
      <c r="P70" s="37">
        <f t="shared" si="5"/>
        <v>2694</v>
      </c>
      <c r="Q70" s="32" t="str">
        <f t="shared" si="6"/>
        <v>EXCESS IN 2A</v>
      </c>
    </row>
    <row r="71" spans="1:17" x14ac:dyDescent="0.25">
      <c r="A71" s="38" t="s">
        <v>743</v>
      </c>
      <c r="B71" s="34" t="str">
        <f>VLOOKUP(A71,[1]B2B!$D:$E,2,0)</f>
        <v>VALIVITTAN  MARI MURUGAN</v>
      </c>
      <c r="C71" s="35" t="e">
        <f>INDEX([1]BOOKS!$C:$C,MATCH(A71,[1]BOOKS!$D:$D,0))</f>
        <v>#N/A</v>
      </c>
      <c r="D71" s="29">
        <f>SUMIF(GSTR2A!$D:$D,'2A RECON'!$A71,GSTR2A!O:O)</f>
        <v>135550.79999999999</v>
      </c>
      <c r="E71" s="29">
        <f>SUMIF(GSTR2A!$D:$D,'2A RECON'!$A71,GSTR2A!P:P)</f>
        <v>135550.79999999999</v>
      </c>
      <c r="F71" s="29">
        <f>SUMIF(GSTR2A!$D:$D,'2A RECON'!$A71,GSTR2A!N:N)</f>
        <v>0</v>
      </c>
      <c r="G71" s="29">
        <f>SUMIF(GSTR2A!$D:$D,'2A RECON'!$A71,GSTR2A!Q:Q)</f>
        <v>0</v>
      </c>
      <c r="H71" s="29">
        <f>SUMIF('BOOKS -itc'!$E:$E,'2A RECON'!$A71,'BOOKS -itc'!F:F)</f>
        <v>0</v>
      </c>
      <c r="I71" s="29">
        <f>SUMIF('BOOKS -itc'!$E:$E,'2A RECON'!$A71,'BOOKS -itc'!G:G)</f>
        <v>0</v>
      </c>
      <c r="J71" s="29">
        <f>SUMIF('BOOKS -itc'!$E:$E,'2A RECON'!$A71,'BOOKS -itc'!H:H)</f>
        <v>0</v>
      </c>
      <c r="K71" s="29">
        <f>SUMIF('BOOKS -itc'!$E:$E,'2A RECON'!$A71,'BOOKS -itc'!I:I)</f>
        <v>0</v>
      </c>
      <c r="L71" s="36">
        <f t="shared" si="4"/>
        <v>135550.79999999999</v>
      </c>
      <c r="M71" s="30">
        <f t="shared" si="4"/>
        <v>135550.79999999999</v>
      </c>
      <c r="N71" s="30">
        <f t="shared" si="4"/>
        <v>0</v>
      </c>
      <c r="O71" s="31">
        <f t="shared" si="4"/>
        <v>0</v>
      </c>
      <c r="P71" s="37">
        <f t="shared" si="5"/>
        <v>271101.59999999998</v>
      </c>
      <c r="Q71" s="32" t="str">
        <f t="shared" si="6"/>
        <v>EXCESS IN 2A</v>
      </c>
    </row>
    <row r="72" spans="1:17" hidden="1" x14ac:dyDescent="0.25">
      <c r="A72" s="38" t="s">
        <v>797</v>
      </c>
      <c r="B72" s="34" t="str">
        <f>VLOOKUP(A72,[1]B2B!$D:$E,2,0)</f>
        <v>TRANSPORT CORPORATION OF INDIA LIMITED</v>
      </c>
      <c r="C72" s="35" t="e">
        <f>INDEX([1]BOOKS!$C:$C,MATCH(A72,[1]BOOKS!$D:$D,0))</f>
        <v>#N/A</v>
      </c>
      <c r="D72" s="29">
        <f>SUMIF(GSTR2A!$D:$D,'2A RECON'!$A72,GSTR2A!O:O)</f>
        <v>0</v>
      </c>
      <c r="E72" s="29">
        <f>SUMIF(GSTR2A!$D:$D,'2A RECON'!$A72,GSTR2A!P:P)</f>
        <v>0</v>
      </c>
      <c r="F72" s="29">
        <f>SUMIF(GSTR2A!$D:$D,'2A RECON'!$A72,GSTR2A!N:N)</f>
        <v>0</v>
      </c>
      <c r="G72" s="29">
        <f>SUMIF(GSTR2A!$D:$D,'2A RECON'!$A72,GSTR2A!Q:Q)</f>
        <v>0</v>
      </c>
      <c r="H72" s="29">
        <f>SUMIF('BOOKS -itc'!$E:$E,'2A RECON'!$A72,'BOOKS -itc'!F:F)</f>
        <v>0</v>
      </c>
      <c r="I72" s="29">
        <f>SUMIF('BOOKS -itc'!$E:$E,'2A RECON'!$A72,'BOOKS -itc'!G:G)</f>
        <v>0</v>
      </c>
      <c r="J72" s="29">
        <f>SUMIF('BOOKS -itc'!$E:$E,'2A RECON'!$A72,'BOOKS -itc'!H:H)</f>
        <v>0</v>
      </c>
      <c r="K72" s="29">
        <f>SUMIF('BOOKS -itc'!$E:$E,'2A RECON'!$A72,'BOOKS -itc'!I:I)</f>
        <v>0</v>
      </c>
      <c r="L72" s="36">
        <f t="shared" si="4"/>
        <v>0</v>
      </c>
      <c r="M72" s="30">
        <f t="shared" si="4"/>
        <v>0</v>
      </c>
      <c r="N72" s="30">
        <f t="shared" si="4"/>
        <v>0</v>
      </c>
      <c r="O72" s="31">
        <f t="shared" si="4"/>
        <v>0</v>
      </c>
      <c r="P72" s="37">
        <f t="shared" si="5"/>
        <v>0</v>
      </c>
      <c r="Q72" s="32" t="str">
        <f t="shared" si="6"/>
        <v>EXCESS IN 2A</v>
      </c>
    </row>
    <row r="73" spans="1:17" ht="15.75" thickBot="1" x14ac:dyDescent="0.3">
      <c r="A73" s="39" t="s">
        <v>822</v>
      </c>
      <c r="B73" s="40" t="str">
        <f>VLOOKUP(A73,[1]B2B!$D:$E,2,0)</f>
        <v>NEX GEN IT SOLUTIONS &amp; SERVICES</v>
      </c>
      <c r="C73" s="41" t="e">
        <f>INDEX([1]BOOKS!$C:$C,MATCH(A73,[1]BOOKS!$D:$D,0))</f>
        <v>#N/A</v>
      </c>
      <c r="D73" s="29">
        <f>SUMIF(GSTR2A!$D:$D,'2A RECON'!$A73,GSTR2A!O:O)</f>
        <v>68.400000000000006</v>
      </c>
      <c r="E73" s="29">
        <f>SUMIF(GSTR2A!$D:$D,'2A RECON'!$A73,GSTR2A!P:P)</f>
        <v>68.400000000000006</v>
      </c>
      <c r="F73" s="29">
        <f>SUMIF(GSTR2A!$D:$D,'2A RECON'!$A73,GSTR2A!N:N)</f>
        <v>0</v>
      </c>
      <c r="G73" s="29">
        <f>SUMIF(GSTR2A!$D:$D,'2A RECON'!$A73,GSTR2A!Q:Q)</f>
        <v>0</v>
      </c>
      <c r="H73" s="29">
        <f>SUMIF('BOOKS -itc'!$E:$E,'2A RECON'!$A73,'BOOKS -itc'!F:F)</f>
        <v>0</v>
      </c>
      <c r="I73" s="29">
        <f>SUMIF('BOOKS -itc'!$E:$E,'2A RECON'!$A73,'BOOKS -itc'!G:G)</f>
        <v>0</v>
      </c>
      <c r="J73" s="29">
        <f>SUMIF('BOOKS -itc'!$E:$E,'2A RECON'!$A73,'BOOKS -itc'!H:H)</f>
        <v>0</v>
      </c>
      <c r="K73" s="29">
        <f>SUMIF('BOOKS -itc'!$E:$E,'2A RECON'!$A73,'BOOKS -itc'!I:I)</f>
        <v>0</v>
      </c>
      <c r="L73" s="42">
        <f t="shared" si="4"/>
        <v>68.400000000000006</v>
      </c>
      <c r="M73" s="43">
        <f t="shared" si="4"/>
        <v>68.400000000000006</v>
      </c>
      <c r="N73" s="43">
        <f t="shared" si="4"/>
        <v>0</v>
      </c>
      <c r="O73" s="44">
        <f t="shared" si="4"/>
        <v>0</v>
      </c>
      <c r="P73" s="45">
        <f t="shared" si="5"/>
        <v>136.80000000000001</v>
      </c>
      <c r="Q73" s="32" t="str">
        <f t="shared" si="6"/>
        <v>EXCESS IN 2A</v>
      </c>
    </row>
    <row r="76" spans="1:17" x14ac:dyDescent="0.25">
      <c r="D76" s="46">
        <f>SUM(D3:D75)</f>
        <v>4257501.74</v>
      </c>
      <c r="E76" s="46">
        <f t="shared" ref="E76:G76" si="7">SUM(E3:E75)</f>
        <v>4257501.74</v>
      </c>
      <c r="F76" s="46">
        <f t="shared" si="7"/>
        <v>282588.48</v>
      </c>
      <c r="G76" s="46">
        <f t="shared" si="7"/>
        <v>129020</v>
      </c>
      <c r="H76" s="46">
        <f>SUM(H3:H75)</f>
        <v>4114076.6199999996</v>
      </c>
      <c r="I76" s="46">
        <f t="shared" ref="I76" si="8">SUM(I3:I75)</f>
        <v>4114076.6199999996</v>
      </c>
      <c r="J76" s="46">
        <f t="shared" ref="J76" si="9">SUM(J3:J75)</f>
        <v>282588.19999999995</v>
      </c>
      <c r="K76" s="46">
        <f t="shared" ref="K76" si="10">SUM(K3:K75)</f>
        <v>129020</v>
      </c>
      <c r="L76" s="46">
        <f t="shared" ref="L76" si="11">SUM(L3:L75)</f>
        <v>143425.12000000008</v>
      </c>
      <c r="M76" s="46">
        <f t="shared" ref="M76" si="12">SUM(M3:M75)</f>
        <v>143425.12000000008</v>
      </c>
      <c r="N76" s="46">
        <f t="shared" ref="N76" si="13">SUM(N3:N75)</f>
        <v>0.27999999999997272</v>
      </c>
      <c r="O76" s="46">
        <f t="shared" ref="O76" si="14">SUM(O3:O75)</f>
        <v>0</v>
      </c>
      <c r="P76" s="46">
        <f t="shared" ref="P76" si="15">SUM(P3:P75)</f>
        <v>286850.52000000019</v>
      </c>
    </row>
    <row r="80" spans="1:17" x14ac:dyDescent="0.25">
      <c r="C80" s="47" t="s">
        <v>909</v>
      </c>
      <c r="D80" s="48">
        <v>4423396.74</v>
      </c>
      <c r="E80" s="48">
        <v>4423396.74</v>
      </c>
      <c r="F80" s="48">
        <v>230544.59</v>
      </c>
      <c r="G80" s="47"/>
    </row>
    <row r="81" spans="3:7" x14ac:dyDescent="0.25">
      <c r="C81" s="47" t="s">
        <v>910</v>
      </c>
      <c r="D81" s="46">
        <f>D76</f>
        <v>4257501.74</v>
      </c>
      <c r="E81" s="46">
        <f t="shared" ref="E81:G81" si="16">E76</f>
        <v>4257501.74</v>
      </c>
      <c r="F81" s="46">
        <f t="shared" si="16"/>
        <v>282588.48</v>
      </c>
      <c r="G81" s="46">
        <f t="shared" si="16"/>
        <v>129020</v>
      </c>
    </row>
    <row r="82" spans="3:7" x14ac:dyDescent="0.25">
      <c r="C82" s="47" t="s">
        <v>911</v>
      </c>
      <c r="D82" s="46">
        <f>H76</f>
        <v>4114076.6199999996</v>
      </c>
      <c r="E82" s="46">
        <f>I76</f>
        <v>4114076.6199999996</v>
      </c>
      <c r="F82" s="46">
        <f>J76</f>
        <v>282588.19999999995</v>
      </c>
      <c r="G82" s="46">
        <f>K76</f>
        <v>129020</v>
      </c>
    </row>
    <row r="83" spans="3:7" x14ac:dyDescent="0.25">
      <c r="C83" s="47"/>
      <c r="D83" s="47"/>
      <c r="E83" s="47"/>
      <c r="F83" s="47"/>
      <c r="G83" s="47"/>
    </row>
    <row r="84" spans="3:7" x14ac:dyDescent="0.25">
      <c r="C84" s="47" t="s">
        <v>912</v>
      </c>
      <c r="D84" s="46">
        <f>D80-D82</f>
        <v>309320.12000000058</v>
      </c>
      <c r="E84" s="46">
        <f>E80-E82</f>
        <v>309320.12000000058</v>
      </c>
      <c r="F84" s="46">
        <f>F80-F82</f>
        <v>-52043.609999999957</v>
      </c>
      <c r="G84" s="47"/>
    </row>
  </sheetData>
  <autoFilter ref="A2:Q73">
    <filterColumn colId="15">
      <customFilters>
        <customFilter operator="greaterThan" val="10"/>
      </customFilters>
    </filterColumn>
  </autoFilter>
  <mergeCells count="3">
    <mergeCell ref="D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C23"/>
  <sheetViews>
    <sheetView tabSelected="1" workbookViewId="0">
      <selection activeCell="A4" sqref="A4"/>
    </sheetView>
  </sheetViews>
  <sheetFormatPr defaultRowHeight="15" x14ac:dyDescent="0.25"/>
  <cols>
    <col min="1" max="1" width="51.5703125" bestFit="1" customWidth="1"/>
    <col min="2" max="2" width="15.85546875" bestFit="1" customWidth="1"/>
  </cols>
  <sheetData>
    <row r="1" spans="1:3" x14ac:dyDescent="0.25">
      <c r="A1" s="7" t="s">
        <v>499</v>
      </c>
      <c r="C1" s="7" t="s">
        <v>513</v>
      </c>
    </row>
    <row r="2" spans="1:3" x14ac:dyDescent="0.25">
      <c r="A2" s="56" t="s">
        <v>66</v>
      </c>
      <c r="B2" t="s">
        <v>503</v>
      </c>
      <c r="C2" t="s">
        <v>514</v>
      </c>
    </row>
    <row r="3" spans="1:3" x14ac:dyDescent="0.25">
      <c r="A3" s="56" t="s">
        <v>89</v>
      </c>
      <c r="B3" t="s">
        <v>504</v>
      </c>
      <c r="C3" t="s">
        <v>514</v>
      </c>
    </row>
    <row r="4" spans="1:3" x14ac:dyDescent="0.25">
      <c r="A4" t="s">
        <v>500</v>
      </c>
      <c r="B4" t="s">
        <v>503</v>
      </c>
      <c r="C4" t="s">
        <v>514</v>
      </c>
    </row>
    <row r="6" spans="1:3" x14ac:dyDescent="0.25">
      <c r="A6" s="7" t="s">
        <v>505</v>
      </c>
    </row>
    <row r="8" spans="1:3" x14ac:dyDescent="0.25">
      <c r="A8" s="56" t="s">
        <v>501</v>
      </c>
      <c r="B8" t="s">
        <v>503</v>
      </c>
      <c r="C8" t="s">
        <v>514</v>
      </c>
    </row>
    <row r="9" spans="1:3" x14ac:dyDescent="0.25">
      <c r="A9" s="56" t="s">
        <v>502</v>
      </c>
      <c r="B9" t="s">
        <v>504</v>
      </c>
      <c r="C9" t="s">
        <v>514</v>
      </c>
    </row>
    <row r="10" spans="1:3" x14ac:dyDescent="0.25">
      <c r="A10" s="56" t="s">
        <v>500</v>
      </c>
      <c r="B10" t="s">
        <v>503</v>
      </c>
      <c r="C10" t="s">
        <v>514</v>
      </c>
    </row>
    <row r="13" spans="1:3" x14ac:dyDescent="0.25">
      <c r="A13" s="7" t="s">
        <v>506</v>
      </c>
      <c r="C13" t="s">
        <v>514</v>
      </c>
    </row>
    <row r="14" spans="1:3" x14ac:dyDescent="0.25">
      <c r="A14" s="56" t="s">
        <v>507</v>
      </c>
      <c r="C14" t="s">
        <v>514</v>
      </c>
    </row>
    <row r="15" spans="1:3" x14ac:dyDescent="0.25">
      <c r="A15" s="56" t="s">
        <v>913</v>
      </c>
    </row>
    <row r="16" spans="1:3" x14ac:dyDescent="0.25">
      <c r="A16" s="56" t="s">
        <v>914</v>
      </c>
    </row>
    <row r="17" spans="1:3" x14ac:dyDescent="0.25">
      <c r="A17" s="7"/>
    </row>
    <row r="19" spans="1:3" x14ac:dyDescent="0.25">
      <c r="A19" s="7" t="s">
        <v>510</v>
      </c>
      <c r="C19" t="s">
        <v>514</v>
      </c>
    </row>
    <row r="20" spans="1:3" x14ac:dyDescent="0.25">
      <c r="A20" s="7"/>
    </row>
    <row r="21" spans="1:3" x14ac:dyDescent="0.25">
      <c r="A21" s="7" t="s">
        <v>509</v>
      </c>
    </row>
    <row r="23" spans="1:3" x14ac:dyDescent="0.25">
      <c r="A23" t="s">
        <v>508</v>
      </c>
    </row>
  </sheetData>
  <hyperlinks>
    <hyperlink ref="A8" location="GSTR2A!A1" display="GSTR2A"/>
    <hyperlink ref="A10" location="'BOOKS -itc'!A1" display="BOOKS"/>
    <hyperlink ref="A16" location="'2A RECON'!A1" display="2. GSTR2A VS BOOKS GSTIN WISE"/>
    <hyperlink ref="A9" location="'GSTR3B-ITC'!A1" display="GSTR3B-ITC"/>
    <hyperlink ref="A14" location="'ITC ANALYSIS'!A1" display="Analysis Inward Supply"/>
    <hyperlink ref="A15" location="'ITC ANALYSIS'!A1" display="1. GSTR2A VS GSTR3B-ITC VS BOOKS MONTHLY ANALYSIS"/>
    <hyperlink ref="A2" location="B2B!A1" display="GSTR1"/>
    <hyperlink ref="A3" location="GSTR3B!A1" display="GSTR3B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5"/>
  <sheetViews>
    <sheetView workbookViewId="0"/>
  </sheetViews>
  <sheetFormatPr defaultRowHeight="15" x14ac:dyDescent="0.25"/>
  <sheetData>
    <row r="1" spans="1: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25">
      <c r="A2" t="s">
        <v>1</v>
      </c>
      <c r="B2" t="s">
        <v>2</v>
      </c>
      <c r="C2" t="s">
        <v>66</v>
      </c>
      <c r="D2" t="s">
        <v>4</v>
      </c>
      <c r="E2" t="s">
        <v>67</v>
      </c>
    </row>
    <row r="3" spans="1:5" x14ac:dyDescent="0.25">
      <c r="A3" t="s">
        <v>1</v>
      </c>
      <c r="B3" t="s">
        <v>17</v>
      </c>
      <c r="C3" t="s">
        <v>66</v>
      </c>
      <c r="D3" t="s">
        <v>21</v>
      </c>
      <c r="E3" t="s">
        <v>68</v>
      </c>
    </row>
    <row r="4" spans="1:5" x14ac:dyDescent="0.25">
      <c r="A4" t="s">
        <v>1</v>
      </c>
      <c r="B4" t="s">
        <v>22</v>
      </c>
      <c r="C4" t="s">
        <v>66</v>
      </c>
      <c r="D4" t="s">
        <v>24</v>
      </c>
      <c r="E4" t="s">
        <v>69</v>
      </c>
    </row>
    <row r="5" spans="1:5" x14ac:dyDescent="0.25">
      <c r="A5" t="s">
        <v>1</v>
      </c>
      <c r="B5" t="s">
        <v>23</v>
      </c>
      <c r="C5" t="s">
        <v>66</v>
      </c>
      <c r="D5" t="s">
        <v>26</v>
      </c>
      <c r="E5" t="s">
        <v>70</v>
      </c>
    </row>
    <row r="6" spans="1:5" x14ac:dyDescent="0.25">
      <c r="A6" t="s">
        <v>1</v>
      </c>
      <c r="B6" t="s">
        <v>25</v>
      </c>
      <c r="C6" t="s">
        <v>66</v>
      </c>
      <c r="D6" t="s">
        <v>29</v>
      </c>
      <c r="E6" t="s">
        <v>71</v>
      </c>
    </row>
    <row r="7" spans="1:5" x14ac:dyDescent="0.25">
      <c r="A7" t="s">
        <v>1</v>
      </c>
      <c r="B7" t="s">
        <v>27</v>
      </c>
      <c r="C7" t="s">
        <v>66</v>
      </c>
      <c r="D7" t="s">
        <v>31</v>
      </c>
      <c r="E7" t="s">
        <v>72</v>
      </c>
    </row>
    <row r="8" spans="1:5" x14ac:dyDescent="0.25">
      <c r="A8" t="s">
        <v>1</v>
      </c>
      <c r="B8" t="s">
        <v>28</v>
      </c>
      <c r="C8" t="s">
        <v>66</v>
      </c>
      <c r="D8" t="s">
        <v>34</v>
      </c>
      <c r="E8" t="s">
        <v>73</v>
      </c>
    </row>
    <row r="9" spans="1:5" x14ac:dyDescent="0.25">
      <c r="A9" t="s">
        <v>1</v>
      </c>
      <c r="B9" t="s">
        <v>30</v>
      </c>
      <c r="C9" t="s">
        <v>66</v>
      </c>
      <c r="D9" t="s">
        <v>37</v>
      </c>
      <c r="E9" t="s">
        <v>74</v>
      </c>
    </row>
    <row r="10" spans="1:5" x14ac:dyDescent="0.25">
      <c r="A10" t="s">
        <v>1</v>
      </c>
      <c r="B10" t="s">
        <v>32</v>
      </c>
      <c r="C10" t="s">
        <v>66</v>
      </c>
      <c r="D10" t="s">
        <v>39</v>
      </c>
      <c r="E10" t="s">
        <v>75</v>
      </c>
    </row>
    <row r="11" spans="1:5" x14ac:dyDescent="0.25">
      <c r="A11" t="s">
        <v>1</v>
      </c>
      <c r="B11" t="s">
        <v>33</v>
      </c>
      <c r="C11" t="s">
        <v>66</v>
      </c>
      <c r="D11" t="s">
        <v>42</v>
      </c>
      <c r="E11" t="s">
        <v>76</v>
      </c>
    </row>
    <row r="12" spans="1:5" x14ac:dyDescent="0.25">
      <c r="A12" t="s">
        <v>1</v>
      </c>
      <c r="B12" t="s">
        <v>35</v>
      </c>
      <c r="C12" t="s">
        <v>66</v>
      </c>
      <c r="D12" t="s">
        <v>42</v>
      </c>
      <c r="E12" t="s">
        <v>77</v>
      </c>
    </row>
    <row r="13" spans="1:5" x14ac:dyDescent="0.25">
      <c r="A13" t="s">
        <v>1</v>
      </c>
      <c r="B13" t="s">
        <v>36</v>
      </c>
      <c r="C13" t="s">
        <v>66</v>
      </c>
      <c r="D13" t="s">
        <v>42</v>
      </c>
      <c r="E13" t="s">
        <v>78</v>
      </c>
    </row>
    <row r="14" spans="1:5" x14ac:dyDescent="0.25">
      <c r="A14" t="s">
        <v>1</v>
      </c>
      <c r="B14" t="s">
        <v>38</v>
      </c>
      <c r="C14" t="s">
        <v>66</v>
      </c>
      <c r="D14" t="s">
        <v>48</v>
      </c>
      <c r="E14" t="s">
        <v>79</v>
      </c>
    </row>
    <row r="15" spans="1:5" x14ac:dyDescent="0.25">
      <c r="A15" t="s">
        <v>1</v>
      </c>
      <c r="B15" t="s">
        <v>40</v>
      </c>
      <c r="C15" t="s">
        <v>66</v>
      </c>
      <c r="D15" t="s">
        <v>50</v>
      </c>
      <c r="E15" t="s">
        <v>80</v>
      </c>
    </row>
    <row r="16" spans="1:5" x14ac:dyDescent="0.25">
      <c r="A16" t="s">
        <v>1</v>
      </c>
      <c r="B16" t="s">
        <v>41</v>
      </c>
      <c r="C16" t="s">
        <v>66</v>
      </c>
      <c r="D16" t="s">
        <v>53</v>
      </c>
      <c r="E16" t="s">
        <v>81</v>
      </c>
    </row>
    <row r="17" spans="1:6" x14ac:dyDescent="0.25">
      <c r="A17" t="s">
        <v>1</v>
      </c>
      <c r="B17" t="s">
        <v>43</v>
      </c>
      <c r="C17" t="s">
        <v>66</v>
      </c>
      <c r="D17" t="s">
        <v>54</v>
      </c>
      <c r="E17" t="s">
        <v>82</v>
      </c>
    </row>
    <row r="18" spans="1:6" x14ac:dyDescent="0.25">
      <c r="A18" t="s">
        <v>1</v>
      </c>
      <c r="B18" t="s">
        <v>44</v>
      </c>
      <c r="C18" t="s">
        <v>66</v>
      </c>
      <c r="D18" t="s">
        <v>55</v>
      </c>
      <c r="E18" t="s">
        <v>83</v>
      </c>
    </row>
    <row r="19" spans="1:6" x14ac:dyDescent="0.25">
      <c r="A19" t="s">
        <v>1</v>
      </c>
      <c r="B19" t="s">
        <v>45</v>
      </c>
      <c r="C19" t="s">
        <v>66</v>
      </c>
      <c r="D19" t="s">
        <v>56</v>
      </c>
      <c r="E19" t="s">
        <v>84</v>
      </c>
    </row>
    <row r="20" spans="1:6" x14ac:dyDescent="0.25">
      <c r="A20" t="s">
        <v>1</v>
      </c>
      <c r="B20" t="s">
        <v>46</v>
      </c>
      <c r="C20" t="s">
        <v>66</v>
      </c>
      <c r="D20" t="s">
        <v>57</v>
      </c>
      <c r="E20" t="s">
        <v>85</v>
      </c>
    </row>
    <row r="21" spans="1:6" x14ac:dyDescent="0.25">
      <c r="A21" t="s">
        <v>1</v>
      </c>
      <c r="B21" t="s">
        <v>47</v>
      </c>
      <c r="C21" t="s">
        <v>66</v>
      </c>
      <c r="D21" t="s">
        <v>58</v>
      </c>
      <c r="E21" t="s">
        <v>86</v>
      </c>
    </row>
    <row r="22" spans="1:6" x14ac:dyDescent="0.25">
      <c r="A22" t="s">
        <v>1</v>
      </c>
      <c r="B22" t="s">
        <v>49</v>
      </c>
      <c r="C22" t="s">
        <v>66</v>
      </c>
      <c r="D22" t="s">
        <v>59</v>
      </c>
      <c r="E22" t="s">
        <v>87</v>
      </c>
    </row>
    <row r="23" spans="1:6" x14ac:dyDescent="0.25">
      <c r="A23" t="s">
        <v>1</v>
      </c>
      <c r="B23" t="s">
        <v>51</v>
      </c>
      <c r="C23" t="s">
        <v>66</v>
      </c>
      <c r="D23" t="s">
        <v>60</v>
      </c>
      <c r="E23" t="s">
        <v>88</v>
      </c>
    </row>
    <row r="24" spans="1:6" x14ac:dyDescent="0.25">
      <c r="A24" t="s">
        <v>1</v>
      </c>
      <c r="B24" t="s">
        <v>38</v>
      </c>
      <c r="C24" t="s">
        <v>89</v>
      </c>
      <c r="D24" t="s">
        <v>90</v>
      </c>
      <c r="E24" t="s">
        <v>79</v>
      </c>
      <c r="F24" t="s">
        <v>79</v>
      </c>
    </row>
    <row r="25" spans="1:6" x14ac:dyDescent="0.25">
      <c r="A25" t="s">
        <v>1</v>
      </c>
      <c r="B25" t="s">
        <v>40</v>
      </c>
      <c r="C25" t="s">
        <v>89</v>
      </c>
      <c r="D25" t="s">
        <v>91</v>
      </c>
      <c r="E25" t="s">
        <v>80</v>
      </c>
      <c r="F25" t="s">
        <v>92</v>
      </c>
    </row>
    <row r="26" spans="1:6" x14ac:dyDescent="0.25">
      <c r="A26" t="s">
        <v>1</v>
      </c>
      <c r="B26" t="s">
        <v>44</v>
      </c>
      <c r="C26" t="s">
        <v>89</v>
      </c>
      <c r="D26" t="s">
        <v>93</v>
      </c>
      <c r="E26" t="s">
        <v>83</v>
      </c>
      <c r="F26" t="s">
        <v>92</v>
      </c>
    </row>
    <row r="27" spans="1:6" x14ac:dyDescent="0.25">
      <c r="A27" t="s">
        <v>1</v>
      </c>
      <c r="B27" t="s">
        <v>43</v>
      </c>
      <c r="C27" t="s">
        <v>89</v>
      </c>
      <c r="D27" t="s">
        <v>94</v>
      </c>
      <c r="E27" t="s">
        <v>82</v>
      </c>
      <c r="F27" t="s">
        <v>92</v>
      </c>
    </row>
    <row r="28" spans="1:6" x14ac:dyDescent="0.25">
      <c r="A28" t="s">
        <v>1</v>
      </c>
      <c r="B28" t="s">
        <v>41</v>
      </c>
      <c r="C28" t="s">
        <v>89</v>
      </c>
      <c r="D28" t="s">
        <v>95</v>
      </c>
      <c r="E28" t="s">
        <v>81</v>
      </c>
      <c r="F28" t="s">
        <v>92</v>
      </c>
    </row>
    <row r="29" spans="1:6" x14ac:dyDescent="0.25">
      <c r="A29" t="s">
        <v>1</v>
      </c>
      <c r="B29" t="s">
        <v>47</v>
      </c>
      <c r="C29" t="s">
        <v>89</v>
      </c>
      <c r="D29" t="s">
        <v>96</v>
      </c>
      <c r="E29" t="s">
        <v>86</v>
      </c>
      <c r="F29" t="s">
        <v>92</v>
      </c>
    </row>
    <row r="30" spans="1:6" x14ac:dyDescent="0.25">
      <c r="A30" t="s">
        <v>1</v>
      </c>
      <c r="B30" t="s">
        <v>46</v>
      </c>
      <c r="C30" t="s">
        <v>89</v>
      </c>
      <c r="D30" t="s">
        <v>97</v>
      </c>
      <c r="E30" t="s">
        <v>85</v>
      </c>
      <c r="F30" t="s">
        <v>92</v>
      </c>
    </row>
    <row r="31" spans="1:6" x14ac:dyDescent="0.25">
      <c r="A31" t="s">
        <v>1</v>
      </c>
      <c r="B31" t="s">
        <v>45</v>
      </c>
      <c r="C31" t="s">
        <v>89</v>
      </c>
      <c r="D31" t="s">
        <v>98</v>
      </c>
      <c r="E31" t="s">
        <v>84</v>
      </c>
      <c r="F31" t="s">
        <v>92</v>
      </c>
    </row>
    <row r="32" spans="1:6" x14ac:dyDescent="0.25">
      <c r="A32" t="s">
        <v>1</v>
      </c>
      <c r="B32" t="s">
        <v>51</v>
      </c>
      <c r="C32" t="s">
        <v>89</v>
      </c>
      <c r="D32" t="s">
        <v>99</v>
      </c>
      <c r="E32" t="s">
        <v>88</v>
      </c>
      <c r="F32" t="s">
        <v>92</v>
      </c>
    </row>
    <row r="33" spans="1:6" x14ac:dyDescent="0.25">
      <c r="A33" t="s">
        <v>1</v>
      </c>
      <c r="B33" t="s">
        <v>49</v>
      </c>
      <c r="C33" t="s">
        <v>89</v>
      </c>
      <c r="D33" t="s">
        <v>100</v>
      </c>
      <c r="E33" t="s">
        <v>87</v>
      </c>
      <c r="F33" t="s">
        <v>92</v>
      </c>
    </row>
    <row r="34" spans="1:6" x14ac:dyDescent="0.25">
      <c r="A34" t="s">
        <v>1</v>
      </c>
      <c r="B34" t="s">
        <v>2</v>
      </c>
      <c r="C34" t="s">
        <v>89</v>
      </c>
      <c r="D34" t="s">
        <v>101</v>
      </c>
      <c r="E34" t="s">
        <v>67</v>
      </c>
      <c r="F34" t="s">
        <v>83</v>
      </c>
    </row>
    <row r="35" spans="1:6" x14ac:dyDescent="0.25">
      <c r="A35" t="s">
        <v>1</v>
      </c>
      <c r="B35" t="s">
        <v>22</v>
      </c>
      <c r="C35" t="s">
        <v>89</v>
      </c>
      <c r="D35" t="s">
        <v>24</v>
      </c>
      <c r="E35" t="s">
        <v>69</v>
      </c>
      <c r="F35" t="s">
        <v>83</v>
      </c>
    </row>
    <row r="36" spans="1:6" x14ac:dyDescent="0.25">
      <c r="A36" t="s">
        <v>1</v>
      </c>
      <c r="B36" t="s">
        <v>17</v>
      </c>
      <c r="C36" t="s">
        <v>89</v>
      </c>
      <c r="D36" t="s">
        <v>21</v>
      </c>
      <c r="E36" t="s">
        <v>68</v>
      </c>
      <c r="F36" t="s">
        <v>83</v>
      </c>
    </row>
    <row r="37" spans="1:6" x14ac:dyDescent="0.25">
      <c r="A37" t="s">
        <v>1</v>
      </c>
      <c r="B37" t="s">
        <v>23</v>
      </c>
      <c r="C37" t="s">
        <v>89</v>
      </c>
      <c r="D37" t="s">
        <v>26</v>
      </c>
      <c r="E37" t="s">
        <v>70</v>
      </c>
      <c r="F37" t="s">
        <v>83</v>
      </c>
    </row>
    <row r="38" spans="1:6" x14ac:dyDescent="0.25">
      <c r="A38" t="s">
        <v>1</v>
      </c>
      <c r="B38" t="s">
        <v>27</v>
      </c>
      <c r="C38" t="s">
        <v>89</v>
      </c>
      <c r="D38" t="s">
        <v>31</v>
      </c>
      <c r="E38" t="s">
        <v>72</v>
      </c>
      <c r="F38" t="s">
        <v>83</v>
      </c>
    </row>
    <row r="39" spans="1:6" x14ac:dyDescent="0.25">
      <c r="A39" t="s">
        <v>1</v>
      </c>
      <c r="B39" t="s">
        <v>25</v>
      </c>
      <c r="C39" t="s">
        <v>89</v>
      </c>
      <c r="D39" t="s">
        <v>102</v>
      </c>
      <c r="E39" t="s">
        <v>71</v>
      </c>
      <c r="F39" t="s">
        <v>83</v>
      </c>
    </row>
    <row r="40" spans="1:6" x14ac:dyDescent="0.25">
      <c r="A40" t="s">
        <v>1</v>
      </c>
      <c r="B40" t="s">
        <v>28</v>
      </c>
      <c r="C40" t="s">
        <v>89</v>
      </c>
      <c r="D40" t="s">
        <v>34</v>
      </c>
      <c r="E40" t="s">
        <v>73</v>
      </c>
      <c r="F40" t="s">
        <v>83</v>
      </c>
    </row>
    <row r="41" spans="1:6" x14ac:dyDescent="0.25">
      <c r="A41" t="s">
        <v>1</v>
      </c>
      <c r="B41" t="s">
        <v>36</v>
      </c>
      <c r="C41" t="s">
        <v>89</v>
      </c>
    </row>
    <row r="42" spans="1:6" x14ac:dyDescent="0.25">
      <c r="A42" t="s">
        <v>1</v>
      </c>
      <c r="B42" t="s">
        <v>35</v>
      </c>
      <c r="C42" t="s">
        <v>89</v>
      </c>
      <c r="D42" t="s">
        <v>42</v>
      </c>
      <c r="E42" t="s">
        <v>77</v>
      </c>
      <c r="F42" t="s">
        <v>83</v>
      </c>
    </row>
    <row r="43" spans="1:6" x14ac:dyDescent="0.25">
      <c r="A43" t="s">
        <v>1</v>
      </c>
      <c r="B43" t="s">
        <v>33</v>
      </c>
      <c r="C43" t="s">
        <v>89</v>
      </c>
      <c r="D43" t="s">
        <v>42</v>
      </c>
      <c r="E43" t="s">
        <v>76</v>
      </c>
      <c r="F43" t="s">
        <v>83</v>
      </c>
    </row>
    <row r="44" spans="1:6" x14ac:dyDescent="0.25">
      <c r="A44" t="s">
        <v>1</v>
      </c>
      <c r="B44" t="s">
        <v>32</v>
      </c>
      <c r="C44" t="s">
        <v>89</v>
      </c>
      <c r="D44" t="s">
        <v>39</v>
      </c>
      <c r="E44" t="s">
        <v>75</v>
      </c>
      <c r="F44" t="s">
        <v>83</v>
      </c>
    </row>
    <row r="45" spans="1:6" x14ac:dyDescent="0.25">
      <c r="A45" t="s">
        <v>1</v>
      </c>
      <c r="B45" t="s">
        <v>30</v>
      </c>
      <c r="C45" t="s">
        <v>89</v>
      </c>
      <c r="D45" t="s">
        <v>37</v>
      </c>
      <c r="E45" t="s">
        <v>74</v>
      </c>
      <c r="F45" t="s">
        <v>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27"/>
  <sheetViews>
    <sheetView topLeftCell="A10" workbookViewId="0">
      <selection activeCell="F9" sqref="F9"/>
    </sheetView>
  </sheetViews>
  <sheetFormatPr defaultRowHeight="15" x14ac:dyDescent="0.25"/>
  <cols>
    <col min="1" max="1" width="17.42578125" bestFit="1" customWidth="1"/>
    <col min="2" max="2" width="7" bestFit="1" customWidth="1"/>
    <col min="3" max="3" width="16.28515625" bestFit="1" customWidth="1"/>
    <col min="4" max="4" width="13.85546875" bestFit="1" customWidth="1"/>
    <col min="5" max="5" width="9.28515625" bestFit="1" customWidth="1"/>
    <col min="6" max="7" width="11.85546875" bestFit="1" customWidth="1"/>
    <col min="8" max="8" width="5.42578125" bestFit="1" customWidth="1"/>
    <col min="9" max="9" width="13.7109375" bestFit="1" customWidth="1"/>
    <col min="10" max="10" width="9.28515625" bestFit="1" customWidth="1"/>
    <col min="11" max="12" width="11.7109375" bestFit="1" customWidth="1"/>
    <col min="13" max="13" width="9.28515625" bestFit="1" customWidth="1"/>
    <col min="14" max="14" width="10.7109375" bestFit="1" customWidth="1"/>
    <col min="15" max="18" width="9.28515625" bestFit="1" customWidth="1"/>
  </cols>
  <sheetData>
    <row r="1" spans="1:19" x14ac:dyDescent="0.25">
      <c r="D1" s="49" t="s">
        <v>89</v>
      </c>
      <c r="E1" s="49"/>
      <c r="F1" s="49"/>
      <c r="G1" s="49"/>
      <c r="H1" s="49"/>
      <c r="I1" s="49" t="s">
        <v>66</v>
      </c>
      <c r="J1" s="49"/>
      <c r="K1" s="49"/>
      <c r="L1" s="49"/>
      <c r="M1" s="49"/>
      <c r="N1" s="49" t="s">
        <v>495</v>
      </c>
      <c r="O1" s="49"/>
      <c r="P1" s="49"/>
      <c r="Q1" s="49"/>
      <c r="R1" s="49"/>
    </row>
    <row r="2" spans="1:19" x14ac:dyDescent="0.25">
      <c r="A2" s="2" t="s">
        <v>478</v>
      </c>
      <c r="B2" t="s">
        <v>61</v>
      </c>
      <c r="C2" t="s">
        <v>62</v>
      </c>
      <c r="D2" s="4" t="s">
        <v>111</v>
      </c>
      <c r="E2" s="4" t="s">
        <v>112</v>
      </c>
      <c r="F2" s="4" t="s">
        <v>113</v>
      </c>
      <c r="G2" s="4" t="s">
        <v>114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  <c r="N2" s="4" t="s">
        <v>111</v>
      </c>
      <c r="O2" s="4" t="s">
        <v>112</v>
      </c>
      <c r="P2" s="4" t="s">
        <v>113</v>
      </c>
      <c r="Q2" s="4" t="s">
        <v>114</v>
      </c>
      <c r="R2" s="4" t="s">
        <v>115</v>
      </c>
    </row>
    <row r="3" spans="1:19" x14ac:dyDescent="0.25">
      <c r="A3" t="s">
        <v>1</v>
      </c>
      <c r="B3" s="6">
        <v>32021</v>
      </c>
      <c r="C3" t="s">
        <v>493</v>
      </c>
      <c r="D3" s="4">
        <v>13031875</v>
      </c>
      <c r="E3" s="4">
        <v>0</v>
      </c>
      <c r="F3" s="4">
        <v>1172868</v>
      </c>
      <c r="G3" s="4">
        <v>1172868</v>
      </c>
      <c r="H3" s="4">
        <v>0</v>
      </c>
      <c r="I3" s="4">
        <f>+SUMIF(B2B!P:P,Workings!B3,B2B!I:I)</f>
        <v>13031875</v>
      </c>
      <c r="J3" s="4">
        <f>+SUMIF(B2B!P:P,Workings!B3,B2B!J:J)</f>
        <v>0</v>
      </c>
      <c r="K3" s="4">
        <f>+SUMIF(B2B!P:P,Workings!B3,B2B!K:K)</f>
        <v>1172868</v>
      </c>
      <c r="L3" s="4">
        <f>+SUMIF(B2B!P:P,Workings!B3,B2B!L:L)</f>
        <v>1172868</v>
      </c>
      <c r="M3" s="4">
        <f>+SUMIF(B2B!P:P,Workings!B3,B2B!M:M)</f>
        <v>0</v>
      </c>
      <c r="N3" s="4">
        <f>+D3-I3</f>
        <v>0</v>
      </c>
      <c r="O3" s="4">
        <f t="shared" ref="O3:S3" si="0">+E3-J3</f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>
        <f t="shared" si="0"/>
        <v>13031875</v>
      </c>
    </row>
    <row r="4" spans="1:19" x14ac:dyDescent="0.25">
      <c r="A4" t="s">
        <v>1</v>
      </c>
      <c r="B4" s="6">
        <v>12021</v>
      </c>
      <c r="C4" t="s">
        <v>493</v>
      </c>
      <c r="D4" s="4">
        <v>8871785</v>
      </c>
      <c r="E4" s="4">
        <v>0</v>
      </c>
      <c r="F4" s="4">
        <v>798461</v>
      </c>
      <c r="G4" s="4">
        <v>798461</v>
      </c>
      <c r="H4" s="4">
        <v>0</v>
      </c>
      <c r="I4" s="4">
        <f>+SUMIF(B2B!P:P,Workings!B4,B2B!I:I)</f>
        <v>8871785</v>
      </c>
      <c r="J4" s="4">
        <f>+SUMIF(B2B!P:P,Workings!B4,B2B!J:J)</f>
        <v>0</v>
      </c>
      <c r="K4" s="4">
        <f>+SUMIF(B2B!P:P,Workings!B4,B2B!K:K)</f>
        <v>798461</v>
      </c>
      <c r="L4" s="4">
        <f>+SUMIF(B2B!P:P,Workings!B4,B2B!L:L)</f>
        <v>798461</v>
      </c>
      <c r="M4" s="4">
        <f>+SUMIF(B2B!P:P,Workings!B4,B2B!M:M)</f>
        <v>0</v>
      </c>
      <c r="N4" s="4">
        <f t="shared" ref="N4:N14" si="1">+D4-I4</f>
        <v>0</v>
      </c>
      <c r="O4" s="4">
        <f t="shared" ref="O4:O14" si="2">+E4-J4</f>
        <v>0</v>
      </c>
      <c r="P4" s="4">
        <f t="shared" ref="P4:P14" si="3">+F4-K4</f>
        <v>0</v>
      </c>
      <c r="Q4" s="4">
        <f t="shared" ref="Q4:Q14" si="4">+G4-L4</f>
        <v>0</v>
      </c>
      <c r="R4" s="4">
        <f t="shared" ref="R4:R14" si="5">+H4-M4</f>
        <v>0</v>
      </c>
    </row>
    <row r="5" spans="1:19" x14ac:dyDescent="0.25">
      <c r="A5" t="s">
        <v>1</v>
      </c>
      <c r="B5" s="6">
        <v>22021</v>
      </c>
      <c r="C5" t="s">
        <v>493</v>
      </c>
      <c r="D5" s="4">
        <v>11757859</v>
      </c>
      <c r="E5" s="4">
        <v>0</v>
      </c>
      <c r="F5" s="4">
        <v>1058208</v>
      </c>
      <c r="G5" s="4">
        <v>1058208</v>
      </c>
      <c r="H5" s="4">
        <v>0</v>
      </c>
      <c r="I5" s="4">
        <f>+SUMIF(B2B!P:P,Workings!B5,B2B!I:I)</f>
        <v>11757859</v>
      </c>
      <c r="J5" s="4">
        <f>+SUMIF(B2B!P:P,Workings!B5,B2B!J:J)</f>
        <v>0</v>
      </c>
      <c r="K5" s="4">
        <f>+SUMIF(B2B!P:P,Workings!B5,B2B!K:K)</f>
        <v>1058208</v>
      </c>
      <c r="L5" s="4">
        <f>+SUMIF(B2B!P:P,Workings!B5,B2B!L:L)</f>
        <v>1058208</v>
      </c>
      <c r="M5" s="4">
        <f>+SUMIF(B2B!P:P,Workings!B5,B2B!M:M)</f>
        <v>0</v>
      </c>
      <c r="N5" s="4">
        <f t="shared" si="1"/>
        <v>0</v>
      </c>
      <c r="O5" s="4">
        <f t="shared" si="2"/>
        <v>0</v>
      </c>
      <c r="P5" s="4">
        <f t="shared" si="3"/>
        <v>0</v>
      </c>
      <c r="Q5" s="4">
        <f t="shared" si="4"/>
        <v>0</v>
      </c>
      <c r="R5" s="4">
        <f t="shared" si="5"/>
        <v>0</v>
      </c>
    </row>
    <row r="6" spans="1:19" x14ac:dyDescent="0.25">
      <c r="A6" t="s">
        <v>1</v>
      </c>
      <c r="B6" s="6">
        <v>122020</v>
      </c>
      <c r="C6" t="s">
        <v>493</v>
      </c>
      <c r="D6" s="4">
        <v>10414481</v>
      </c>
      <c r="E6" s="4">
        <v>48265</v>
      </c>
      <c r="F6" s="4">
        <v>913169</v>
      </c>
      <c r="G6" s="4">
        <v>913169</v>
      </c>
      <c r="H6" s="4">
        <v>0</v>
      </c>
      <c r="I6" s="4">
        <f>+SUMIF(B2B!P:P,Workings!B6,B2B!I:I)</f>
        <v>10278926</v>
      </c>
      <c r="J6" s="4">
        <f>+SUMIF(B2B!P:P,Workings!B6,B2B!J:J)</f>
        <v>48265</v>
      </c>
      <c r="K6" s="4">
        <f>+SUMIF(B2B!P:P,Workings!B6,B2B!K:K)</f>
        <v>900969</v>
      </c>
      <c r="L6" s="4">
        <f>+SUMIF(B2B!P:P,Workings!B6,B2B!L:L)</f>
        <v>900969</v>
      </c>
      <c r="M6" s="4">
        <f>+SUMIF(B2B!P:P,Workings!B6,B2B!M:M)</f>
        <v>0</v>
      </c>
      <c r="N6" s="4">
        <f t="shared" si="1"/>
        <v>135555</v>
      </c>
      <c r="O6" s="4">
        <f t="shared" si="2"/>
        <v>0</v>
      </c>
      <c r="P6" s="4">
        <f t="shared" si="3"/>
        <v>12200</v>
      </c>
      <c r="Q6" s="4">
        <f t="shared" si="4"/>
        <v>12200</v>
      </c>
      <c r="R6" s="4">
        <f t="shared" si="5"/>
        <v>0</v>
      </c>
    </row>
    <row r="7" spans="1:19" x14ac:dyDescent="0.25">
      <c r="A7" t="s">
        <v>1</v>
      </c>
      <c r="B7" s="6">
        <v>102020</v>
      </c>
      <c r="C7" t="s">
        <v>493</v>
      </c>
      <c r="D7" s="4">
        <v>3041382</v>
      </c>
      <c r="E7" s="4">
        <v>0</v>
      </c>
      <c r="F7" s="4">
        <v>273724</v>
      </c>
      <c r="G7" s="4">
        <v>273724</v>
      </c>
      <c r="H7" s="4">
        <v>0</v>
      </c>
      <c r="I7" s="4">
        <f>+SUMIF(B2B!P:P,Workings!B7,B2B!I:I)</f>
        <v>3041382</v>
      </c>
      <c r="J7" s="4">
        <f>+SUMIF(B2B!P:P,Workings!B7,B2B!J:J)</f>
        <v>0</v>
      </c>
      <c r="K7" s="4">
        <f>+SUMIF(B2B!P:P,Workings!B7,B2B!K:K)</f>
        <v>273724</v>
      </c>
      <c r="L7" s="4">
        <f>+SUMIF(B2B!P:P,Workings!B7,B2B!L:L)</f>
        <v>273724</v>
      </c>
      <c r="M7" s="4">
        <f>+SUMIF(B2B!P:P,Workings!B7,B2B!M:M)</f>
        <v>0</v>
      </c>
      <c r="N7" s="4">
        <f t="shared" si="1"/>
        <v>0</v>
      </c>
      <c r="O7" s="4">
        <f t="shared" si="2"/>
        <v>0</v>
      </c>
      <c r="P7" s="4">
        <f t="shared" si="3"/>
        <v>0</v>
      </c>
      <c r="Q7" s="4">
        <f t="shared" si="4"/>
        <v>0</v>
      </c>
      <c r="R7" s="4">
        <f t="shared" si="5"/>
        <v>0</v>
      </c>
    </row>
    <row r="8" spans="1:19" x14ac:dyDescent="0.25">
      <c r="A8" t="s">
        <v>1</v>
      </c>
      <c r="B8" s="6">
        <v>112020</v>
      </c>
      <c r="C8" t="s">
        <v>493</v>
      </c>
      <c r="D8" s="4">
        <v>7016302</v>
      </c>
      <c r="E8" s="4">
        <v>0</v>
      </c>
      <c r="F8" s="4">
        <v>631464</v>
      </c>
      <c r="G8" s="4">
        <v>631464</v>
      </c>
      <c r="H8" s="4">
        <v>0</v>
      </c>
      <c r="I8" s="4">
        <f>+SUMIF(B2B!P:P,Workings!B8,B2B!I:I)</f>
        <v>7016302</v>
      </c>
      <c r="J8" s="4">
        <f>+SUMIF(B2B!P:P,Workings!B8,B2B!J:J)</f>
        <v>0</v>
      </c>
      <c r="K8" s="4">
        <f>+SUMIF(B2B!P:P,Workings!B8,B2B!K:K)</f>
        <v>631464</v>
      </c>
      <c r="L8" s="4">
        <f>+SUMIF(B2B!P:P,Workings!B8,B2B!L:L)</f>
        <v>631464</v>
      </c>
      <c r="M8" s="4">
        <f>+SUMIF(B2B!P:P,Workings!B8,B2B!M:M)</f>
        <v>0</v>
      </c>
      <c r="N8" s="4">
        <f t="shared" si="1"/>
        <v>0</v>
      </c>
      <c r="O8" s="4">
        <f t="shared" si="2"/>
        <v>0</v>
      </c>
      <c r="P8" s="4">
        <f t="shared" si="3"/>
        <v>0</v>
      </c>
      <c r="Q8" s="4">
        <f t="shared" si="4"/>
        <v>0</v>
      </c>
      <c r="R8" s="4">
        <f t="shared" si="5"/>
        <v>0</v>
      </c>
    </row>
    <row r="9" spans="1:19" x14ac:dyDescent="0.25">
      <c r="A9" t="s">
        <v>1</v>
      </c>
      <c r="B9" s="6">
        <v>92020</v>
      </c>
      <c r="C9" t="s">
        <v>493</v>
      </c>
      <c r="D9" s="4">
        <v>3425197</v>
      </c>
      <c r="E9" s="4">
        <v>0</v>
      </c>
      <c r="F9" s="4">
        <v>308269</v>
      </c>
      <c r="G9" s="4">
        <v>308269</v>
      </c>
      <c r="H9" s="4">
        <v>0</v>
      </c>
      <c r="I9" s="4">
        <f>+SUMIF(B2B!P:P,Workings!B9,B2B!I:I)</f>
        <v>3425197</v>
      </c>
      <c r="J9" s="4">
        <f>+SUMIF(B2B!P:P,Workings!B9,B2B!J:J)</f>
        <v>0</v>
      </c>
      <c r="K9" s="4">
        <f>+SUMIF(B2B!P:P,Workings!B9,B2B!K:K)</f>
        <v>308269</v>
      </c>
      <c r="L9" s="4">
        <f>+SUMIF(B2B!P:P,Workings!B9,B2B!L:L)</f>
        <v>308269</v>
      </c>
      <c r="M9" s="4">
        <f>+SUMIF(B2B!P:P,Workings!B9,B2B!M:M)</f>
        <v>0</v>
      </c>
      <c r="N9" s="4">
        <f t="shared" si="1"/>
        <v>0</v>
      </c>
      <c r="O9" s="4">
        <f t="shared" si="2"/>
        <v>0</v>
      </c>
      <c r="P9" s="4">
        <f t="shared" si="3"/>
        <v>0</v>
      </c>
      <c r="Q9" s="4">
        <f t="shared" si="4"/>
        <v>0</v>
      </c>
      <c r="R9" s="4">
        <f t="shared" si="5"/>
        <v>0</v>
      </c>
    </row>
    <row r="10" spans="1:19" x14ac:dyDescent="0.25">
      <c r="A10" t="s">
        <v>1</v>
      </c>
      <c r="B10" s="6">
        <v>42020</v>
      </c>
      <c r="C10" t="s">
        <v>493</v>
      </c>
      <c r="D10" s="4"/>
      <c r="E10" s="4"/>
      <c r="F10" s="4"/>
      <c r="G10" s="4"/>
      <c r="H10" s="4"/>
      <c r="I10" s="4">
        <f>+SUMIF(B2B!P:P,Workings!B10,B2B!I:I)</f>
        <v>0</v>
      </c>
      <c r="J10" s="4">
        <f>+SUMIF(B2B!P:P,Workings!B10,B2B!J:J)</f>
        <v>0</v>
      </c>
      <c r="K10" s="4">
        <f>+SUMIF(B2B!P:P,Workings!B10,B2B!K:K)</f>
        <v>0</v>
      </c>
      <c r="L10" s="4">
        <f>+SUMIF(B2B!P:P,Workings!B10,B2B!L:L)</f>
        <v>0</v>
      </c>
      <c r="M10" s="4">
        <f>+SUMIF(B2B!P:P,Workings!B10,B2B!M:M)</f>
        <v>0</v>
      </c>
      <c r="N10" s="4">
        <f t="shared" si="1"/>
        <v>0</v>
      </c>
      <c r="O10" s="4">
        <f t="shared" si="2"/>
        <v>0</v>
      </c>
      <c r="P10" s="4">
        <f t="shared" si="3"/>
        <v>0</v>
      </c>
      <c r="Q10" s="4">
        <f t="shared" si="4"/>
        <v>0</v>
      </c>
      <c r="R10" s="4">
        <f t="shared" si="5"/>
        <v>0</v>
      </c>
    </row>
    <row r="11" spans="1:19" x14ac:dyDescent="0.25">
      <c r="A11" t="s">
        <v>1</v>
      </c>
      <c r="B11" s="6">
        <v>52020</v>
      </c>
      <c r="C11" t="s">
        <v>493</v>
      </c>
      <c r="D11" s="4">
        <v>2542151</v>
      </c>
      <c r="E11" s="4">
        <v>0</v>
      </c>
      <c r="F11" s="4">
        <v>228793.59</v>
      </c>
      <c r="G11" s="4">
        <v>228793.59</v>
      </c>
      <c r="H11" s="4">
        <v>0</v>
      </c>
      <c r="I11" s="4">
        <f>+SUMIF(B2B!P:P,Workings!B11,B2B!I:I)</f>
        <v>2542151</v>
      </c>
      <c r="J11" s="4">
        <f>+SUMIF(B2B!P:P,Workings!B11,B2B!J:J)</f>
        <v>0</v>
      </c>
      <c r="K11" s="4">
        <f>+SUMIF(B2B!P:P,Workings!B11,B2B!K:K)</f>
        <v>228793.59</v>
      </c>
      <c r="L11" s="4">
        <f>+SUMIF(B2B!P:P,Workings!B11,B2B!L:L)</f>
        <v>228793.59</v>
      </c>
      <c r="M11" s="4">
        <f>+SUMIF(B2B!P:P,Workings!B11,B2B!M:M)</f>
        <v>0</v>
      </c>
      <c r="N11" s="4">
        <f t="shared" si="1"/>
        <v>0</v>
      </c>
      <c r="O11" s="4">
        <f t="shared" si="2"/>
        <v>0</v>
      </c>
      <c r="P11" s="4">
        <f t="shared" si="3"/>
        <v>0</v>
      </c>
      <c r="Q11" s="4">
        <f t="shared" si="4"/>
        <v>0</v>
      </c>
      <c r="R11" s="4">
        <f t="shared" si="5"/>
        <v>0</v>
      </c>
    </row>
    <row r="12" spans="1:19" x14ac:dyDescent="0.25">
      <c r="A12" t="s">
        <v>1</v>
      </c>
      <c r="B12" s="6">
        <v>62020</v>
      </c>
      <c r="C12" t="s">
        <v>493</v>
      </c>
      <c r="D12" s="4">
        <v>1021437</v>
      </c>
      <c r="E12" s="4">
        <v>0</v>
      </c>
      <c r="F12" s="4">
        <v>91930</v>
      </c>
      <c r="G12" s="4">
        <v>91930</v>
      </c>
      <c r="H12" s="4">
        <v>0</v>
      </c>
      <c r="I12" s="4">
        <f>+SUMIF(B2B!P:P,Workings!B12,B2B!I:I)</f>
        <v>1021437</v>
      </c>
      <c r="J12" s="4">
        <f>+SUMIF(B2B!P:P,Workings!B12,B2B!J:J)</f>
        <v>0</v>
      </c>
      <c r="K12" s="4">
        <f>+SUMIF(B2B!P:P,Workings!B12,B2B!K:K)</f>
        <v>91930</v>
      </c>
      <c r="L12" s="4">
        <f>+SUMIF(B2B!P:P,Workings!B12,B2B!L:L)</f>
        <v>91930</v>
      </c>
      <c r="M12" s="4">
        <f>+SUMIF(B2B!P:P,Workings!B12,B2B!M:M)</f>
        <v>0</v>
      </c>
      <c r="N12" s="4">
        <f t="shared" si="1"/>
        <v>0</v>
      </c>
      <c r="O12" s="4">
        <f t="shared" si="2"/>
        <v>0</v>
      </c>
      <c r="P12" s="4">
        <f t="shared" si="3"/>
        <v>0</v>
      </c>
      <c r="Q12" s="4">
        <f t="shared" si="4"/>
        <v>0</v>
      </c>
      <c r="R12" s="4">
        <f t="shared" si="5"/>
        <v>0</v>
      </c>
    </row>
    <row r="13" spans="1:19" x14ac:dyDescent="0.25">
      <c r="A13" t="s">
        <v>1</v>
      </c>
      <c r="B13" s="6">
        <v>72020</v>
      </c>
      <c r="C13" t="s">
        <v>493</v>
      </c>
      <c r="D13" s="4">
        <v>301840</v>
      </c>
      <c r="E13" s="4">
        <v>0</v>
      </c>
      <c r="F13" s="4">
        <v>27165.5</v>
      </c>
      <c r="G13" s="4">
        <v>27165.5</v>
      </c>
      <c r="H13" s="4">
        <v>0</v>
      </c>
      <c r="I13" s="4">
        <f>+SUMIF(B2B!P:P,Workings!B13,B2B!I:I)</f>
        <v>301840</v>
      </c>
      <c r="J13" s="4">
        <f>+SUMIF(B2B!P:P,Workings!B13,B2B!J:J)</f>
        <v>0</v>
      </c>
      <c r="K13" s="4">
        <f>+SUMIF(B2B!P:P,Workings!B13,B2B!K:K)</f>
        <v>27165.599999999999</v>
      </c>
      <c r="L13" s="4">
        <f>+SUMIF(B2B!P:P,Workings!B13,B2B!L:L)</f>
        <v>27165.599999999999</v>
      </c>
      <c r="M13" s="4">
        <f>+SUMIF(B2B!P:P,Workings!B13,B2B!M:M)</f>
        <v>0</v>
      </c>
      <c r="N13" s="4">
        <f t="shared" si="1"/>
        <v>0</v>
      </c>
      <c r="O13" s="4">
        <f t="shared" si="2"/>
        <v>0</v>
      </c>
      <c r="P13" s="4">
        <f t="shared" si="3"/>
        <v>-9.9999999998544808E-2</v>
      </c>
      <c r="Q13" s="4">
        <f t="shared" si="4"/>
        <v>-9.9999999998544808E-2</v>
      </c>
      <c r="R13" s="4">
        <f t="shared" si="5"/>
        <v>0</v>
      </c>
    </row>
    <row r="14" spans="1:19" x14ac:dyDescent="0.25">
      <c r="A14" t="s">
        <v>1</v>
      </c>
      <c r="B14" s="6">
        <v>82020</v>
      </c>
      <c r="C14" t="s">
        <v>493</v>
      </c>
      <c r="D14" s="4">
        <v>1472733</v>
      </c>
      <c r="E14" s="4">
        <v>0</v>
      </c>
      <c r="F14" s="4">
        <v>132546</v>
      </c>
      <c r="G14" s="4">
        <v>132546</v>
      </c>
      <c r="H14" s="4">
        <v>0</v>
      </c>
      <c r="I14" s="4">
        <f>+SUMIF(B2B!P:P,Workings!B14,B2B!I:I)</f>
        <v>1472733</v>
      </c>
      <c r="J14" s="4">
        <f>+SUMIF(B2B!P:P,Workings!B14,B2B!J:J)</f>
        <v>0</v>
      </c>
      <c r="K14" s="4">
        <f>+SUMIF(B2B!P:P,Workings!B14,B2B!K:K)</f>
        <v>132546</v>
      </c>
      <c r="L14" s="4">
        <f>+SUMIF(B2B!P:P,Workings!B14,B2B!L:L)</f>
        <v>132546</v>
      </c>
      <c r="M14" s="4">
        <f>+SUMIF(B2B!P:P,Workings!B14,B2B!M:M)</f>
        <v>0</v>
      </c>
      <c r="N14" s="4">
        <f t="shared" si="1"/>
        <v>0</v>
      </c>
      <c r="O14" s="4">
        <f t="shared" si="2"/>
        <v>0</v>
      </c>
      <c r="P14" s="4">
        <f t="shared" si="3"/>
        <v>0</v>
      </c>
      <c r="Q14" s="4">
        <f t="shared" si="4"/>
        <v>0</v>
      </c>
      <c r="R14" s="4">
        <f t="shared" si="5"/>
        <v>0</v>
      </c>
    </row>
    <row r="17" spans="3:18" x14ac:dyDescent="0.25">
      <c r="C17" t="s">
        <v>496</v>
      </c>
      <c r="D17" s="4">
        <f>SUM(D3:D14)</f>
        <v>62897042</v>
      </c>
      <c r="E17" s="4">
        <f t="shared" ref="E17:R17" si="6">SUM(E3:E14)</f>
        <v>48265</v>
      </c>
      <c r="F17" s="4">
        <f t="shared" si="6"/>
        <v>5636598.0899999999</v>
      </c>
      <c r="G17" s="4">
        <f t="shared" si="6"/>
        <v>5636598.0899999999</v>
      </c>
      <c r="H17" s="4">
        <f t="shared" si="6"/>
        <v>0</v>
      </c>
      <c r="I17" s="4">
        <f t="shared" si="6"/>
        <v>62761487</v>
      </c>
      <c r="J17" s="4">
        <f t="shared" si="6"/>
        <v>48265</v>
      </c>
      <c r="K17" s="4">
        <f t="shared" si="6"/>
        <v>5624398.1899999995</v>
      </c>
      <c r="L17" s="4">
        <f t="shared" si="6"/>
        <v>5624398.1899999995</v>
      </c>
      <c r="M17" s="4">
        <f t="shared" si="6"/>
        <v>0</v>
      </c>
      <c r="N17" s="4">
        <f t="shared" si="6"/>
        <v>135555</v>
      </c>
      <c r="O17" s="4">
        <f t="shared" si="6"/>
        <v>0</v>
      </c>
      <c r="P17" s="4">
        <f t="shared" si="6"/>
        <v>12199.900000000001</v>
      </c>
      <c r="Q17" s="4">
        <f t="shared" si="6"/>
        <v>12199.900000000001</v>
      </c>
      <c r="R17" s="4">
        <f t="shared" si="6"/>
        <v>0</v>
      </c>
    </row>
    <row r="18" spans="3:18" x14ac:dyDescent="0.25">
      <c r="D18" s="4"/>
      <c r="E18" s="4"/>
      <c r="F18" s="4"/>
      <c r="G18" s="4"/>
      <c r="H18" s="4"/>
    </row>
    <row r="19" spans="3:18" x14ac:dyDescent="0.25">
      <c r="C19" t="s">
        <v>495</v>
      </c>
      <c r="D19" s="4">
        <f>+D17-I17</f>
        <v>135555</v>
      </c>
      <c r="E19" s="4">
        <f t="shared" ref="E19:H19" si="7">+E17-J17</f>
        <v>0</v>
      </c>
      <c r="F19" s="4">
        <f t="shared" si="7"/>
        <v>12199.900000000373</v>
      </c>
      <c r="G19" s="4">
        <f t="shared" si="7"/>
        <v>12199.900000000373</v>
      </c>
      <c r="H19" s="4">
        <f t="shared" si="7"/>
        <v>0</v>
      </c>
    </row>
    <row r="21" spans="3:18" x14ac:dyDescent="0.25">
      <c r="C21" t="s">
        <v>497</v>
      </c>
    </row>
    <row r="22" spans="3:18" x14ac:dyDescent="0.25">
      <c r="C22" t="s">
        <v>498</v>
      </c>
    </row>
    <row r="25" spans="3:18" x14ac:dyDescent="0.25">
      <c r="C25" t="s">
        <v>511</v>
      </c>
      <c r="D25">
        <v>35966</v>
      </c>
    </row>
    <row r="27" spans="3:18" x14ac:dyDescent="0.25">
      <c r="C27" t="s">
        <v>512</v>
      </c>
      <c r="D27" s="4">
        <f>+D25+D17</f>
        <v>62933008</v>
      </c>
    </row>
  </sheetData>
  <mergeCells count="3">
    <mergeCell ref="D1:H1"/>
    <mergeCell ref="I1:M1"/>
    <mergeCell ref="N1:R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79"/>
  <sheetViews>
    <sheetView topLeftCell="B267" workbookViewId="0">
      <selection activeCell="H276" sqref="H276"/>
    </sheetView>
  </sheetViews>
  <sheetFormatPr defaultRowHeight="15" x14ac:dyDescent="0.25"/>
  <cols>
    <col min="1" max="1" width="18.7109375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5.28515625" bestFit="1" customWidth="1"/>
    <col min="8" max="8" width="5" bestFit="1" customWidth="1"/>
    <col min="9" max="9" width="13.7109375" bestFit="1" customWidth="1"/>
    <col min="10" max="10" width="9.140625" bestFit="1" customWidth="1"/>
    <col min="11" max="12" width="11.7109375" bestFit="1" customWidth="1"/>
    <col min="13" max="13" width="6.140625" bestFit="1" customWidth="1"/>
    <col min="14" max="14" width="17.42578125" bestFit="1" customWidth="1"/>
    <col min="15" max="15" width="12.140625" bestFit="1" customWidth="1"/>
  </cols>
  <sheetData>
    <row r="1" spans="1:16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494</v>
      </c>
    </row>
    <row r="2" spans="1:16" x14ac:dyDescent="0.25">
      <c r="A2" t="s">
        <v>118</v>
      </c>
      <c r="B2">
        <v>676597</v>
      </c>
      <c r="C2" t="s">
        <v>119</v>
      </c>
      <c r="D2" t="s">
        <v>120</v>
      </c>
      <c r="E2" s="5">
        <v>44268</v>
      </c>
      <c r="F2" t="s">
        <v>121</v>
      </c>
      <c r="G2" t="s">
        <v>122</v>
      </c>
      <c r="H2">
        <v>18</v>
      </c>
      <c r="I2">
        <v>573387</v>
      </c>
      <c r="J2">
        <v>0</v>
      </c>
      <c r="K2">
        <v>51605</v>
      </c>
      <c r="L2">
        <v>51605</v>
      </c>
      <c r="M2">
        <v>0</v>
      </c>
      <c r="N2" t="s">
        <v>1</v>
      </c>
      <c r="O2" s="6">
        <v>32021</v>
      </c>
      <c r="P2" t="str">
        <f>+TEXT(E2,"mmyyyy")</f>
        <v>032021</v>
      </c>
    </row>
    <row r="3" spans="1:16" x14ac:dyDescent="0.25">
      <c r="A3" t="s">
        <v>123</v>
      </c>
      <c r="B3">
        <v>218010</v>
      </c>
      <c r="C3" t="s">
        <v>119</v>
      </c>
      <c r="D3" t="s">
        <v>120</v>
      </c>
      <c r="E3" s="5">
        <v>44286</v>
      </c>
      <c r="F3" t="s">
        <v>121</v>
      </c>
      <c r="G3" t="s">
        <v>124</v>
      </c>
      <c r="H3">
        <v>18</v>
      </c>
      <c r="I3">
        <v>184754</v>
      </c>
      <c r="J3">
        <v>0</v>
      </c>
      <c r="K3">
        <v>16628</v>
      </c>
      <c r="L3">
        <v>16628</v>
      </c>
      <c r="M3">
        <v>0</v>
      </c>
      <c r="N3" t="s">
        <v>1</v>
      </c>
      <c r="O3" s="6">
        <v>32021</v>
      </c>
      <c r="P3" t="str">
        <f t="shared" ref="P3:P66" si="0">+TEXT(E3,"mmyyyy")</f>
        <v>032021</v>
      </c>
    </row>
    <row r="4" spans="1:16" x14ac:dyDescent="0.25">
      <c r="A4" t="s">
        <v>123</v>
      </c>
      <c r="B4">
        <v>402057</v>
      </c>
      <c r="C4" t="s">
        <v>119</v>
      </c>
      <c r="D4" t="s">
        <v>120</v>
      </c>
      <c r="E4" s="5">
        <v>44279</v>
      </c>
      <c r="F4" t="s">
        <v>121</v>
      </c>
      <c r="G4" t="s">
        <v>125</v>
      </c>
      <c r="H4">
        <v>18</v>
      </c>
      <c r="I4">
        <v>340727</v>
      </c>
      <c r="J4">
        <v>0</v>
      </c>
      <c r="K4">
        <v>30665</v>
      </c>
      <c r="L4">
        <v>30665</v>
      </c>
      <c r="M4">
        <v>0</v>
      </c>
      <c r="N4" t="s">
        <v>1</v>
      </c>
      <c r="O4" s="6">
        <v>32021</v>
      </c>
      <c r="P4" t="str">
        <f t="shared" si="0"/>
        <v>032021</v>
      </c>
    </row>
    <row r="5" spans="1:16" x14ac:dyDescent="0.25">
      <c r="A5" t="s">
        <v>126</v>
      </c>
      <c r="B5">
        <v>241219</v>
      </c>
      <c r="C5" t="s">
        <v>119</v>
      </c>
      <c r="D5" t="s">
        <v>120</v>
      </c>
      <c r="E5" s="5">
        <v>44280</v>
      </c>
      <c r="F5" t="s">
        <v>121</v>
      </c>
      <c r="G5" t="s">
        <v>127</v>
      </c>
      <c r="H5">
        <v>18</v>
      </c>
      <c r="I5">
        <v>204423</v>
      </c>
      <c r="J5">
        <v>0</v>
      </c>
      <c r="K5">
        <v>18398</v>
      </c>
      <c r="L5">
        <v>18398</v>
      </c>
      <c r="M5">
        <v>0</v>
      </c>
      <c r="N5" t="s">
        <v>1</v>
      </c>
      <c r="O5" s="6">
        <v>32021</v>
      </c>
      <c r="P5" t="str">
        <f t="shared" si="0"/>
        <v>032021</v>
      </c>
    </row>
    <row r="6" spans="1:16" x14ac:dyDescent="0.25">
      <c r="A6" t="s">
        <v>126</v>
      </c>
      <c r="B6">
        <v>213058</v>
      </c>
      <c r="C6" t="s">
        <v>119</v>
      </c>
      <c r="D6" t="s">
        <v>120</v>
      </c>
      <c r="E6" s="5">
        <v>44257</v>
      </c>
      <c r="F6" t="s">
        <v>121</v>
      </c>
      <c r="G6" t="s">
        <v>128</v>
      </c>
      <c r="H6">
        <v>18</v>
      </c>
      <c r="I6">
        <v>180558</v>
      </c>
      <c r="J6">
        <v>0</v>
      </c>
      <c r="K6">
        <v>16250</v>
      </c>
      <c r="L6">
        <v>16250</v>
      </c>
      <c r="M6">
        <v>0</v>
      </c>
      <c r="N6" t="s">
        <v>1</v>
      </c>
      <c r="O6" s="6">
        <v>32021</v>
      </c>
      <c r="P6" t="str">
        <f t="shared" si="0"/>
        <v>032021</v>
      </c>
    </row>
    <row r="7" spans="1:16" x14ac:dyDescent="0.25">
      <c r="A7" t="s">
        <v>126</v>
      </c>
      <c r="B7">
        <v>107206</v>
      </c>
      <c r="C7" t="s">
        <v>119</v>
      </c>
      <c r="D7" t="s">
        <v>120</v>
      </c>
      <c r="E7" s="5">
        <v>44286</v>
      </c>
      <c r="F7" t="s">
        <v>121</v>
      </c>
      <c r="G7" t="s">
        <v>129</v>
      </c>
      <c r="H7">
        <v>18</v>
      </c>
      <c r="I7">
        <v>90852</v>
      </c>
      <c r="J7">
        <v>0</v>
      </c>
      <c r="K7">
        <v>8177</v>
      </c>
      <c r="L7">
        <v>8177</v>
      </c>
      <c r="M7">
        <v>0</v>
      </c>
      <c r="N7" t="s">
        <v>1</v>
      </c>
      <c r="O7" s="6">
        <v>32021</v>
      </c>
      <c r="P7" t="str">
        <f t="shared" si="0"/>
        <v>032021</v>
      </c>
    </row>
    <row r="8" spans="1:16" x14ac:dyDescent="0.25">
      <c r="A8" t="s">
        <v>126</v>
      </c>
      <c r="B8">
        <v>206002</v>
      </c>
      <c r="C8" t="s">
        <v>119</v>
      </c>
      <c r="D8" t="s">
        <v>120</v>
      </c>
      <c r="E8" s="5">
        <v>44279</v>
      </c>
      <c r="F8" t="s">
        <v>121</v>
      </c>
      <c r="G8" t="s">
        <v>130</v>
      </c>
      <c r="H8">
        <v>18</v>
      </c>
      <c r="I8">
        <v>174578</v>
      </c>
      <c r="J8">
        <v>0</v>
      </c>
      <c r="K8">
        <v>15712</v>
      </c>
      <c r="L8">
        <v>15712</v>
      </c>
      <c r="M8">
        <v>0</v>
      </c>
      <c r="N8" t="s">
        <v>1</v>
      </c>
      <c r="O8" s="6">
        <v>32021</v>
      </c>
      <c r="P8" t="str">
        <f t="shared" si="0"/>
        <v>032021</v>
      </c>
    </row>
    <row r="9" spans="1:16" x14ac:dyDescent="0.25">
      <c r="A9" t="s">
        <v>131</v>
      </c>
      <c r="B9">
        <v>220712</v>
      </c>
      <c r="C9" t="s">
        <v>119</v>
      </c>
      <c r="D9" t="s">
        <v>120</v>
      </c>
      <c r="E9" s="5">
        <v>44267</v>
      </c>
      <c r="F9" t="s">
        <v>121</v>
      </c>
      <c r="G9" t="s">
        <v>132</v>
      </c>
      <c r="H9">
        <v>18</v>
      </c>
      <c r="I9">
        <v>187044</v>
      </c>
      <c r="J9">
        <v>0</v>
      </c>
      <c r="K9">
        <v>16834</v>
      </c>
      <c r="L9">
        <v>16834</v>
      </c>
      <c r="M9">
        <v>0</v>
      </c>
      <c r="N9" t="s">
        <v>1</v>
      </c>
      <c r="O9" s="6">
        <v>32021</v>
      </c>
      <c r="P9" t="str">
        <f t="shared" si="0"/>
        <v>032021</v>
      </c>
    </row>
    <row r="10" spans="1:16" x14ac:dyDescent="0.25">
      <c r="A10" t="s">
        <v>133</v>
      </c>
      <c r="B10">
        <v>104519</v>
      </c>
      <c r="C10" t="s">
        <v>119</v>
      </c>
      <c r="D10" t="s">
        <v>120</v>
      </c>
      <c r="E10" s="5">
        <v>44267</v>
      </c>
      <c r="F10" t="s">
        <v>121</v>
      </c>
      <c r="G10" t="s">
        <v>134</v>
      </c>
      <c r="H10">
        <v>18</v>
      </c>
      <c r="I10">
        <v>88575</v>
      </c>
      <c r="J10">
        <v>0</v>
      </c>
      <c r="K10">
        <v>7972</v>
      </c>
      <c r="L10">
        <v>7972</v>
      </c>
      <c r="M10">
        <v>0</v>
      </c>
      <c r="N10" t="s">
        <v>1</v>
      </c>
      <c r="O10" s="6">
        <v>32021</v>
      </c>
      <c r="P10" t="str">
        <f t="shared" si="0"/>
        <v>032021</v>
      </c>
    </row>
    <row r="11" spans="1:16" x14ac:dyDescent="0.25">
      <c r="A11" t="s">
        <v>133</v>
      </c>
      <c r="B11">
        <v>490386</v>
      </c>
      <c r="C11" t="s">
        <v>119</v>
      </c>
      <c r="D11" t="s">
        <v>120</v>
      </c>
      <c r="E11" s="5">
        <v>44256</v>
      </c>
      <c r="F11" t="s">
        <v>121</v>
      </c>
      <c r="G11" t="s">
        <v>135</v>
      </c>
      <c r="H11">
        <v>18</v>
      </c>
      <c r="I11">
        <v>415582</v>
      </c>
      <c r="J11">
        <v>0</v>
      </c>
      <c r="K11">
        <v>37402</v>
      </c>
      <c r="L11">
        <v>37402</v>
      </c>
      <c r="M11">
        <v>0</v>
      </c>
      <c r="N11" t="s">
        <v>1</v>
      </c>
      <c r="O11" s="6">
        <v>32021</v>
      </c>
      <c r="P11" t="str">
        <f t="shared" si="0"/>
        <v>032021</v>
      </c>
    </row>
    <row r="12" spans="1:16" x14ac:dyDescent="0.25">
      <c r="A12" t="s">
        <v>136</v>
      </c>
      <c r="B12">
        <v>144182</v>
      </c>
      <c r="C12" t="s">
        <v>119</v>
      </c>
      <c r="D12" t="s">
        <v>120</v>
      </c>
      <c r="E12" s="5">
        <v>44267</v>
      </c>
      <c r="F12" t="s">
        <v>121</v>
      </c>
      <c r="G12" t="s">
        <v>137</v>
      </c>
      <c r="H12">
        <v>18</v>
      </c>
      <c r="I12">
        <v>122188</v>
      </c>
      <c r="J12">
        <v>0</v>
      </c>
      <c r="K12">
        <v>10997</v>
      </c>
      <c r="L12">
        <v>10997</v>
      </c>
      <c r="M12">
        <v>0</v>
      </c>
      <c r="N12" t="s">
        <v>1</v>
      </c>
      <c r="O12" s="6">
        <v>32021</v>
      </c>
      <c r="P12" t="str">
        <f t="shared" si="0"/>
        <v>032021</v>
      </c>
    </row>
    <row r="13" spans="1:16" x14ac:dyDescent="0.25">
      <c r="A13" t="s">
        <v>138</v>
      </c>
      <c r="B13">
        <v>482969</v>
      </c>
      <c r="C13" t="s">
        <v>119</v>
      </c>
      <c r="D13" t="s">
        <v>120</v>
      </c>
      <c r="E13" s="5">
        <v>44275</v>
      </c>
      <c r="F13" t="s">
        <v>121</v>
      </c>
      <c r="G13" t="s">
        <v>139</v>
      </c>
      <c r="H13">
        <v>18</v>
      </c>
      <c r="I13">
        <v>406250</v>
      </c>
      <c r="J13">
        <v>0</v>
      </c>
      <c r="K13">
        <v>36562</v>
      </c>
      <c r="L13">
        <v>36562</v>
      </c>
      <c r="M13">
        <v>0</v>
      </c>
      <c r="N13" t="s">
        <v>1</v>
      </c>
      <c r="O13" s="6">
        <v>32021</v>
      </c>
      <c r="P13" t="str">
        <f t="shared" si="0"/>
        <v>032021</v>
      </c>
    </row>
    <row r="14" spans="1:16" x14ac:dyDescent="0.25">
      <c r="A14" t="s">
        <v>138</v>
      </c>
      <c r="B14">
        <v>498271</v>
      </c>
      <c r="C14" t="s">
        <v>119</v>
      </c>
      <c r="D14" t="s">
        <v>120</v>
      </c>
      <c r="E14" s="5">
        <v>44284</v>
      </c>
      <c r="F14" t="s">
        <v>121</v>
      </c>
      <c r="G14" t="s">
        <v>140</v>
      </c>
      <c r="H14">
        <v>18</v>
      </c>
      <c r="I14">
        <v>419120</v>
      </c>
      <c r="J14">
        <v>0</v>
      </c>
      <c r="K14">
        <v>37721</v>
      </c>
      <c r="L14">
        <v>37721</v>
      </c>
      <c r="M14">
        <v>0</v>
      </c>
      <c r="N14" t="s">
        <v>1</v>
      </c>
      <c r="O14" s="6">
        <v>32021</v>
      </c>
      <c r="P14" t="str">
        <f t="shared" si="0"/>
        <v>032021</v>
      </c>
    </row>
    <row r="15" spans="1:16" x14ac:dyDescent="0.25">
      <c r="A15" t="s">
        <v>141</v>
      </c>
      <c r="B15">
        <v>104422</v>
      </c>
      <c r="C15" t="s">
        <v>119</v>
      </c>
      <c r="D15" t="s">
        <v>120</v>
      </c>
      <c r="E15" s="5">
        <v>44274</v>
      </c>
      <c r="F15" t="s">
        <v>121</v>
      </c>
      <c r="G15" t="s">
        <v>142</v>
      </c>
      <c r="H15">
        <v>18</v>
      </c>
      <c r="I15">
        <v>88494</v>
      </c>
      <c r="J15">
        <v>0</v>
      </c>
      <c r="K15">
        <v>7964</v>
      </c>
      <c r="L15">
        <v>7964</v>
      </c>
      <c r="M15">
        <v>0</v>
      </c>
      <c r="N15" t="s">
        <v>1</v>
      </c>
      <c r="O15" s="6">
        <v>32021</v>
      </c>
      <c r="P15" t="str">
        <f t="shared" si="0"/>
        <v>032021</v>
      </c>
    </row>
    <row r="16" spans="1:16" x14ac:dyDescent="0.25">
      <c r="A16" t="s">
        <v>143</v>
      </c>
      <c r="B16">
        <v>139722</v>
      </c>
      <c r="C16" t="s">
        <v>119</v>
      </c>
      <c r="D16" t="s">
        <v>120</v>
      </c>
      <c r="E16" s="5">
        <v>44260</v>
      </c>
      <c r="F16" t="s">
        <v>121</v>
      </c>
      <c r="G16" t="s">
        <v>144</v>
      </c>
      <c r="H16">
        <v>18</v>
      </c>
      <c r="I16">
        <v>118408</v>
      </c>
      <c r="J16">
        <v>0</v>
      </c>
      <c r="K16">
        <v>10657</v>
      </c>
      <c r="L16">
        <v>10657</v>
      </c>
      <c r="M16">
        <v>0</v>
      </c>
      <c r="N16" t="s">
        <v>1</v>
      </c>
      <c r="O16" s="6">
        <v>32021</v>
      </c>
      <c r="P16" t="str">
        <f t="shared" si="0"/>
        <v>032021</v>
      </c>
    </row>
    <row r="17" spans="1:16" x14ac:dyDescent="0.25">
      <c r="A17" t="s">
        <v>143</v>
      </c>
      <c r="B17">
        <v>171443</v>
      </c>
      <c r="C17" t="s">
        <v>119</v>
      </c>
      <c r="D17" t="s">
        <v>120</v>
      </c>
      <c r="E17" s="5">
        <v>44278</v>
      </c>
      <c r="F17" t="s">
        <v>121</v>
      </c>
      <c r="G17" t="s">
        <v>145</v>
      </c>
      <c r="H17">
        <v>18</v>
      </c>
      <c r="I17">
        <v>145291</v>
      </c>
      <c r="J17">
        <v>0</v>
      </c>
      <c r="K17">
        <v>13076</v>
      </c>
      <c r="L17">
        <v>13076</v>
      </c>
      <c r="M17">
        <v>0</v>
      </c>
      <c r="N17" t="s">
        <v>1</v>
      </c>
      <c r="O17" s="6">
        <v>32021</v>
      </c>
      <c r="P17" t="str">
        <f t="shared" si="0"/>
        <v>032021</v>
      </c>
    </row>
    <row r="18" spans="1:16" x14ac:dyDescent="0.25">
      <c r="A18" t="s">
        <v>146</v>
      </c>
      <c r="B18">
        <v>133954</v>
      </c>
      <c r="C18" t="s">
        <v>119</v>
      </c>
      <c r="D18" t="s">
        <v>120</v>
      </c>
      <c r="E18" s="5">
        <v>44260</v>
      </c>
      <c r="F18" t="s">
        <v>121</v>
      </c>
      <c r="G18" t="s">
        <v>147</v>
      </c>
      <c r="H18">
        <v>18</v>
      </c>
      <c r="I18">
        <v>113520</v>
      </c>
      <c r="J18">
        <v>0</v>
      </c>
      <c r="K18">
        <v>10217</v>
      </c>
      <c r="L18">
        <v>10217</v>
      </c>
      <c r="M18">
        <v>0</v>
      </c>
      <c r="N18" t="s">
        <v>1</v>
      </c>
      <c r="O18" s="6">
        <v>32021</v>
      </c>
      <c r="P18" t="str">
        <f t="shared" si="0"/>
        <v>032021</v>
      </c>
    </row>
    <row r="19" spans="1:16" x14ac:dyDescent="0.25">
      <c r="A19" t="s">
        <v>146</v>
      </c>
      <c r="B19">
        <v>213616</v>
      </c>
      <c r="C19" t="s">
        <v>119</v>
      </c>
      <c r="D19" t="s">
        <v>120</v>
      </c>
      <c r="E19" s="5">
        <v>44274</v>
      </c>
      <c r="F19" t="s">
        <v>121</v>
      </c>
      <c r="G19" t="s">
        <v>148</v>
      </c>
      <c r="H19">
        <v>18</v>
      </c>
      <c r="I19">
        <v>181030</v>
      </c>
      <c r="J19">
        <v>0</v>
      </c>
      <c r="K19">
        <v>16293</v>
      </c>
      <c r="L19">
        <v>16293</v>
      </c>
      <c r="M19">
        <v>0</v>
      </c>
      <c r="N19" t="s">
        <v>1</v>
      </c>
      <c r="O19" s="6">
        <v>32021</v>
      </c>
      <c r="P19" t="str">
        <f t="shared" si="0"/>
        <v>032021</v>
      </c>
    </row>
    <row r="20" spans="1:16" x14ac:dyDescent="0.25">
      <c r="A20" t="s">
        <v>146</v>
      </c>
      <c r="B20">
        <v>310458</v>
      </c>
      <c r="C20" t="s">
        <v>119</v>
      </c>
      <c r="D20" t="s">
        <v>120</v>
      </c>
      <c r="E20" s="5">
        <v>44279</v>
      </c>
      <c r="F20" t="s">
        <v>121</v>
      </c>
      <c r="G20" t="s">
        <v>149</v>
      </c>
      <c r="H20">
        <v>18</v>
      </c>
      <c r="I20">
        <v>263100</v>
      </c>
      <c r="J20">
        <v>0</v>
      </c>
      <c r="K20">
        <v>23679</v>
      </c>
      <c r="L20">
        <v>23679</v>
      </c>
      <c r="M20">
        <v>0</v>
      </c>
      <c r="N20" t="s">
        <v>1</v>
      </c>
      <c r="O20" s="6">
        <v>32021</v>
      </c>
      <c r="P20" t="str">
        <f t="shared" si="0"/>
        <v>032021</v>
      </c>
    </row>
    <row r="21" spans="1:16" x14ac:dyDescent="0.25">
      <c r="A21" t="s">
        <v>146</v>
      </c>
      <c r="B21">
        <v>288327</v>
      </c>
      <c r="C21" t="s">
        <v>119</v>
      </c>
      <c r="D21" t="s">
        <v>120</v>
      </c>
      <c r="E21" s="5">
        <v>44259</v>
      </c>
      <c r="F21" t="s">
        <v>121</v>
      </c>
      <c r="G21" t="s">
        <v>150</v>
      </c>
      <c r="H21">
        <v>18</v>
      </c>
      <c r="I21">
        <v>244345</v>
      </c>
      <c r="J21">
        <v>0</v>
      </c>
      <c r="K21">
        <v>21991</v>
      </c>
      <c r="L21">
        <v>21991</v>
      </c>
      <c r="M21">
        <v>0</v>
      </c>
      <c r="N21" t="s">
        <v>1</v>
      </c>
      <c r="O21" s="6">
        <v>32021</v>
      </c>
      <c r="P21" t="str">
        <f t="shared" si="0"/>
        <v>032021</v>
      </c>
    </row>
    <row r="22" spans="1:16" x14ac:dyDescent="0.25">
      <c r="A22" t="s">
        <v>151</v>
      </c>
      <c r="B22">
        <v>500734</v>
      </c>
      <c r="C22" t="s">
        <v>119</v>
      </c>
      <c r="D22" t="s">
        <v>120</v>
      </c>
      <c r="E22" s="5">
        <v>44274</v>
      </c>
      <c r="F22" t="s">
        <v>121</v>
      </c>
      <c r="G22" t="s">
        <v>152</v>
      </c>
      <c r="H22">
        <v>18</v>
      </c>
      <c r="I22">
        <v>424350</v>
      </c>
      <c r="J22">
        <v>0</v>
      </c>
      <c r="K22">
        <v>38192</v>
      </c>
      <c r="L22">
        <v>38192</v>
      </c>
      <c r="M22">
        <v>0</v>
      </c>
      <c r="N22" t="s">
        <v>1</v>
      </c>
      <c r="O22" s="6">
        <v>32021</v>
      </c>
      <c r="P22" t="str">
        <f t="shared" si="0"/>
        <v>032021</v>
      </c>
    </row>
    <row r="23" spans="1:16" x14ac:dyDescent="0.25">
      <c r="A23" t="s">
        <v>153</v>
      </c>
      <c r="B23">
        <v>134930</v>
      </c>
      <c r="C23" t="s">
        <v>119</v>
      </c>
      <c r="D23" t="s">
        <v>120</v>
      </c>
      <c r="E23" s="5">
        <v>44261</v>
      </c>
      <c r="F23" t="s">
        <v>121</v>
      </c>
      <c r="G23" t="s">
        <v>154</v>
      </c>
      <c r="H23">
        <v>18</v>
      </c>
      <c r="I23">
        <v>114348</v>
      </c>
      <c r="J23">
        <v>0</v>
      </c>
      <c r="K23">
        <v>10291</v>
      </c>
      <c r="L23">
        <v>10291</v>
      </c>
      <c r="M23">
        <v>0</v>
      </c>
      <c r="N23" t="s">
        <v>1</v>
      </c>
      <c r="O23" s="6">
        <v>32021</v>
      </c>
      <c r="P23" t="str">
        <f t="shared" si="0"/>
        <v>032021</v>
      </c>
    </row>
    <row r="24" spans="1:16" x14ac:dyDescent="0.25">
      <c r="A24" t="s">
        <v>155</v>
      </c>
      <c r="B24">
        <v>483564</v>
      </c>
      <c r="C24" t="s">
        <v>119</v>
      </c>
      <c r="D24" t="s">
        <v>120</v>
      </c>
      <c r="E24" s="5">
        <v>44284</v>
      </c>
      <c r="F24" t="s">
        <v>121</v>
      </c>
      <c r="G24" t="s">
        <v>156</v>
      </c>
      <c r="H24">
        <v>18</v>
      </c>
      <c r="I24">
        <v>406750</v>
      </c>
      <c r="J24">
        <v>0</v>
      </c>
      <c r="K24">
        <v>36607</v>
      </c>
      <c r="L24">
        <v>36607</v>
      </c>
      <c r="M24">
        <v>0</v>
      </c>
      <c r="N24" t="s">
        <v>1</v>
      </c>
      <c r="O24" s="6">
        <v>32021</v>
      </c>
      <c r="P24" t="str">
        <f t="shared" si="0"/>
        <v>032021</v>
      </c>
    </row>
    <row r="25" spans="1:16" x14ac:dyDescent="0.25">
      <c r="A25" t="s">
        <v>155</v>
      </c>
      <c r="B25">
        <v>589551</v>
      </c>
      <c r="C25" t="s">
        <v>119</v>
      </c>
      <c r="D25" t="s">
        <v>120</v>
      </c>
      <c r="E25" s="5">
        <v>44272</v>
      </c>
      <c r="F25" t="s">
        <v>121</v>
      </c>
      <c r="G25" t="s">
        <v>157</v>
      </c>
      <c r="H25">
        <v>18</v>
      </c>
      <c r="I25">
        <v>495900</v>
      </c>
      <c r="J25">
        <v>0</v>
      </c>
      <c r="K25">
        <v>44631</v>
      </c>
      <c r="L25">
        <v>44631</v>
      </c>
      <c r="M25">
        <v>0</v>
      </c>
      <c r="N25" t="s">
        <v>1</v>
      </c>
      <c r="O25" s="6">
        <v>32021</v>
      </c>
      <c r="P25" t="str">
        <f t="shared" si="0"/>
        <v>032021</v>
      </c>
    </row>
    <row r="26" spans="1:16" x14ac:dyDescent="0.25">
      <c r="A26" t="s">
        <v>155</v>
      </c>
      <c r="B26">
        <v>585598</v>
      </c>
      <c r="C26" t="s">
        <v>119</v>
      </c>
      <c r="D26" t="s">
        <v>120</v>
      </c>
      <c r="E26" s="5">
        <v>44272</v>
      </c>
      <c r="F26" t="s">
        <v>121</v>
      </c>
      <c r="G26" t="s">
        <v>158</v>
      </c>
      <c r="H26">
        <v>18</v>
      </c>
      <c r="I26">
        <v>492575</v>
      </c>
      <c r="J26">
        <v>0</v>
      </c>
      <c r="K26">
        <v>44332</v>
      </c>
      <c r="L26">
        <v>44332</v>
      </c>
      <c r="M26">
        <v>0</v>
      </c>
      <c r="N26" t="s">
        <v>1</v>
      </c>
      <c r="O26" s="6">
        <v>32021</v>
      </c>
      <c r="P26" t="str">
        <f t="shared" si="0"/>
        <v>032021</v>
      </c>
    </row>
    <row r="27" spans="1:16" x14ac:dyDescent="0.25">
      <c r="A27" t="s">
        <v>159</v>
      </c>
      <c r="B27">
        <v>74222</v>
      </c>
      <c r="C27" t="s">
        <v>119</v>
      </c>
      <c r="D27" t="s">
        <v>120</v>
      </c>
      <c r="E27" s="5">
        <v>44285</v>
      </c>
      <c r="F27" t="s">
        <v>121</v>
      </c>
      <c r="G27" t="s">
        <v>160</v>
      </c>
      <c r="H27">
        <v>18</v>
      </c>
      <c r="I27">
        <v>62900</v>
      </c>
      <c r="J27">
        <v>0</v>
      </c>
      <c r="K27">
        <v>5661</v>
      </c>
      <c r="L27">
        <v>5661</v>
      </c>
      <c r="M27">
        <v>0</v>
      </c>
      <c r="N27" t="s">
        <v>1</v>
      </c>
      <c r="O27" s="6">
        <v>32021</v>
      </c>
      <c r="P27" t="str">
        <f t="shared" si="0"/>
        <v>032021</v>
      </c>
    </row>
    <row r="28" spans="1:16" x14ac:dyDescent="0.25">
      <c r="A28" t="s">
        <v>161</v>
      </c>
      <c r="B28">
        <v>230659</v>
      </c>
      <c r="C28" t="s">
        <v>119</v>
      </c>
      <c r="D28" t="s">
        <v>120</v>
      </c>
      <c r="E28" s="5">
        <v>44280</v>
      </c>
      <c r="F28" t="s">
        <v>121</v>
      </c>
      <c r="G28" t="s">
        <v>162</v>
      </c>
      <c r="H28">
        <v>18</v>
      </c>
      <c r="I28">
        <v>195473</v>
      </c>
      <c r="J28">
        <v>0</v>
      </c>
      <c r="K28">
        <v>17593</v>
      </c>
      <c r="L28">
        <v>17593</v>
      </c>
      <c r="M28">
        <v>0</v>
      </c>
      <c r="N28" t="s">
        <v>1</v>
      </c>
      <c r="O28" s="6">
        <v>32021</v>
      </c>
      <c r="P28" t="str">
        <f t="shared" si="0"/>
        <v>032021</v>
      </c>
    </row>
    <row r="29" spans="1:16" x14ac:dyDescent="0.25">
      <c r="A29" t="s">
        <v>163</v>
      </c>
      <c r="B29">
        <v>140947</v>
      </c>
      <c r="C29" t="s">
        <v>119</v>
      </c>
      <c r="D29" t="s">
        <v>120</v>
      </c>
      <c r="E29" s="5">
        <v>44280</v>
      </c>
      <c r="F29" t="s">
        <v>121</v>
      </c>
      <c r="G29" t="s">
        <v>164</v>
      </c>
      <c r="H29">
        <v>18</v>
      </c>
      <c r="I29">
        <v>119447</v>
      </c>
      <c r="J29">
        <v>0</v>
      </c>
      <c r="K29">
        <v>10750</v>
      </c>
      <c r="L29">
        <v>10750</v>
      </c>
      <c r="M29">
        <v>0</v>
      </c>
      <c r="N29" t="s">
        <v>1</v>
      </c>
      <c r="O29" s="6">
        <v>32021</v>
      </c>
      <c r="P29" t="str">
        <f t="shared" si="0"/>
        <v>032021</v>
      </c>
    </row>
    <row r="30" spans="1:16" x14ac:dyDescent="0.25">
      <c r="A30" t="s">
        <v>163</v>
      </c>
      <c r="B30">
        <v>141598</v>
      </c>
      <c r="C30" t="s">
        <v>119</v>
      </c>
      <c r="D30" t="s">
        <v>120</v>
      </c>
      <c r="E30" s="5">
        <v>44285</v>
      </c>
      <c r="F30" t="s">
        <v>121</v>
      </c>
      <c r="G30" t="s">
        <v>165</v>
      </c>
      <c r="H30">
        <v>18</v>
      </c>
      <c r="I30">
        <v>119998</v>
      </c>
      <c r="J30">
        <v>0</v>
      </c>
      <c r="K30">
        <v>10800</v>
      </c>
      <c r="L30">
        <v>10800</v>
      </c>
      <c r="M30">
        <v>0</v>
      </c>
      <c r="N30" t="s">
        <v>1</v>
      </c>
      <c r="O30" s="6">
        <v>32021</v>
      </c>
      <c r="P30" t="str">
        <f t="shared" si="0"/>
        <v>032021</v>
      </c>
    </row>
    <row r="31" spans="1:16" x14ac:dyDescent="0.25">
      <c r="A31" t="s">
        <v>166</v>
      </c>
      <c r="B31">
        <v>336384</v>
      </c>
      <c r="C31" t="s">
        <v>119</v>
      </c>
      <c r="D31" t="s">
        <v>120</v>
      </c>
      <c r="E31" s="5">
        <v>44279</v>
      </c>
      <c r="F31" t="s">
        <v>121</v>
      </c>
      <c r="G31" t="s">
        <v>167</v>
      </c>
      <c r="H31">
        <v>18</v>
      </c>
      <c r="I31">
        <v>285072</v>
      </c>
      <c r="J31">
        <v>0</v>
      </c>
      <c r="K31">
        <v>25656</v>
      </c>
      <c r="L31">
        <v>25656</v>
      </c>
      <c r="M31">
        <v>0</v>
      </c>
      <c r="N31" t="s">
        <v>1</v>
      </c>
      <c r="O31" s="6">
        <v>32021</v>
      </c>
      <c r="P31" t="str">
        <f t="shared" si="0"/>
        <v>032021</v>
      </c>
    </row>
    <row r="32" spans="1:16" x14ac:dyDescent="0.25">
      <c r="A32" t="s">
        <v>168</v>
      </c>
      <c r="B32">
        <v>81766</v>
      </c>
      <c r="C32" t="s">
        <v>119</v>
      </c>
      <c r="D32" t="s">
        <v>120</v>
      </c>
      <c r="E32" s="5">
        <v>44273</v>
      </c>
      <c r="F32" t="s">
        <v>121</v>
      </c>
      <c r="G32" t="s">
        <v>169</v>
      </c>
      <c r="H32">
        <v>18</v>
      </c>
      <c r="I32">
        <v>69294</v>
      </c>
      <c r="J32">
        <v>0</v>
      </c>
      <c r="K32">
        <v>6236</v>
      </c>
      <c r="L32">
        <v>6236</v>
      </c>
      <c r="M32">
        <v>0</v>
      </c>
      <c r="N32" t="s">
        <v>1</v>
      </c>
      <c r="O32" s="6">
        <v>32021</v>
      </c>
      <c r="P32" t="str">
        <f t="shared" si="0"/>
        <v>032021</v>
      </c>
    </row>
    <row r="33" spans="1:16" x14ac:dyDescent="0.25">
      <c r="A33" t="s">
        <v>170</v>
      </c>
      <c r="B33">
        <v>169366</v>
      </c>
      <c r="C33" t="s">
        <v>119</v>
      </c>
      <c r="D33" t="s">
        <v>120</v>
      </c>
      <c r="E33" s="5">
        <v>44257</v>
      </c>
      <c r="F33" t="s">
        <v>121</v>
      </c>
      <c r="G33" t="s">
        <v>171</v>
      </c>
      <c r="H33">
        <v>18</v>
      </c>
      <c r="I33">
        <v>143530</v>
      </c>
      <c r="J33">
        <v>0</v>
      </c>
      <c r="K33">
        <v>12918</v>
      </c>
      <c r="L33">
        <v>12918</v>
      </c>
      <c r="M33">
        <v>0</v>
      </c>
      <c r="N33" t="s">
        <v>1</v>
      </c>
      <c r="O33" s="6">
        <v>32021</v>
      </c>
      <c r="P33" t="str">
        <f t="shared" si="0"/>
        <v>032021</v>
      </c>
    </row>
    <row r="34" spans="1:16" x14ac:dyDescent="0.25">
      <c r="A34" t="s">
        <v>172</v>
      </c>
      <c r="B34">
        <v>675099</v>
      </c>
      <c r="C34" t="s">
        <v>119</v>
      </c>
      <c r="D34" t="s">
        <v>120</v>
      </c>
      <c r="E34" s="5">
        <v>44257</v>
      </c>
      <c r="F34" t="s">
        <v>121</v>
      </c>
      <c r="G34" t="s">
        <v>173</v>
      </c>
      <c r="H34">
        <v>18</v>
      </c>
      <c r="I34">
        <v>572117</v>
      </c>
      <c r="J34">
        <v>0</v>
      </c>
      <c r="K34">
        <v>51491</v>
      </c>
      <c r="L34">
        <v>51491</v>
      </c>
      <c r="M34">
        <v>0</v>
      </c>
      <c r="N34" t="s">
        <v>1</v>
      </c>
      <c r="O34" s="6">
        <v>32021</v>
      </c>
      <c r="P34" t="str">
        <f t="shared" si="0"/>
        <v>032021</v>
      </c>
    </row>
    <row r="35" spans="1:16" x14ac:dyDescent="0.25">
      <c r="A35" t="s">
        <v>174</v>
      </c>
      <c r="B35">
        <v>519824</v>
      </c>
      <c r="C35" t="s">
        <v>119</v>
      </c>
      <c r="D35" t="s">
        <v>120</v>
      </c>
      <c r="E35" s="5">
        <v>44270</v>
      </c>
      <c r="F35" t="s">
        <v>121</v>
      </c>
      <c r="G35" t="s">
        <v>175</v>
      </c>
      <c r="H35">
        <v>18</v>
      </c>
      <c r="I35">
        <v>437250</v>
      </c>
      <c r="J35">
        <v>0</v>
      </c>
      <c r="K35">
        <v>39352</v>
      </c>
      <c r="L35">
        <v>39352</v>
      </c>
      <c r="M35">
        <v>0</v>
      </c>
      <c r="N35" t="s">
        <v>1</v>
      </c>
      <c r="O35" s="6">
        <v>32021</v>
      </c>
      <c r="P35" t="str">
        <f t="shared" si="0"/>
        <v>032021</v>
      </c>
    </row>
    <row r="36" spans="1:16" x14ac:dyDescent="0.25">
      <c r="A36" t="s">
        <v>176</v>
      </c>
      <c r="B36">
        <v>721033</v>
      </c>
      <c r="C36" t="s">
        <v>119</v>
      </c>
      <c r="D36" t="s">
        <v>120</v>
      </c>
      <c r="E36" s="5">
        <v>44274</v>
      </c>
      <c r="F36" t="s">
        <v>121</v>
      </c>
      <c r="G36" t="s">
        <v>177</v>
      </c>
      <c r="H36">
        <v>18</v>
      </c>
      <c r="I36">
        <v>611045</v>
      </c>
      <c r="J36">
        <v>0</v>
      </c>
      <c r="K36">
        <v>54994</v>
      </c>
      <c r="L36">
        <v>54994</v>
      </c>
      <c r="M36">
        <v>0</v>
      </c>
      <c r="N36" t="s">
        <v>1</v>
      </c>
      <c r="O36" s="6">
        <v>32021</v>
      </c>
      <c r="P36" t="str">
        <f t="shared" si="0"/>
        <v>032021</v>
      </c>
    </row>
    <row r="37" spans="1:16" x14ac:dyDescent="0.25">
      <c r="A37" t="s">
        <v>176</v>
      </c>
      <c r="B37">
        <v>577420</v>
      </c>
      <c r="C37" t="s">
        <v>119</v>
      </c>
      <c r="D37" t="s">
        <v>120</v>
      </c>
      <c r="E37" s="5">
        <v>44261</v>
      </c>
      <c r="F37" t="s">
        <v>121</v>
      </c>
      <c r="G37" t="s">
        <v>178</v>
      </c>
      <c r="H37">
        <v>18</v>
      </c>
      <c r="I37">
        <v>489340</v>
      </c>
      <c r="J37">
        <v>0</v>
      </c>
      <c r="K37">
        <v>44040</v>
      </c>
      <c r="L37">
        <v>44040</v>
      </c>
      <c r="M37">
        <v>0</v>
      </c>
      <c r="N37" t="s">
        <v>1</v>
      </c>
      <c r="O37" s="6">
        <v>32021</v>
      </c>
      <c r="P37" t="str">
        <f t="shared" si="0"/>
        <v>032021</v>
      </c>
    </row>
    <row r="38" spans="1:16" x14ac:dyDescent="0.25">
      <c r="A38" t="s">
        <v>176</v>
      </c>
      <c r="B38">
        <v>712650</v>
      </c>
      <c r="C38" t="s">
        <v>119</v>
      </c>
      <c r="D38" t="s">
        <v>120</v>
      </c>
      <c r="E38" s="5">
        <v>44266</v>
      </c>
      <c r="F38" t="s">
        <v>121</v>
      </c>
      <c r="G38" t="s">
        <v>179</v>
      </c>
      <c r="H38">
        <v>18</v>
      </c>
      <c r="I38">
        <v>603940</v>
      </c>
      <c r="J38">
        <v>0</v>
      </c>
      <c r="K38">
        <v>54355</v>
      </c>
      <c r="L38">
        <v>54355</v>
      </c>
      <c r="M38">
        <v>0</v>
      </c>
      <c r="N38" t="s">
        <v>1</v>
      </c>
      <c r="O38" s="6">
        <v>32021</v>
      </c>
      <c r="P38" t="str">
        <f t="shared" si="0"/>
        <v>032021</v>
      </c>
    </row>
    <row r="39" spans="1:16" x14ac:dyDescent="0.25">
      <c r="A39" t="s">
        <v>176</v>
      </c>
      <c r="B39">
        <v>771749</v>
      </c>
      <c r="C39" t="s">
        <v>119</v>
      </c>
      <c r="D39" t="s">
        <v>120</v>
      </c>
      <c r="E39" s="5">
        <v>44286</v>
      </c>
      <c r="F39" t="s">
        <v>121</v>
      </c>
      <c r="G39" t="s">
        <v>180</v>
      </c>
      <c r="H39">
        <v>18</v>
      </c>
      <c r="I39">
        <v>654025</v>
      </c>
      <c r="J39">
        <v>0</v>
      </c>
      <c r="K39">
        <v>58862</v>
      </c>
      <c r="L39">
        <v>58862</v>
      </c>
      <c r="M39">
        <v>0</v>
      </c>
      <c r="N39" t="s">
        <v>1</v>
      </c>
      <c r="O39" s="6">
        <v>32021</v>
      </c>
      <c r="P39" t="str">
        <f t="shared" si="0"/>
        <v>032021</v>
      </c>
    </row>
    <row r="40" spans="1:16" x14ac:dyDescent="0.25">
      <c r="A40" t="s">
        <v>181</v>
      </c>
      <c r="B40">
        <v>240166</v>
      </c>
      <c r="C40" t="s">
        <v>119</v>
      </c>
      <c r="D40" t="s">
        <v>120</v>
      </c>
      <c r="E40" s="5">
        <v>44270</v>
      </c>
      <c r="F40" t="s">
        <v>121</v>
      </c>
      <c r="G40" t="s">
        <v>182</v>
      </c>
      <c r="H40">
        <v>18</v>
      </c>
      <c r="I40">
        <v>203530</v>
      </c>
      <c r="J40">
        <v>0</v>
      </c>
      <c r="K40">
        <v>18318</v>
      </c>
      <c r="L40">
        <v>18318</v>
      </c>
      <c r="M40">
        <v>0</v>
      </c>
      <c r="N40" t="s">
        <v>1</v>
      </c>
      <c r="O40" s="6">
        <v>32021</v>
      </c>
      <c r="P40" t="str">
        <f t="shared" si="0"/>
        <v>032021</v>
      </c>
    </row>
    <row r="41" spans="1:16" x14ac:dyDescent="0.25">
      <c r="A41" t="s">
        <v>183</v>
      </c>
      <c r="B41">
        <v>160731</v>
      </c>
      <c r="C41" t="s">
        <v>119</v>
      </c>
      <c r="D41" t="s">
        <v>120</v>
      </c>
      <c r="E41" s="5">
        <v>44282</v>
      </c>
      <c r="F41" t="s">
        <v>121</v>
      </c>
      <c r="G41" t="s">
        <v>184</v>
      </c>
      <c r="H41">
        <v>18</v>
      </c>
      <c r="I41">
        <v>136213</v>
      </c>
      <c r="J41">
        <v>0</v>
      </c>
      <c r="K41">
        <v>12259</v>
      </c>
      <c r="L41">
        <v>12259</v>
      </c>
      <c r="M41">
        <v>0</v>
      </c>
      <c r="N41" t="s">
        <v>1</v>
      </c>
      <c r="O41" s="6">
        <v>32021</v>
      </c>
      <c r="P41" t="str">
        <f t="shared" si="0"/>
        <v>032021</v>
      </c>
    </row>
    <row r="42" spans="1:16" x14ac:dyDescent="0.25">
      <c r="A42" t="s">
        <v>185</v>
      </c>
      <c r="B42">
        <v>136764</v>
      </c>
      <c r="C42" t="s">
        <v>119</v>
      </c>
      <c r="D42" t="s">
        <v>120</v>
      </c>
      <c r="E42" s="5">
        <v>44268</v>
      </c>
      <c r="F42" t="s">
        <v>121</v>
      </c>
      <c r="G42" t="s">
        <v>186</v>
      </c>
      <c r="H42">
        <v>18</v>
      </c>
      <c r="I42">
        <v>115902</v>
      </c>
      <c r="J42">
        <v>0</v>
      </c>
      <c r="K42">
        <v>10431</v>
      </c>
      <c r="L42">
        <v>10431</v>
      </c>
      <c r="M42">
        <v>0</v>
      </c>
      <c r="N42" t="s">
        <v>1</v>
      </c>
      <c r="O42" s="6">
        <v>32021</v>
      </c>
      <c r="P42" t="str">
        <f t="shared" si="0"/>
        <v>032021</v>
      </c>
    </row>
    <row r="43" spans="1:16" x14ac:dyDescent="0.25">
      <c r="A43" t="s">
        <v>185</v>
      </c>
      <c r="B43">
        <v>205552</v>
      </c>
      <c r="C43" t="s">
        <v>119</v>
      </c>
      <c r="D43" t="s">
        <v>120</v>
      </c>
      <c r="E43" s="5">
        <v>44259</v>
      </c>
      <c r="F43" t="s">
        <v>121</v>
      </c>
      <c r="G43" t="s">
        <v>187</v>
      </c>
      <c r="H43">
        <v>18</v>
      </c>
      <c r="I43">
        <v>174196</v>
      </c>
      <c r="J43">
        <v>0</v>
      </c>
      <c r="K43">
        <v>15678</v>
      </c>
      <c r="L43">
        <v>15678</v>
      </c>
      <c r="M43">
        <v>0</v>
      </c>
      <c r="N43" t="s">
        <v>1</v>
      </c>
      <c r="O43" s="6">
        <v>32021</v>
      </c>
      <c r="P43" t="str">
        <f t="shared" si="0"/>
        <v>032021</v>
      </c>
    </row>
    <row r="44" spans="1:16" x14ac:dyDescent="0.25">
      <c r="A44" t="s">
        <v>185</v>
      </c>
      <c r="B44">
        <v>102198</v>
      </c>
      <c r="C44" t="s">
        <v>119</v>
      </c>
      <c r="D44" t="s">
        <v>120</v>
      </c>
      <c r="E44" s="5">
        <v>44260</v>
      </c>
      <c r="F44" t="s">
        <v>121</v>
      </c>
      <c r="G44" t="s">
        <v>188</v>
      </c>
      <c r="H44">
        <v>18</v>
      </c>
      <c r="I44">
        <v>86608</v>
      </c>
      <c r="J44">
        <v>0</v>
      </c>
      <c r="K44">
        <v>7795</v>
      </c>
      <c r="L44">
        <v>7795</v>
      </c>
      <c r="M44">
        <v>0</v>
      </c>
      <c r="N44" t="s">
        <v>1</v>
      </c>
      <c r="O44" s="6">
        <v>32021</v>
      </c>
      <c r="P44" t="str">
        <f t="shared" si="0"/>
        <v>032021</v>
      </c>
    </row>
    <row r="45" spans="1:16" x14ac:dyDescent="0.25">
      <c r="A45" t="s">
        <v>185</v>
      </c>
      <c r="B45">
        <v>126378</v>
      </c>
      <c r="C45" t="s">
        <v>119</v>
      </c>
      <c r="D45" t="s">
        <v>120</v>
      </c>
      <c r="E45" s="5">
        <v>44264</v>
      </c>
      <c r="F45" t="s">
        <v>121</v>
      </c>
      <c r="G45" t="s">
        <v>189</v>
      </c>
      <c r="H45">
        <v>18</v>
      </c>
      <c r="I45">
        <v>107100</v>
      </c>
      <c r="J45">
        <v>0</v>
      </c>
      <c r="K45">
        <v>9639</v>
      </c>
      <c r="L45">
        <v>9639</v>
      </c>
      <c r="M45">
        <v>0</v>
      </c>
      <c r="N45" t="s">
        <v>1</v>
      </c>
      <c r="O45" s="6">
        <v>32021</v>
      </c>
      <c r="P45" t="str">
        <f t="shared" si="0"/>
        <v>032021</v>
      </c>
    </row>
    <row r="46" spans="1:16" x14ac:dyDescent="0.25">
      <c r="A46" t="s">
        <v>190</v>
      </c>
      <c r="B46">
        <v>373233</v>
      </c>
      <c r="C46" t="s">
        <v>119</v>
      </c>
      <c r="D46" t="s">
        <v>120</v>
      </c>
      <c r="E46" s="5">
        <v>44274</v>
      </c>
      <c r="F46" t="s">
        <v>121</v>
      </c>
      <c r="G46" t="s">
        <v>191</v>
      </c>
      <c r="H46">
        <v>18</v>
      </c>
      <c r="I46">
        <v>316299</v>
      </c>
      <c r="J46">
        <v>0</v>
      </c>
      <c r="K46">
        <v>28467</v>
      </c>
      <c r="L46">
        <v>28467</v>
      </c>
      <c r="M46">
        <v>0</v>
      </c>
      <c r="N46" t="s">
        <v>1</v>
      </c>
      <c r="O46" s="6">
        <v>32021</v>
      </c>
      <c r="P46" t="str">
        <f t="shared" si="0"/>
        <v>032021</v>
      </c>
    </row>
    <row r="47" spans="1:16" x14ac:dyDescent="0.25">
      <c r="A47" t="s">
        <v>192</v>
      </c>
      <c r="B47">
        <v>249216</v>
      </c>
      <c r="C47" t="s">
        <v>119</v>
      </c>
      <c r="D47" t="s">
        <v>120</v>
      </c>
      <c r="E47" s="5">
        <v>44265</v>
      </c>
      <c r="F47" t="s">
        <v>121</v>
      </c>
      <c r="G47" t="s">
        <v>193</v>
      </c>
      <c r="H47">
        <v>18</v>
      </c>
      <c r="I47">
        <v>211200</v>
      </c>
      <c r="J47">
        <v>0</v>
      </c>
      <c r="K47">
        <v>19008</v>
      </c>
      <c r="L47">
        <v>19008</v>
      </c>
      <c r="M47">
        <v>0</v>
      </c>
      <c r="N47" t="s">
        <v>1</v>
      </c>
      <c r="O47" s="6">
        <v>32021</v>
      </c>
      <c r="P47" t="str">
        <f t="shared" si="0"/>
        <v>032021</v>
      </c>
    </row>
    <row r="48" spans="1:16" x14ac:dyDescent="0.25">
      <c r="A48" t="s">
        <v>194</v>
      </c>
      <c r="B48">
        <v>104918</v>
      </c>
      <c r="C48" t="s">
        <v>119</v>
      </c>
      <c r="D48" t="s">
        <v>120</v>
      </c>
      <c r="E48" s="5">
        <v>44263</v>
      </c>
      <c r="F48" t="s">
        <v>121</v>
      </c>
      <c r="G48" t="s">
        <v>195</v>
      </c>
      <c r="H48">
        <v>18</v>
      </c>
      <c r="I48">
        <v>88914</v>
      </c>
      <c r="J48">
        <v>0</v>
      </c>
      <c r="K48">
        <v>8002</v>
      </c>
      <c r="L48">
        <v>8002</v>
      </c>
      <c r="M48">
        <v>0</v>
      </c>
      <c r="N48" t="s">
        <v>1</v>
      </c>
      <c r="O48" s="6">
        <v>32021</v>
      </c>
      <c r="P48" t="str">
        <f t="shared" si="0"/>
        <v>032021</v>
      </c>
    </row>
    <row r="49" spans="1:16" x14ac:dyDescent="0.25">
      <c r="A49" t="s">
        <v>196</v>
      </c>
      <c r="B49">
        <v>110359</v>
      </c>
      <c r="C49" t="s">
        <v>119</v>
      </c>
      <c r="D49" t="s">
        <v>120</v>
      </c>
      <c r="E49" s="5">
        <v>44257</v>
      </c>
      <c r="F49" t="s">
        <v>121</v>
      </c>
      <c r="G49" t="s">
        <v>197</v>
      </c>
      <c r="H49">
        <v>18</v>
      </c>
      <c r="I49">
        <v>93525</v>
      </c>
      <c r="J49">
        <v>0</v>
      </c>
      <c r="K49">
        <v>8417</v>
      </c>
      <c r="L49">
        <v>8417</v>
      </c>
      <c r="M49">
        <v>0</v>
      </c>
      <c r="N49" t="s">
        <v>1</v>
      </c>
      <c r="O49" s="6">
        <v>32021</v>
      </c>
      <c r="P49" t="str">
        <f t="shared" si="0"/>
        <v>032021</v>
      </c>
    </row>
    <row r="50" spans="1:16" x14ac:dyDescent="0.25">
      <c r="A50" t="s">
        <v>198</v>
      </c>
      <c r="B50">
        <v>674805</v>
      </c>
      <c r="C50" t="s">
        <v>119</v>
      </c>
      <c r="D50" t="s">
        <v>120</v>
      </c>
      <c r="E50" s="5">
        <v>44273</v>
      </c>
      <c r="F50" t="s">
        <v>121</v>
      </c>
      <c r="G50" t="s">
        <v>199</v>
      </c>
      <c r="H50">
        <v>18</v>
      </c>
      <c r="I50">
        <v>571869</v>
      </c>
      <c r="J50">
        <v>0</v>
      </c>
      <c r="K50">
        <v>51468</v>
      </c>
      <c r="L50">
        <v>51468</v>
      </c>
      <c r="M50">
        <v>0</v>
      </c>
      <c r="N50" t="s">
        <v>1</v>
      </c>
      <c r="O50" s="6">
        <v>32021</v>
      </c>
      <c r="P50" t="str">
        <f t="shared" si="0"/>
        <v>032021</v>
      </c>
    </row>
    <row r="51" spans="1:16" x14ac:dyDescent="0.25">
      <c r="A51" t="s">
        <v>200</v>
      </c>
      <c r="B51">
        <v>102589</v>
      </c>
      <c r="C51" t="s">
        <v>119</v>
      </c>
      <c r="D51" t="s">
        <v>120</v>
      </c>
      <c r="E51" s="5">
        <v>44266</v>
      </c>
      <c r="F51" t="s">
        <v>121</v>
      </c>
      <c r="G51" t="s">
        <v>201</v>
      </c>
      <c r="H51">
        <v>18</v>
      </c>
      <c r="I51">
        <v>86939</v>
      </c>
      <c r="J51">
        <v>0</v>
      </c>
      <c r="K51">
        <v>7825</v>
      </c>
      <c r="L51">
        <v>7825</v>
      </c>
      <c r="M51">
        <v>0</v>
      </c>
      <c r="N51" t="s">
        <v>1</v>
      </c>
      <c r="O51" s="6">
        <v>32021</v>
      </c>
      <c r="P51" t="str">
        <f t="shared" si="0"/>
        <v>032021</v>
      </c>
    </row>
    <row r="52" spans="1:16" x14ac:dyDescent="0.25">
      <c r="A52" t="s">
        <v>202</v>
      </c>
      <c r="B52">
        <v>112112</v>
      </c>
      <c r="C52" t="s">
        <v>119</v>
      </c>
      <c r="D52" t="s">
        <v>120</v>
      </c>
      <c r="E52" s="5">
        <v>44253</v>
      </c>
      <c r="F52" t="s">
        <v>121</v>
      </c>
      <c r="G52" t="s">
        <v>203</v>
      </c>
      <c r="H52">
        <v>18</v>
      </c>
      <c r="I52">
        <v>95010</v>
      </c>
      <c r="J52">
        <v>0</v>
      </c>
      <c r="K52">
        <v>8551</v>
      </c>
      <c r="L52">
        <v>8551</v>
      </c>
      <c r="M52">
        <v>0</v>
      </c>
      <c r="N52" t="s">
        <v>1</v>
      </c>
      <c r="O52" s="6">
        <v>22021</v>
      </c>
      <c r="P52" t="str">
        <f t="shared" si="0"/>
        <v>022021</v>
      </c>
    </row>
    <row r="53" spans="1:16" x14ac:dyDescent="0.25">
      <c r="A53" t="s">
        <v>118</v>
      </c>
      <c r="B53">
        <v>613849</v>
      </c>
      <c r="C53" t="s">
        <v>119</v>
      </c>
      <c r="D53" t="s">
        <v>120</v>
      </c>
      <c r="E53" s="5">
        <v>44236</v>
      </c>
      <c r="F53" t="s">
        <v>121</v>
      </c>
      <c r="G53" t="s">
        <v>204</v>
      </c>
      <c r="H53">
        <v>18</v>
      </c>
      <c r="I53">
        <v>520211</v>
      </c>
      <c r="J53">
        <v>0</v>
      </c>
      <c r="K53">
        <v>46819</v>
      </c>
      <c r="L53">
        <v>46819</v>
      </c>
      <c r="M53">
        <v>0</v>
      </c>
      <c r="N53" t="s">
        <v>1</v>
      </c>
      <c r="O53" s="6">
        <v>22021</v>
      </c>
      <c r="P53" t="str">
        <f t="shared" si="0"/>
        <v>022021</v>
      </c>
    </row>
    <row r="54" spans="1:16" x14ac:dyDescent="0.25">
      <c r="A54" t="s">
        <v>126</v>
      </c>
      <c r="B54">
        <v>193348</v>
      </c>
      <c r="C54" t="s">
        <v>119</v>
      </c>
      <c r="D54" t="s">
        <v>120</v>
      </c>
      <c r="E54" s="5">
        <v>44254</v>
      </c>
      <c r="F54" t="s">
        <v>121</v>
      </c>
      <c r="G54" t="s">
        <v>205</v>
      </c>
      <c r="H54">
        <v>18</v>
      </c>
      <c r="I54">
        <v>163854</v>
      </c>
      <c r="J54">
        <v>0</v>
      </c>
      <c r="K54">
        <v>14747</v>
      </c>
      <c r="L54">
        <v>14747</v>
      </c>
      <c r="M54">
        <v>0</v>
      </c>
      <c r="N54" t="s">
        <v>1</v>
      </c>
      <c r="O54" s="6">
        <v>22021</v>
      </c>
      <c r="P54" t="str">
        <f t="shared" si="0"/>
        <v>022021</v>
      </c>
    </row>
    <row r="55" spans="1:16" x14ac:dyDescent="0.25">
      <c r="A55" t="s">
        <v>126</v>
      </c>
      <c r="B55">
        <v>268267</v>
      </c>
      <c r="C55" t="s">
        <v>119</v>
      </c>
      <c r="D55" t="s">
        <v>120</v>
      </c>
      <c r="E55" s="5">
        <v>44243</v>
      </c>
      <c r="F55" t="s">
        <v>121</v>
      </c>
      <c r="G55" t="s">
        <v>206</v>
      </c>
      <c r="H55">
        <v>18</v>
      </c>
      <c r="I55">
        <v>227345</v>
      </c>
      <c r="J55">
        <v>0</v>
      </c>
      <c r="K55">
        <v>20461</v>
      </c>
      <c r="L55">
        <v>20461</v>
      </c>
      <c r="M55">
        <v>0</v>
      </c>
      <c r="N55" t="s">
        <v>1</v>
      </c>
      <c r="O55" s="6">
        <v>22021</v>
      </c>
      <c r="P55" t="str">
        <f t="shared" si="0"/>
        <v>022021</v>
      </c>
    </row>
    <row r="56" spans="1:16" x14ac:dyDescent="0.25">
      <c r="A56" t="s">
        <v>126</v>
      </c>
      <c r="B56">
        <v>207828</v>
      </c>
      <c r="C56" t="s">
        <v>119</v>
      </c>
      <c r="D56" t="s">
        <v>120</v>
      </c>
      <c r="E56" s="5">
        <v>44246</v>
      </c>
      <c r="F56" t="s">
        <v>121</v>
      </c>
      <c r="G56" t="s">
        <v>207</v>
      </c>
      <c r="H56">
        <v>18</v>
      </c>
      <c r="I56">
        <v>176126</v>
      </c>
      <c r="J56">
        <v>0</v>
      </c>
      <c r="K56">
        <v>15851</v>
      </c>
      <c r="L56">
        <v>15851</v>
      </c>
      <c r="M56">
        <v>0</v>
      </c>
      <c r="N56" t="s">
        <v>1</v>
      </c>
      <c r="O56" s="6">
        <v>22021</v>
      </c>
      <c r="P56" t="str">
        <f t="shared" si="0"/>
        <v>022021</v>
      </c>
    </row>
    <row r="57" spans="1:16" x14ac:dyDescent="0.25">
      <c r="A57" t="s">
        <v>126</v>
      </c>
      <c r="B57">
        <v>202690</v>
      </c>
      <c r="C57" t="s">
        <v>119</v>
      </c>
      <c r="D57" t="s">
        <v>120</v>
      </c>
      <c r="E57" s="5">
        <v>44243</v>
      </c>
      <c r="F57" t="s">
        <v>121</v>
      </c>
      <c r="G57" t="s">
        <v>208</v>
      </c>
      <c r="H57">
        <v>18</v>
      </c>
      <c r="I57">
        <v>171772</v>
      </c>
      <c r="J57">
        <v>0</v>
      </c>
      <c r="K57">
        <v>15459</v>
      </c>
      <c r="L57">
        <v>15459</v>
      </c>
      <c r="M57">
        <v>0</v>
      </c>
      <c r="N57" t="s">
        <v>1</v>
      </c>
      <c r="O57" s="6">
        <v>22021</v>
      </c>
      <c r="P57" t="str">
        <f t="shared" si="0"/>
        <v>022021</v>
      </c>
    </row>
    <row r="58" spans="1:16" x14ac:dyDescent="0.25">
      <c r="A58" t="s">
        <v>209</v>
      </c>
      <c r="B58">
        <v>682324</v>
      </c>
      <c r="C58" t="s">
        <v>119</v>
      </c>
      <c r="D58" t="s">
        <v>120</v>
      </c>
      <c r="E58" s="5">
        <v>44255</v>
      </c>
      <c r="F58" t="s">
        <v>121</v>
      </c>
      <c r="G58" t="s">
        <v>210</v>
      </c>
      <c r="H58">
        <v>18</v>
      </c>
      <c r="I58">
        <v>573937</v>
      </c>
      <c r="J58">
        <v>0</v>
      </c>
      <c r="K58">
        <v>51654</v>
      </c>
      <c r="L58">
        <v>51654</v>
      </c>
      <c r="M58">
        <v>0</v>
      </c>
      <c r="N58" t="s">
        <v>1</v>
      </c>
      <c r="O58" s="6">
        <v>22021</v>
      </c>
      <c r="P58" t="str">
        <f t="shared" si="0"/>
        <v>022021</v>
      </c>
    </row>
    <row r="59" spans="1:16" x14ac:dyDescent="0.25">
      <c r="A59" t="s">
        <v>209</v>
      </c>
      <c r="B59">
        <v>662264</v>
      </c>
      <c r="C59" t="s">
        <v>119</v>
      </c>
      <c r="D59" t="s">
        <v>120</v>
      </c>
      <c r="E59" s="5">
        <v>44255</v>
      </c>
      <c r="F59" t="s">
        <v>121</v>
      </c>
      <c r="G59" t="s">
        <v>211</v>
      </c>
      <c r="H59">
        <v>18</v>
      </c>
      <c r="I59">
        <v>557062</v>
      </c>
      <c r="J59">
        <v>0</v>
      </c>
      <c r="K59">
        <v>50136</v>
      </c>
      <c r="L59">
        <v>50136</v>
      </c>
      <c r="M59">
        <v>0</v>
      </c>
      <c r="N59" t="s">
        <v>1</v>
      </c>
      <c r="O59" s="6">
        <v>22021</v>
      </c>
      <c r="P59" t="str">
        <f t="shared" si="0"/>
        <v>022021</v>
      </c>
    </row>
    <row r="60" spans="1:16" x14ac:dyDescent="0.25">
      <c r="A60" t="s">
        <v>209</v>
      </c>
      <c r="B60">
        <v>1412436</v>
      </c>
      <c r="C60" t="s">
        <v>119</v>
      </c>
      <c r="D60" t="s">
        <v>120</v>
      </c>
      <c r="E60" s="5">
        <v>44255</v>
      </c>
      <c r="F60" t="s">
        <v>121</v>
      </c>
      <c r="G60" t="s">
        <v>212</v>
      </c>
      <c r="H60">
        <v>18</v>
      </c>
      <c r="I60">
        <v>1188070</v>
      </c>
      <c r="J60">
        <v>0</v>
      </c>
      <c r="K60">
        <v>106926</v>
      </c>
      <c r="L60">
        <v>106926</v>
      </c>
      <c r="M60">
        <v>0</v>
      </c>
      <c r="N60" t="s">
        <v>1</v>
      </c>
      <c r="O60" s="6">
        <v>22021</v>
      </c>
      <c r="P60" t="str">
        <f t="shared" si="0"/>
        <v>022021</v>
      </c>
    </row>
    <row r="61" spans="1:16" x14ac:dyDescent="0.25">
      <c r="A61" t="s">
        <v>133</v>
      </c>
      <c r="B61">
        <v>182558</v>
      </c>
      <c r="C61" t="s">
        <v>119</v>
      </c>
      <c r="D61" t="s">
        <v>120</v>
      </c>
      <c r="E61" s="5">
        <v>44245</v>
      </c>
      <c r="F61" t="s">
        <v>121</v>
      </c>
      <c r="G61" t="s">
        <v>213</v>
      </c>
      <c r="H61">
        <v>18</v>
      </c>
      <c r="I61">
        <v>154710</v>
      </c>
      <c r="J61">
        <v>0</v>
      </c>
      <c r="K61">
        <v>13924</v>
      </c>
      <c r="L61">
        <v>13924</v>
      </c>
      <c r="M61">
        <v>0</v>
      </c>
      <c r="N61" t="s">
        <v>1</v>
      </c>
      <c r="O61" s="6">
        <v>22021</v>
      </c>
      <c r="P61" t="str">
        <f t="shared" si="0"/>
        <v>022021</v>
      </c>
    </row>
    <row r="62" spans="1:16" x14ac:dyDescent="0.25">
      <c r="A62" t="s">
        <v>133</v>
      </c>
      <c r="B62">
        <v>334164</v>
      </c>
      <c r="C62" t="s">
        <v>119</v>
      </c>
      <c r="D62" t="s">
        <v>120</v>
      </c>
      <c r="E62" s="5">
        <v>44229</v>
      </c>
      <c r="F62" t="s">
        <v>121</v>
      </c>
      <c r="G62" t="s">
        <v>214</v>
      </c>
      <c r="H62">
        <v>18</v>
      </c>
      <c r="I62">
        <v>283190</v>
      </c>
      <c r="J62">
        <v>0</v>
      </c>
      <c r="K62">
        <v>25487</v>
      </c>
      <c r="L62">
        <v>25487</v>
      </c>
      <c r="M62">
        <v>0</v>
      </c>
      <c r="N62" t="s">
        <v>1</v>
      </c>
      <c r="O62" s="6">
        <v>22021</v>
      </c>
      <c r="P62" t="str">
        <f t="shared" si="0"/>
        <v>022021</v>
      </c>
    </row>
    <row r="63" spans="1:16" x14ac:dyDescent="0.25">
      <c r="A63" t="s">
        <v>143</v>
      </c>
      <c r="B63">
        <v>164831</v>
      </c>
      <c r="C63" t="s">
        <v>119</v>
      </c>
      <c r="D63" t="s">
        <v>120</v>
      </c>
      <c r="E63" s="5">
        <v>44254</v>
      </c>
      <c r="F63" t="s">
        <v>121</v>
      </c>
      <c r="G63" t="s">
        <v>215</v>
      </c>
      <c r="H63">
        <v>18</v>
      </c>
      <c r="I63">
        <v>139687</v>
      </c>
      <c r="J63">
        <v>0</v>
      </c>
      <c r="K63">
        <v>12572</v>
      </c>
      <c r="L63">
        <v>12572</v>
      </c>
      <c r="M63">
        <v>0</v>
      </c>
      <c r="N63" t="s">
        <v>1</v>
      </c>
      <c r="O63" s="6">
        <v>22021</v>
      </c>
      <c r="P63" t="str">
        <f t="shared" si="0"/>
        <v>022021</v>
      </c>
    </row>
    <row r="64" spans="1:16" x14ac:dyDescent="0.25">
      <c r="A64" t="s">
        <v>146</v>
      </c>
      <c r="B64">
        <v>160622</v>
      </c>
      <c r="C64" t="s">
        <v>119</v>
      </c>
      <c r="D64" t="s">
        <v>120</v>
      </c>
      <c r="E64" s="5">
        <v>44237</v>
      </c>
      <c r="F64" t="s">
        <v>121</v>
      </c>
      <c r="G64" t="s">
        <v>216</v>
      </c>
      <c r="H64">
        <v>18</v>
      </c>
      <c r="I64">
        <v>136120</v>
      </c>
      <c r="J64">
        <v>0</v>
      </c>
      <c r="K64">
        <v>12251</v>
      </c>
      <c r="L64">
        <v>12251</v>
      </c>
      <c r="M64">
        <v>0</v>
      </c>
      <c r="N64" t="s">
        <v>1</v>
      </c>
      <c r="O64" s="6">
        <v>22021</v>
      </c>
      <c r="P64" t="str">
        <f t="shared" si="0"/>
        <v>022021</v>
      </c>
    </row>
    <row r="65" spans="1:16" x14ac:dyDescent="0.25">
      <c r="A65" t="s">
        <v>146</v>
      </c>
      <c r="B65">
        <v>227220</v>
      </c>
      <c r="C65" t="s">
        <v>119</v>
      </c>
      <c r="D65" t="s">
        <v>120</v>
      </c>
      <c r="E65" s="5">
        <v>44244</v>
      </c>
      <c r="F65" t="s">
        <v>121</v>
      </c>
      <c r="G65" t="s">
        <v>217</v>
      </c>
      <c r="H65">
        <v>18</v>
      </c>
      <c r="I65">
        <v>192560</v>
      </c>
      <c r="J65">
        <v>0</v>
      </c>
      <c r="K65">
        <v>17330</v>
      </c>
      <c r="L65">
        <v>17330</v>
      </c>
      <c r="M65">
        <v>0</v>
      </c>
      <c r="N65" t="s">
        <v>1</v>
      </c>
      <c r="O65" s="6">
        <v>22021</v>
      </c>
      <c r="P65" t="str">
        <f t="shared" si="0"/>
        <v>022021</v>
      </c>
    </row>
    <row r="66" spans="1:16" x14ac:dyDescent="0.25">
      <c r="A66" t="s">
        <v>146</v>
      </c>
      <c r="B66">
        <v>280652</v>
      </c>
      <c r="C66" t="s">
        <v>119</v>
      </c>
      <c r="D66" t="s">
        <v>120</v>
      </c>
      <c r="E66" s="5">
        <v>44249</v>
      </c>
      <c r="F66" t="s">
        <v>121</v>
      </c>
      <c r="G66" t="s">
        <v>218</v>
      </c>
      <c r="H66">
        <v>18</v>
      </c>
      <c r="I66">
        <v>237840</v>
      </c>
      <c r="J66">
        <v>0</v>
      </c>
      <c r="K66">
        <v>21406</v>
      </c>
      <c r="L66">
        <v>21406</v>
      </c>
      <c r="M66">
        <v>0</v>
      </c>
      <c r="N66" t="s">
        <v>1</v>
      </c>
      <c r="O66" s="6">
        <v>22021</v>
      </c>
      <c r="P66" t="str">
        <f t="shared" si="0"/>
        <v>022021</v>
      </c>
    </row>
    <row r="67" spans="1:16" x14ac:dyDescent="0.25">
      <c r="A67" t="s">
        <v>146</v>
      </c>
      <c r="B67">
        <v>188564</v>
      </c>
      <c r="C67" t="s">
        <v>119</v>
      </c>
      <c r="D67" t="s">
        <v>120</v>
      </c>
      <c r="E67" s="5">
        <v>44230</v>
      </c>
      <c r="F67" t="s">
        <v>121</v>
      </c>
      <c r="G67" t="s">
        <v>219</v>
      </c>
      <c r="H67">
        <v>18</v>
      </c>
      <c r="I67">
        <v>159800</v>
      </c>
      <c r="J67">
        <v>0</v>
      </c>
      <c r="K67">
        <v>14382</v>
      </c>
      <c r="L67">
        <v>14382</v>
      </c>
      <c r="M67">
        <v>0</v>
      </c>
      <c r="N67" t="s">
        <v>1</v>
      </c>
      <c r="O67" s="6">
        <v>22021</v>
      </c>
      <c r="P67" t="str">
        <f t="shared" ref="P67:P130" si="1">+TEXT(E67,"mmyyyy")</f>
        <v>022021</v>
      </c>
    </row>
    <row r="68" spans="1:16" x14ac:dyDescent="0.25">
      <c r="A68" t="s">
        <v>146</v>
      </c>
      <c r="B68">
        <v>288086</v>
      </c>
      <c r="C68" t="s">
        <v>119</v>
      </c>
      <c r="D68" t="s">
        <v>120</v>
      </c>
      <c r="E68" s="5">
        <v>44232</v>
      </c>
      <c r="F68" t="s">
        <v>121</v>
      </c>
      <c r="G68" t="s">
        <v>220</v>
      </c>
      <c r="H68">
        <v>18</v>
      </c>
      <c r="I68">
        <v>244140</v>
      </c>
      <c r="J68">
        <v>0</v>
      </c>
      <c r="K68">
        <v>21973</v>
      </c>
      <c r="L68">
        <v>21973</v>
      </c>
      <c r="M68">
        <v>0</v>
      </c>
      <c r="N68" t="s">
        <v>1</v>
      </c>
      <c r="O68" s="6">
        <v>22021</v>
      </c>
      <c r="P68" t="str">
        <f t="shared" si="1"/>
        <v>022021</v>
      </c>
    </row>
    <row r="69" spans="1:16" x14ac:dyDescent="0.25">
      <c r="A69" t="s">
        <v>221</v>
      </c>
      <c r="B69">
        <v>712614</v>
      </c>
      <c r="C69" t="s">
        <v>119</v>
      </c>
      <c r="D69" t="s">
        <v>120</v>
      </c>
      <c r="E69" s="5">
        <v>44249</v>
      </c>
      <c r="F69" t="s">
        <v>121</v>
      </c>
      <c r="G69" t="s">
        <v>222</v>
      </c>
      <c r="H69">
        <v>18</v>
      </c>
      <c r="I69">
        <v>603910</v>
      </c>
      <c r="J69">
        <v>0</v>
      </c>
      <c r="K69">
        <v>54352</v>
      </c>
      <c r="L69">
        <v>54352</v>
      </c>
      <c r="M69">
        <v>0</v>
      </c>
      <c r="N69" t="s">
        <v>1</v>
      </c>
      <c r="O69" s="6">
        <v>22021</v>
      </c>
      <c r="P69" t="str">
        <f t="shared" si="1"/>
        <v>022021</v>
      </c>
    </row>
    <row r="70" spans="1:16" x14ac:dyDescent="0.25">
      <c r="A70" t="s">
        <v>221</v>
      </c>
      <c r="B70">
        <v>563952</v>
      </c>
      <c r="C70" t="s">
        <v>119</v>
      </c>
      <c r="D70" t="s">
        <v>120</v>
      </c>
      <c r="E70" s="5">
        <v>44228</v>
      </c>
      <c r="F70" t="s">
        <v>121</v>
      </c>
      <c r="G70" t="s">
        <v>223</v>
      </c>
      <c r="H70">
        <v>18</v>
      </c>
      <c r="I70">
        <v>477926</v>
      </c>
      <c r="J70">
        <v>0</v>
      </c>
      <c r="K70">
        <v>43013</v>
      </c>
      <c r="L70">
        <v>43013</v>
      </c>
      <c r="M70">
        <v>0</v>
      </c>
      <c r="N70" t="s">
        <v>1</v>
      </c>
      <c r="O70" s="6">
        <v>22021</v>
      </c>
      <c r="P70" t="str">
        <f t="shared" si="1"/>
        <v>022021</v>
      </c>
    </row>
    <row r="71" spans="1:16" x14ac:dyDescent="0.25">
      <c r="A71" t="s">
        <v>224</v>
      </c>
      <c r="B71">
        <v>54162</v>
      </c>
      <c r="C71" t="s">
        <v>119</v>
      </c>
      <c r="D71" t="s">
        <v>120</v>
      </c>
      <c r="E71" s="5">
        <v>44228</v>
      </c>
      <c r="F71" t="s">
        <v>121</v>
      </c>
      <c r="G71" t="s">
        <v>225</v>
      </c>
      <c r="H71">
        <v>18</v>
      </c>
      <c r="I71">
        <v>45900</v>
      </c>
      <c r="J71">
        <v>0</v>
      </c>
      <c r="K71">
        <v>4131</v>
      </c>
      <c r="L71">
        <v>4131</v>
      </c>
      <c r="M71">
        <v>0</v>
      </c>
      <c r="N71" t="s">
        <v>1</v>
      </c>
      <c r="O71" s="6">
        <v>22021</v>
      </c>
      <c r="P71" t="str">
        <f t="shared" si="1"/>
        <v>022021</v>
      </c>
    </row>
    <row r="72" spans="1:16" x14ac:dyDescent="0.25">
      <c r="A72" t="s">
        <v>161</v>
      </c>
      <c r="B72">
        <v>424773</v>
      </c>
      <c r="C72" t="s">
        <v>119</v>
      </c>
      <c r="D72" t="s">
        <v>120</v>
      </c>
      <c r="E72" s="5">
        <v>44228</v>
      </c>
      <c r="F72" t="s">
        <v>121</v>
      </c>
      <c r="G72" t="s">
        <v>226</v>
      </c>
      <c r="H72">
        <v>18</v>
      </c>
      <c r="I72">
        <v>359977</v>
      </c>
      <c r="J72">
        <v>0</v>
      </c>
      <c r="K72">
        <v>32398</v>
      </c>
      <c r="L72">
        <v>32398</v>
      </c>
      <c r="M72">
        <v>0</v>
      </c>
      <c r="N72" t="s">
        <v>1</v>
      </c>
      <c r="O72" s="6">
        <v>22021</v>
      </c>
      <c r="P72" t="str">
        <f t="shared" si="1"/>
        <v>022021</v>
      </c>
    </row>
    <row r="73" spans="1:16" x14ac:dyDescent="0.25">
      <c r="A73" t="s">
        <v>163</v>
      </c>
      <c r="B73">
        <v>576984</v>
      </c>
      <c r="C73" t="s">
        <v>119</v>
      </c>
      <c r="D73" t="s">
        <v>120</v>
      </c>
      <c r="E73" s="5">
        <v>44246</v>
      </c>
      <c r="F73" t="s">
        <v>121</v>
      </c>
      <c r="G73" t="s">
        <v>227</v>
      </c>
      <c r="H73">
        <v>18</v>
      </c>
      <c r="I73">
        <v>488970</v>
      </c>
      <c r="J73">
        <v>0</v>
      </c>
      <c r="K73">
        <v>44007</v>
      </c>
      <c r="L73">
        <v>44007</v>
      </c>
      <c r="M73">
        <v>0</v>
      </c>
      <c r="N73" t="s">
        <v>1</v>
      </c>
      <c r="O73" s="6">
        <v>22021</v>
      </c>
      <c r="P73" t="str">
        <f t="shared" si="1"/>
        <v>022021</v>
      </c>
    </row>
    <row r="74" spans="1:16" x14ac:dyDescent="0.25">
      <c r="A74" t="s">
        <v>163</v>
      </c>
      <c r="B74">
        <v>142739</v>
      </c>
      <c r="C74" t="s">
        <v>119</v>
      </c>
      <c r="D74" t="s">
        <v>120</v>
      </c>
      <c r="E74" s="5">
        <v>44239</v>
      </c>
      <c r="F74" t="s">
        <v>121</v>
      </c>
      <c r="G74" t="s">
        <v>228</v>
      </c>
      <c r="H74">
        <v>18</v>
      </c>
      <c r="I74">
        <v>120965</v>
      </c>
      <c r="J74">
        <v>0</v>
      </c>
      <c r="K74">
        <v>10887</v>
      </c>
      <c r="L74">
        <v>10887</v>
      </c>
      <c r="M74">
        <v>0</v>
      </c>
      <c r="N74" t="s">
        <v>1</v>
      </c>
      <c r="O74" s="6">
        <v>22021</v>
      </c>
      <c r="P74" t="str">
        <f t="shared" si="1"/>
        <v>022021</v>
      </c>
    </row>
    <row r="75" spans="1:16" x14ac:dyDescent="0.25">
      <c r="A75" t="s">
        <v>166</v>
      </c>
      <c r="B75">
        <v>262704</v>
      </c>
      <c r="C75" t="s">
        <v>119</v>
      </c>
      <c r="D75" t="s">
        <v>120</v>
      </c>
      <c r="E75" s="5">
        <v>44237</v>
      </c>
      <c r="F75" t="s">
        <v>121</v>
      </c>
      <c r="G75" t="s">
        <v>229</v>
      </c>
      <c r="H75">
        <v>18</v>
      </c>
      <c r="I75">
        <v>222630</v>
      </c>
      <c r="J75">
        <v>0</v>
      </c>
      <c r="K75">
        <v>20037</v>
      </c>
      <c r="L75">
        <v>20037</v>
      </c>
      <c r="M75">
        <v>0</v>
      </c>
      <c r="N75" t="s">
        <v>1</v>
      </c>
      <c r="O75" s="6">
        <v>22021</v>
      </c>
      <c r="P75" t="str">
        <f t="shared" si="1"/>
        <v>022021</v>
      </c>
    </row>
    <row r="76" spans="1:16" x14ac:dyDescent="0.25">
      <c r="A76" t="s">
        <v>168</v>
      </c>
      <c r="B76">
        <v>164492</v>
      </c>
      <c r="C76" t="s">
        <v>119</v>
      </c>
      <c r="D76" t="s">
        <v>120</v>
      </c>
      <c r="E76" s="5">
        <v>44231</v>
      </c>
      <c r="F76" t="s">
        <v>121</v>
      </c>
      <c r="G76" t="s">
        <v>230</v>
      </c>
      <c r="H76">
        <v>18</v>
      </c>
      <c r="I76">
        <v>139400</v>
      </c>
      <c r="J76">
        <v>0</v>
      </c>
      <c r="K76">
        <v>12546</v>
      </c>
      <c r="L76">
        <v>12546</v>
      </c>
      <c r="M76">
        <v>0</v>
      </c>
      <c r="N76" t="s">
        <v>1</v>
      </c>
      <c r="O76" s="6">
        <v>22021</v>
      </c>
      <c r="P76" t="str">
        <f t="shared" si="1"/>
        <v>022021</v>
      </c>
    </row>
    <row r="77" spans="1:16" x14ac:dyDescent="0.25">
      <c r="A77" t="s">
        <v>168</v>
      </c>
      <c r="B77">
        <v>104813</v>
      </c>
      <c r="C77" t="s">
        <v>119</v>
      </c>
      <c r="D77" t="s">
        <v>120</v>
      </c>
      <c r="E77" s="5">
        <v>44232</v>
      </c>
      <c r="F77" t="s">
        <v>121</v>
      </c>
      <c r="G77" t="s">
        <v>231</v>
      </c>
      <c r="H77">
        <v>18</v>
      </c>
      <c r="I77">
        <v>88825</v>
      </c>
      <c r="J77">
        <v>0</v>
      </c>
      <c r="K77">
        <v>7994</v>
      </c>
      <c r="L77">
        <v>7994</v>
      </c>
      <c r="M77">
        <v>0</v>
      </c>
      <c r="N77" t="s">
        <v>1</v>
      </c>
      <c r="O77" s="6">
        <v>22021</v>
      </c>
      <c r="P77" t="str">
        <f t="shared" si="1"/>
        <v>022021</v>
      </c>
    </row>
    <row r="78" spans="1:16" x14ac:dyDescent="0.25">
      <c r="A78" t="s">
        <v>172</v>
      </c>
      <c r="B78">
        <v>299616</v>
      </c>
      <c r="C78" t="s">
        <v>119</v>
      </c>
      <c r="D78" t="s">
        <v>120</v>
      </c>
      <c r="E78" s="5">
        <v>44244</v>
      </c>
      <c r="F78" t="s">
        <v>121</v>
      </c>
      <c r="G78" t="s">
        <v>232</v>
      </c>
      <c r="H78">
        <v>18</v>
      </c>
      <c r="I78">
        <v>253912</v>
      </c>
      <c r="J78">
        <v>0</v>
      </c>
      <c r="K78">
        <v>22852</v>
      </c>
      <c r="L78">
        <v>22852</v>
      </c>
      <c r="M78">
        <v>0</v>
      </c>
      <c r="N78" t="s">
        <v>1</v>
      </c>
      <c r="O78" s="6">
        <v>22021</v>
      </c>
      <c r="P78" t="str">
        <f t="shared" si="1"/>
        <v>022021</v>
      </c>
    </row>
    <row r="79" spans="1:16" x14ac:dyDescent="0.25">
      <c r="A79" t="s">
        <v>172</v>
      </c>
      <c r="B79">
        <v>101956</v>
      </c>
      <c r="C79" t="s">
        <v>119</v>
      </c>
      <c r="D79" t="s">
        <v>120</v>
      </c>
      <c r="E79" s="5">
        <v>44250</v>
      </c>
      <c r="F79" t="s">
        <v>121</v>
      </c>
      <c r="G79" t="s">
        <v>233</v>
      </c>
      <c r="H79">
        <v>18</v>
      </c>
      <c r="I79">
        <v>86404</v>
      </c>
      <c r="J79">
        <v>0</v>
      </c>
      <c r="K79">
        <v>7776</v>
      </c>
      <c r="L79">
        <v>7776</v>
      </c>
      <c r="M79">
        <v>0</v>
      </c>
      <c r="N79" t="s">
        <v>1</v>
      </c>
      <c r="O79" s="6">
        <v>22021</v>
      </c>
      <c r="P79" t="str">
        <f t="shared" si="1"/>
        <v>022021</v>
      </c>
    </row>
    <row r="80" spans="1:16" x14ac:dyDescent="0.25">
      <c r="A80" t="s">
        <v>172</v>
      </c>
      <c r="B80">
        <v>103129</v>
      </c>
      <c r="C80" t="s">
        <v>119</v>
      </c>
      <c r="D80" t="s">
        <v>120</v>
      </c>
      <c r="E80" s="5">
        <v>44237</v>
      </c>
      <c r="F80" t="s">
        <v>121</v>
      </c>
      <c r="G80" t="s">
        <v>234</v>
      </c>
      <c r="H80">
        <v>18</v>
      </c>
      <c r="I80">
        <v>87397</v>
      </c>
      <c r="J80">
        <v>0</v>
      </c>
      <c r="K80">
        <v>7866</v>
      </c>
      <c r="L80">
        <v>7866</v>
      </c>
      <c r="M80">
        <v>0</v>
      </c>
      <c r="N80" t="s">
        <v>1</v>
      </c>
      <c r="O80" s="6">
        <v>22021</v>
      </c>
      <c r="P80" t="str">
        <f t="shared" si="1"/>
        <v>022021</v>
      </c>
    </row>
    <row r="81" spans="1:16" x14ac:dyDescent="0.25">
      <c r="A81" t="s">
        <v>172</v>
      </c>
      <c r="B81">
        <v>261118</v>
      </c>
      <c r="C81" t="s">
        <v>119</v>
      </c>
      <c r="D81" t="s">
        <v>120</v>
      </c>
      <c r="E81" s="5">
        <v>44245</v>
      </c>
      <c r="F81" t="s">
        <v>121</v>
      </c>
      <c r="G81" t="s">
        <v>235</v>
      </c>
      <c r="H81">
        <v>18</v>
      </c>
      <c r="I81">
        <v>221286</v>
      </c>
      <c r="J81">
        <v>0</v>
      </c>
      <c r="K81">
        <v>19916</v>
      </c>
      <c r="L81">
        <v>19916</v>
      </c>
      <c r="M81">
        <v>0</v>
      </c>
      <c r="N81" t="s">
        <v>1</v>
      </c>
      <c r="O81" s="6">
        <v>22021</v>
      </c>
      <c r="P81" t="str">
        <f t="shared" si="1"/>
        <v>022021</v>
      </c>
    </row>
    <row r="82" spans="1:16" x14ac:dyDescent="0.25">
      <c r="A82" t="s">
        <v>176</v>
      </c>
      <c r="B82">
        <v>633932</v>
      </c>
      <c r="C82" t="s">
        <v>119</v>
      </c>
      <c r="D82" t="s">
        <v>120</v>
      </c>
      <c r="E82" s="5">
        <v>44240</v>
      </c>
      <c r="F82" t="s">
        <v>121</v>
      </c>
      <c r="G82" t="s">
        <v>236</v>
      </c>
      <c r="H82">
        <v>18</v>
      </c>
      <c r="I82">
        <v>537230</v>
      </c>
      <c r="J82">
        <v>0</v>
      </c>
      <c r="K82">
        <v>48351</v>
      </c>
      <c r="L82">
        <v>48351</v>
      </c>
      <c r="M82">
        <v>0</v>
      </c>
      <c r="N82" t="s">
        <v>1</v>
      </c>
      <c r="O82" s="6">
        <v>22021</v>
      </c>
      <c r="P82" t="str">
        <f t="shared" si="1"/>
        <v>022021</v>
      </c>
    </row>
    <row r="83" spans="1:16" x14ac:dyDescent="0.25">
      <c r="A83" t="s">
        <v>176</v>
      </c>
      <c r="B83">
        <v>1160294</v>
      </c>
      <c r="C83" t="s">
        <v>119</v>
      </c>
      <c r="D83" t="s">
        <v>120</v>
      </c>
      <c r="E83" s="5">
        <v>44246</v>
      </c>
      <c r="F83" t="s">
        <v>121</v>
      </c>
      <c r="G83" t="s">
        <v>237</v>
      </c>
      <c r="H83">
        <v>18</v>
      </c>
      <c r="I83">
        <v>983300</v>
      </c>
      <c r="J83">
        <v>0</v>
      </c>
      <c r="K83">
        <v>88497</v>
      </c>
      <c r="L83">
        <v>88497</v>
      </c>
      <c r="M83">
        <v>0</v>
      </c>
      <c r="N83" t="s">
        <v>1</v>
      </c>
      <c r="O83" s="6">
        <v>22021</v>
      </c>
      <c r="P83" t="str">
        <f t="shared" si="1"/>
        <v>022021</v>
      </c>
    </row>
    <row r="84" spans="1:16" x14ac:dyDescent="0.25">
      <c r="A84" t="s">
        <v>238</v>
      </c>
      <c r="B84">
        <v>118520</v>
      </c>
      <c r="C84" t="s">
        <v>119</v>
      </c>
      <c r="D84" t="s">
        <v>120</v>
      </c>
      <c r="E84" s="5">
        <v>44245</v>
      </c>
      <c r="F84" t="s">
        <v>121</v>
      </c>
      <c r="G84" t="s">
        <v>239</v>
      </c>
      <c r="H84">
        <v>18</v>
      </c>
      <c r="I84">
        <v>100440</v>
      </c>
      <c r="J84">
        <v>0</v>
      </c>
      <c r="K84">
        <v>9040</v>
      </c>
      <c r="L84">
        <v>9040</v>
      </c>
      <c r="M84">
        <v>0</v>
      </c>
      <c r="N84" t="s">
        <v>1</v>
      </c>
      <c r="O84" s="6">
        <v>22021</v>
      </c>
      <c r="P84" t="str">
        <f t="shared" si="1"/>
        <v>022021</v>
      </c>
    </row>
    <row r="85" spans="1:16" x14ac:dyDescent="0.25">
      <c r="A85" t="s">
        <v>185</v>
      </c>
      <c r="B85">
        <v>177488</v>
      </c>
      <c r="C85" t="s">
        <v>119</v>
      </c>
      <c r="D85" t="s">
        <v>120</v>
      </c>
      <c r="E85" s="5">
        <v>44239</v>
      </c>
      <c r="F85" t="s">
        <v>121</v>
      </c>
      <c r="G85" t="s">
        <v>240</v>
      </c>
      <c r="H85">
        <v>18</v>
      </c>
      <c r="I85">
        <v>150414</v>
      </c>
      <c r="J85">
        <v>0</v>
      </c>
      <c r="K85">
        <v>13537</v>
      </c>
      <c r="L85">
        <v>13537</v>
      </c>
      <c r="M85">
        <v>0</v>
      </c>
      <c r="N85" t="s">
        <v>1</v>
      </c>
      <c r="O85" s="6">
        <v>22021</v>
      </c>
      <c r="P85" t="str">
        <f t="shared" si="1"/>
        <v>022021</v>
      </c>
    </row>
    <row r="86" spans="1:16" x14ac:dyDescent="0.25">
      <c r="A86" t="s">
        <v>185</v>
      </c>
      <c r="B86">
        <v>166286</v>
      </c>
      <c r="C86" t="s">
        <v>119</v>
      </c>
      <c r="D86" t="s">
        <v>120</v>
      </c>
      <c r="E86" s="5">
        <v>44254</v>
      </c>
      <c r="F86" t="s">
        <v>121</v>
      </c>
      <c r="G86" t="s">
        <v>241</v>
      </c>
      <c r="H86">
        <v>18</v>
      </c>
      <c r="I86">
        <v>140920</v>
      </c>
      <c r="J86">
        <v>0</v>
      </c>
      <c r="K86">
        <v>12683</v>
      </c>
      <c r="L86">
        <v>12683</v>
      </c>
      <c r="M86">
        <v>0</v>
      </c>
      <c r="N86" t="s">
        <v>1</v>
      </c>
      <c r="O86" s="6">
        <v>22021</v>
      </c>
      <c r="P86" t="str">
        <f t="shared" si="1"/>
        <v>022021</v>
      </c>
    </row>
    <row r="87" spans="1:16" x14ac:dyDescent="0.25">
      <c r="A87" t="s">
        <v>242</v>
      </c>
      <c r="B87">
        <v>490001</v>
      </c>
      <c r="C87" t="s">
        <v>119</v>
      </c>
      <c r="D87" t="s">
        <v>120</v>
      </c>
      <c r="E87" s="5">
        <v>44245</v>
      </c>
      <c r="F87" t="s">
        <v>121</v>
      </c>
      <c r="G87" t="s">
        <v>243</v>
      </c>
      <c r="H87">
        <v>18</v>
      </c>
      <c r="I87">
        <v>415255</v>
      </c>
      <c r="J87">
        <v>0</v>
      </c>
      <c r="K87">
        <v>37373</v>
      </c>
      <c r="L87">
        <v>37373</v>
      </c>
      <c r="M87">
        <v>0</v>
      </c>
      <c r="N87" t="s">
        <v>1</v>
      </c>
      <c r="O87" s="6">
        <v>22021</v>
      </c>
      <c r="P87" t="str">
        <f t="shared" si="1"/>
        <v>022021</v>
      </c>
    </row>
    <row r="88" spans="1:16" x14ac:dyDescent="0.25">
      <c r="A88" t="s">
        <v>244</v>
      </c>
      <c r="B88">
        <v>590941</v>
      </c>
      <c r="C88" t="s">
        <v>119</v>
      </c>
      <c r="D88" t="s">
        <v>120</v>
      </c>
      <c r="E88" s="5">
        <v>44233</v>
      </c>
      <c r="F88" t="s">
        <v>121</v>
      </c>
      <c r="G88" t="s">
        <v>245</v>
      </c>
      <c r="H88">
        <v>18</v>
      </c>
      <c r="I88">
        <v>497070</v>
      </c>
      <c r="J88">
        <v>0</v>
      </c>
      <c r="K88">
        <v>44736</v>
      </c>
      <c r="L88">
        <v>44736</v>
      </c>
      <c r="M88">
        <v>0</v>
      </c>
      <c r="N88" t="s">
        <v>1</v>
      </c>
      <c r="O88" s="6">
        <v>22021</v>
      </c>
      <c r="P88" t="str">
        <f t="shared" si="1"/>
        <v>022021</v>
      </c>
    </row>
    <row r="89" spans="1:16" x14ac:dyDescent="0.25">
      <c r="A89" t="s">
        <v>246</v>
      </c>
      <c r="B89">
        <v>83014</v>
      </c>
      <c r="C89" t="s">
        <v>119</v>
      </c>
      <c r="D89" t="s">
        <v>120</v>
      </c>
      <c r="E89" s="5">
        <v>44244</v>
      </c>
      <c r="F89" t="s">
        <v>121</v>
      </c>
      <c r="G89" t="s">
        <v>247</v>
      </c>
      <c r="H89">
        <v>18</v>
      </c>
      <c r="I89">
        <v>70350</v>
      </c>
      <c r="J89">
        <v>0</v>
      </c>
      <c r="K89">
        <v>6332</v>
      </c>
      <c r="L89">
        <v>6332</v>
      </c>
      <c r="M89">
        <v>0</v>
      </c>
      <c r="N89" t="s">
        <v>1</v>
      </c>
      <c r="O89" s="6">
        <v>22021</v>
      </c>
      <c r="P89" t="str">
        <f t="shared" si="1"/>
        <v>022021</v>
      </c>
    </row>
    <row r="90" spans="1:16" x14ac:dyDescent="0.25">
      <c r="A90" t="s">
        <v>248</v>
      </c>
      <c r="B90">
        <v>49588</v>
      </c>
      <c r="C90" t="s">
        <v>119</v>
      </c>
      <c r="D90" t="s">
        <v>120</v>
      </c>
      <c r="E90" s="5">
        <v>44250</v>
      </c>
      <c r="F90" t="s">
        <v>121</v>
      </c>
      <c r="G90" t="s">
        <v>249</v>
      </c>
      <c r="H90">
        <v>18</v>
      </c>
      <c r="I90">
        <v>42024</v>
      </c>
      <c r="J90">
        <v>0</v>
      </c>
      <c r="K90">
        <v>3782</v>
      </c>
      <c r="L90">
        <v>3782</v>
      </c>
      <c r="M90">
        <v>0</v>
      </c>
      <c r="N90" t="s">
        <v>1</v>
      </c>
      <c r="O90" s="6">
        <v>22021</v>
      </c>
      <c r="P90" t="str">
        <f t="shared" si="1"/>
        <v>022021</v>
      </c>
    </row>
    <row r="91" spans="1:16" x14ac:dyDescent="0.25">
      <c r="A91" t="s">
        <v>250</v>
      </c>
      <c r="B91">
        <v>477823</v>
      </c>
      <c r="C91" t="s">
        <v>119</v>
      </c>
      <c r="D91" t="s">
        <v>120</v>
      </c>
      <c r="E91" s="5">
        <v>44233</v>
      </c>
      <c r="F91" t="s">
        <v>121</v>
      </c>
      <c r="G91" t="s">
        <v>251</v>
      </c>
      <c r="H91">
        <v>18</v>
      </c>
      <c r="I91">
        <v>401920</v>
      </c>
      <c r="J91">
        <v>0</v>
      </c>
      <c r="K91">
        <v>36173</v>
      </c>
      <c r="L91">
        <v>36173</v>
      </c>
      <c r="M91">
        <v>0</v>
      </c>
      <c r="N91" t="s">
        <v>1</v>
      </c>
      <c r="O91" s="6">
        <v>22021</v>
      </c>
      <c r="P91" t="str">
        <f t="shared" si="1"/>
        <v>022021</v>
      </c>
    </row>
    <row r="92" spans="1:16" x14ac:dyDescent="0.25">
      <c r="A92" t="s">
        <v>202</v>
      </c>
      <c r="B92">
        <v>70378</v>
      </c>
      <c r="C92" t="s">
        <v>119</v>
      </c>
      <c r="D92" t="s">
        <v>120</v>
      </c>
      <c r="E92" s="5">
        <v>44219</v>
      </c>
      <c r="F92" t="s">
        <v>121</v>
      </c>
      <c r="G92" t="s">
        <v>252</v>
      </c>
      <c r="H92">
        <v>18</v>
      </c>
      <c r="I92">
        <v>59642</v>
      </c>
      <c r="J92">
        <v>0</v>
      </c>
      <c r="K92">
        <v>5368</v>
      </c>
      <c r="L92">
        <v>5368</v>
      </c>
      <c r="M92">
        <v>0</v>
      </c>
      <c r="N92" t="s">
        <v>1</v>
      </c>
      <c r="O92" s="6">
        <v>12021</v>
      </c>
      <c r="P92" t="str">
        <f t="shared" si="1"/>
        <v>012021</v>
      </c>
    </row>
    <row r="93" spans="1:16" x14ac:dyDescent="0.25">
      <c r="A93" t="s">
        <v>253</v>
      </c>
      <c r="B93">
        <v>60062</v>
      </c>
      <c r="C93" t="s">
        <v>119</v>
      </c>
      <c r="D93" t="s">
        <v>120</v>
      </c>
      <c r="E93" s="5">
        <v>44217</v>
      </c>
      <c r="F93" t="s">
        <v>121</v>
      </c>
      <c r="G93" t="s">
        <v>254</v>
      </c>
      <c r="H93">
        <v>18</v>
      </c>
      <c r="I93">
        <v>50900</v>
      </c>
      <c r="J93">
        <v>0</v>
      </c>
      <c r="K93">
        <v>4581</v>
      </c>
      <c r="L93">
        <v>4581</v>
      </c>
      <c r="M93">
        <v>0</v>
      </c>
      <c r="N93" t="s">
        <v>1</v>
      </c>
      <c r="O93" s="6">
        <v>12021</v>
      </c>
      <c r="P93" t="str">
        <f t="shared" si="1"/>
        <v>012021</v>
      </c>
    </row>
    <row r="94" spans="1:16" x14ac:dyDescent="0.25">
      <c r="A94" t="s">
        <v>126</v>
      </c>
      <c r="B94">
        <v>200710</v>
      </c>
      <c r="C94" t="s">
        <v>119</v>
      </c>
      <c r="D94" t="s">
        <v>120</v>
      </c>
      <c r="E94" s="5">
        <v>44226</v>
      </c>
      <c r="F94" t="s">
        <v>121</v>
      </c>
      <c r="G94" t="s">
        <v>255</v>
      </c>
      <c r="H94">
        <v>18</v>
      </c>
      <c r="I94">
        <v>170094</v>
      </c>
      <c r="J94">
        <v>0</v>
      </c>
      <c r="K94">
        <v>15308</v>
      </c>
      <c r="L94">
        <v>15308</v>
      </c>
      <c r="M94">
        <v>0</v>
      </c>
      <c r="N94" t="s">
        <v>1</v>
      </c>
      <c r="O94" s="6">
        <v>12021</v>
      </c>
      <c r="P94" t="str">
        <f t="shared" si="1"/>
        <v>012021</v>
      </c>
    </row>
    <row r="95" spans="1:16" x14ac:dyDescent="0.25">
      <c r="A95" t="s">
        <v>131</v>
      </c>
      <c r="B95">
        <v>282968</v>
      </c>
      <c r="C95" t="s">
        <v>119</v>
      </c>
      <c r="D95" t="s">
        <v>120</v>
      </c>
      <c r="E95" s="5">
        <v>44215</v>
      </c>
      <c r="F95" t="s">
        <v>121</v>
      </c>
      <c r="G95" t="s">
        <v>256</v>
      </c>
      <c r="H95">
        <v>18</v>
      </c>
      <c r="I95">
        <v>239804</v>
      </c>
      <c r="J95">
        <v>0</v>
      </c>
      <c r="K95">
        <v>21582</v>
      </c>
      <c r="L95">
        <v>21582</v>
      </c>
      <c r="M95">
        <v>0</v>
      </c>
      <c r="N95" t="s">
        <v>1</v>
      </c>
      <c r="O95" s="6">
        <v>12021</v>
      </c>
      <c r="P95" t="str">
        <f t="shared" si="1"/>
        <v>012021</v>
      </c>
    </row>
    <row r="96" spans="1:16" x14ac:dyDescent="0.25">
      <c r="A96" t="s">
        <v>133</v>
      </c>
      <c r="B96">
        <v>360336</v>
      </c>
      <c r="C96" t="s">
        <v>119</v>
      </c>
      <c r="D96" t="s">
        <v>120</v>
      </c>
      <c r="E96" s="5">
        <v>44217</v>
      </c>
      <c r="F96" t="s">
        <v>121</v>
      </c>
      <c r="G96" t="s">
        <v>257</v>
      </c>
      <c r="H96">
        <v>18</v>
      </c>
      <c r="I96">
        <v>305370</v>
      </c>
      <c r="J96">
        <v>0</v>
      </c>
      <c r="K96">
        <v>27483</v>
      </c>
      <c r="L96">
        <v>27483</v>
      </c>
      <c r="M96">
        <v>0</v>
      </c>
      <c r="N96" t="s">
        <v>1</v>
      </c>
      <c r="O96" s="6">
        <v>12021</v>
      </c>
      <c r="P96" t="str">
        <f t="shared" si="1"/>
        <v>012021</v>
      </c>
    </row>
    <row r="97" spans="1:16" x14ac:dyDescent="0.25">
      <c r="A97" t="s">
        <v>258</v>
      </c>
      <c r="B97">
        <v>112207</v>
      </c>
      <c r="C97" t="s">
        <v>119</v>
      </c>
      <c r="D97" t="s">
        <v>120</v>
      </c>
      <c r="E97" s="5">
        <v>44197</v>
      </c>
      <c r="F97" t="s">
        <v>121</v>
      </c>
      <c r="G97" t="s">
        <v>259</v>
      </c>
      <c r="H97">
        <v>18</v>
      </c>
      <c r="I97">
        <v>95091</v>
      </c>
      <c r="J97">
        <v>0</v>
      </c>
      <c r="K97">
        <v>8558</v>
      </c>
      <c r="L97">
        <v>8558</v>
      </c>
      <c r="M97">
        <v>0</v>
      </c>
      <c r="N97" t="s">
        <v>1</v>
      </c>
      <c r="O97" s="6">
        <v>12021</v>
      </c>
      <c r="P97" t="str">
        <f t="shared" si="1"/>
        <v>012021</v>
      </c>
    </row>
    <row r="98" spans="1:16" x14ac:dyDescent="0.25">
      <c r="A98" t="s">
        <v>260</v>
      </c>
      <c r="B98">
        <v>159015</v>
      </c>
      <c r="C98" t="s">
        <v>119</v>
      </c>
      <c r="D98" t="s">
        <v>120</v>
      </c>
      <c r="E98" s="5">
        <v>44226</v>
      </c>
      <c r="F98" t="s">
        <v>121</v>
      </c>
      <c r="G98" t="s">
        <v>261</v>
      </c>
      <c r="H98">
        <v>18</v>
      </c>
      <c r="I98">
        <v>134759</v>
      </c>
      <c r="J98">
        <v>0</v>
      </c>
      <c r="K98">
        <v>12128</v>
      </c>
      <c r="L98">
        <v>12128</v>
      </c>
      <c r="M98">
        <v>0</v>
      </c>
      <c r="N98" t="s">
        <v>1</v>
      </c>
      <c r="O98" s="6">
        <v>12021</v>
      </c>
      <c r="P98" t="str">
        <f t="shared" si="1"/>
        <v>012021</v>
      </c>
    </row>
    <row r="99" spans="1:16" x14ac:dyDescent="0.25">
      <c r="A99" t="s">
        <v>143</v>
      </c>
      <c r="B99">
        <v>159159</v>
      </c>
      <c r="C99" t="s">
        <v>119</v>
      </c>
      <c r="D99" t="s">
        <v>120</v>
      </c>
      <c r="E99" s="5">
        <v>44225</v>
      </c>
      <c r="F99" t="s">
        <v>121</v>
      </c>
      <c r="G99" t="s">
        <v>262</v>
      </c>
      <c r="H99">
        <v>18</v>
      </c>
      <c r="I99">
        <v>134881</v>
      </c>
      <c r="J99">
        <v>0</v>
      </c>
      <c r="K99">
        <v>12139</v>
      </c>
      <c r="L99">
        <v>12139</v>
      </c>
      <c r="M99">
        <v>0</v>
      </c>
      <c r="N99" t="s">
        <v>1</v>
      </c>
      <c r="O99" s="6">
        <v>12021</v>
      </c>
      <c r="P99" t="str">
        <f t="shared" si="1"/>
        <v>012021</v>
      </c>
    </row>
    <row r="100" spans="1:16" x14ac:dyDescent="0.25">
      <c r="A100" t="s">
        <v>146</v>
      </c>
      <c r="B100">
        <v>268852</v>
      </c>
      <c r="C100" t="s">
        <v>119</v>
      </c>
      <c r="D100" t="s">
        <v>120</v>
      </c>
      <c r="E100" s="5">
        <v>44197</v>
      </c>
      <c r="F100" t="s">
        <v>121</v>
      </c>
      <c r="G100" t="s">
        <v>263</v>
      </c>
      <c r="H100">
        <v>18</v>
      </c>
      <c r="I100">
        <v>227840</v>
      </c>
      <c r="J100">
        <v>0</v>
      </c>
      <c r="K100">
        <v>20506</v>
      </c>
      <c r="L100">
        <v>20506</v>
      </c>
      <c r="M100">
        <v>0</v>
      </c>
      <c r="N100" t="s">
        <v>1</v>
      </c>
      <c r="O100" s="6">
        <v>12021</v>
      </c>
      <c r="P100" t="str">
        <f t="shared" si="1"/>
        <v>012021</v>
      </c>
    </row>
    <row r="101" spans="1:16" x14ac:dyDescent="0.25">
      <c r="A101" t="s">
        <v>146</v>
      </c>
      <c r="B101">
        <v>242136</v>
      </c>
      <c r="C101" t="s">
        <v>119</v>
      </c>
      <c r="D101" t="s">
        <v>120</v>
      </c>
      <c r="E101" s="5">
        <v>44224</v>
      </c>
      <c r="F101" t="s">
        <v>121</v>
      </c>
      <c r="G101" t="s">
        <v>264</v>
      </c>
      <c r="H101">
        <v>18</v>
      </c>
      <c r="I101">
        <v>205200</v>
      </c>
      <c r="J101">
        <v>0</v>
      </c>
      <c r="K101">
        <v>18468</v>
      </c>
      <c r="L101">
        <v>18468</v>
      </c>
      <c r="M101">
        <v>0</v>
      </c>
      <c r="N101" t="s">
        <v>1</v>
      </c>
      <c r="O101" s="6">
        <v>12021</v>
      </c>
      <c r="P101" t="str">
        <f t="shared" si="1"/>
        <v>012021</v>
      </c>
    </row>
    <row r="102" spans="1:16" x14ac:dyDescent="0.25">
      <c r="A102" t="s">
        <v>146</v>
      </c>
      <c r="B102">
        <v>300688</v>
      </c>
      <c r="C102" t="s">
        <v>119</v>
      </c>
      <c r="D102" t="s">
        <v>120</v>
      </c>
      <c r="E102" s="5">
        <v>44198</v>
      </c>
      <c r="F102" t="s">
        <v>121</v>
      </c>
      <c r="G102" t="s">
        <v>265</v>
      </c>
      <c r="H102">
        <v>18</v>
      </c>
      <c r="I102">
        <v>254820</v>
      </c>
      <c r="J102">
        <v>0</v>
      </c>
      <c r="K102">
        <v>22934</v>
      </c>
      <c r="L102">
        <v>22934</v>
      </c>
      <c r="M102">
        <v>0</v>
      </c>
      <c r="N102" t="s">
        <v>1</v>
      </c>
      <c r="O102" s="6">
        <v>12021</v>
      </c>
      <c r="P102" t="str">
        <f t="shared" si="1"/>
        <v>012021</v>
      </c>
    </row>
    <row r="103" spans="1:16" x14ac:dyDescent="0.25">
      <c r="A103" t="s">
        <v>146</v>
      </c>
      <c r="B103">
        <v>252913</v>
      </c>
      <c r="C103" t="s">
        <v>119</v>
      </c>
      <c r="D103" t="s">
        <v>120</v>
      </c>
      <c r="E103" s="5">
        <v>44202</v>
      </c>
      <c r="F103" t="s">
        <v>121</v>
      </c>
      <c r="G103" t="s">
        <v>266</v>
      </c>
      <c r="H103">
        <v>18</v>
      </c>
      <c r="I103">
        <v>214333</v>
      </c>
      <c r="J103">
        <v>0</v>
      </c>
      <c r="K103">
        <v>19290</v>
      </c>
      <c r="L103">
        <v>19290</v>
      </c>
      <c r="M103">
        <v>0</v>
      </c>
      <c r="N103" t="s">
        <v>1</v>
      </c>
      <c r="O103" s="6">
        <v>12021</v>
      </c>
      <c r="P103" t="str">
        <f t="shared" si="1"/>
        <v>012021</v>
      </c>
    </row>
    <row r="104" spans="1:16" x14ac:dyDescent="0.25">
      <c r="A104" t="s">
        <v>146</v>
      </c>
      <c r="B104">
        <v>321095</v>
      </c>
      <c r="C104" t="s">
        <v>119</v>
      </c>
      <c r="D104" t="s">
        <v>120</v>
      </c>
      <c r="E104" s="5">
        <v>44221</v>
      </c>
      <c r="F104" t="s">
        <v>121</v>
      </c>
      <c r="G104" t="s">
        <v>267</v>
      </c>
      <c r="H104">
        <v>18</v>
      </c>
      <c r="I104">
        <v>272115</v>
      </c>
      <c r="J104">
        <v>0</v>
      </c>
      <c r="K104">
        <v>24490</v>
      </c>
      <c r="L104">
        <v>24490</v>
      </c>
      <c r="M104">
        <v>0</v>
      </c>
      <c r="N104" t="s">
        <v>1</v>
      </c>
      <c r="O104" s="6">
        <v>12021</v>
      </c>
      <c r="P104" t="str">
        <f t="shared" si="1"/>
        <v>012021</v>
      </c>
    </row>
    <row r="105" spans="1:16" x14ac:dyDescent="0.25">
      <c r="A105" t="s">
        <v>146</v>
      </c>
      <c r="B105">
        <v>238774</v>
      </c>
      <c r="C105" t="s">
        <v>119</v>
      </c>
      <c r="D105" t="s">
        <v>120</v>
      </c>
      <c r="E105" s="5">
        <v>44215</v>
      </c>
      <c r="F105" t="s">
        <v>121</v>
      </c>
      <c r="G105" t="s">
        <v>268</v>
      </c>
      <c r="H105">
        <v>18</v>
      </c>
      <c r="I105">
        <v>202350</v>
      </c>
      <c r="J105">
        <v>0</v>
      </c>
      <c r="K105">
        <v>18212</v>
      </c>
      <c r="L105">
        <v>18212</v>
      </c>
      <c r="M105">
        <v>0</v>
      </c>
      <c r="N105" t="s">
        <v>1</v>
      </c>
      <c r="O105" s="6">
        <v>12021</v>
      </c>
      <c r="P105" t="str">
        <f t="shared" si="1"/>
        <v>012021</v>
      </c>
    </row>
    <row r="106" spans="1:16" x14ac:dyDescent="0.25">
      <c r="A106" t="s">
        <v>153</v>
      </c>
      <c r="B106">
        <v>115775</v>
      </c>
      <c r="C106" t="s">
        <v>119</v>
      </c>
      <c r="D106" t="s">
        <v>120</v>
      </c>
      <c r="E106" s="5">
        <v>44197</v>
      </c>
      <c r="F106" t="s">
        <v>121</v>
      </c>
      <c r="G106" t="s">
        <v>269</v>
      </c>
      <c r="H106">
        <v>18</v>
      </c>
      <c r="I106">
        <v>98115</v>
      </c>
      <c r="J106">
        <v>0</v>
      </c>
      <c r="K106">
        <v>8830</v>
      </c>
      <c r="L106">
        <v>8830</v>
      </c>
      <c r="M106">
        <v>0</v>
      </c>
      <c r="N106" t="s">
        <v>1</v>
      </c>
      <c r="O106" s="6">
        <v>12021</v>
      </c>
      <c r="P106" t="str">
        <f t="shared" si="1"/>
        <v>012021</v>
      </c>
    </row>
    <row r="107" spans="1:16" x14ac:dyDescent="0.25">
      <c r="A107" t="s">
        <v>153</v>
      </c>
      <c r="B107">
        <v>58788</v>
      </c>
      <c r="C107" t="s">
        <v>119</v>
      </c>
      <c r="D107" t="s">
        <v>120</v>
      </c>
      <c r="E107" s="5">
        <v>44222</v>
      </c>
      <c r="F107" t="s">
        <v>121</v>
      </c>
      <c r="G107" t="s">
        <v>270</v>
      </c>
      <c r="H107">
        <v>18</v>
      </c>
      <c r="I107">
        <v>49820</v>
      </c>
      <c r="J107">
        <v>0</v>
      </c>
      <c r="K107">
        <v>4484</v>
      </c>
      <c r="L107">
        <v>4484</v>
      </c>
      <c r="M107">
        <v>0</v>
      </c>
      <c r="N107" t="s">
        <v>1</v>
      </c>
      <c r="O107" s="6">
        <v>12021</v>
      </c>
      <c r="P107" t="str">
        <f t="shared" si="1"/>
        <v>012021</v>
      </c>
    </row>
    <row r="108" spans="1:16" x14ac:dyDescent="0.25">
      <c r="A108" t="s">
        <v>153</v>
      </c>
      <c r="B108">
        <v>151796</v>
      </c>
      <c r="C108" t="s">
        <v>119</v>
      </c>
      <c r="D108" t="s">
        <v>120</v>
      </c>
      <c r="E108" s="5">
        <v>44222</v>
      </c>
      <c r="F108" t="s">
        <v>121</v>
      </c>
      <c r="G108" t="s">
        <v>271</v>
      </c>
      <c r="H108">
        <v>18</v>
      </c>
      <c r="I108">
        <v>128640</v>
      </c>
      <c r="J108">
        <v>0</v>
      </c>
      <c r="K108">
        <v>11578</v>
      </c>
      <c r="L108">
        <v>11578</v>
      </c>
      <c r="M108">
        <v>0</v>
      </c>
      <c r="N108" t="s">
        <v>1</v>
      </c>
      <c r="O108" s="6">
        <v>12021</v>
      </c>
      <c r="P108" t="str">
        <f t="shared" si="1"/>
        <v>012021</v>
      </c>
    </row>
    <row r="109" spans="1:16" x14ac:dyDescent="0.25">
      <c r="A109" t="s">
        <v>272</v>
      </c>
      <c r="B109">
        <v>525690</v>
      </c>
      <c r="C109" t="s">
        <v>119</v>
      </c>
      <c r="D109" t="s">
        <v>120</v>
      </c>
      <c r="E109" s="5">
        <v>44202</v>
      </c>
      <c r="F109" t="s">
        <v>121</v>
      </c>
      <c r="G109" t="s">
        <v>273</v>
      </c>
      <c r="H109">
        <v>18</v>
      </c>
      <c r="I109">
        <v>445500</v>
      </c>
      <c r="J109">
        <v>0</v>
      </c>
      <c r="K109">
        <v>40095</v>
      </c>
      <c r="L109">
        <v>40095</v>
      </c>
      <c r="M109">
        <v>0</v>
      </c>
      <c r="N109" t="s">
        <v>1</v>
      </c>
      <c r="O109" s="6">
        <v>12021</v>
      </c>
      <c r="P109" t="str">
        <f t="shared" si="1"/>
        <v>012021</v>
      </c>
    </row>
    <row r="110" spans="1:16" x14ac:dyDescent="0.25">
      <c r="A110" t="s">
        <v>272</v>
      </c>
      <c r="B110">
        <v>586607</v>
      </c>
      <c r="C110" t="s">
        <v>119</v>
      </c>
      <c r="D110" t="s">
        <v>120</v>
      </c>
      <c r="E110" s="5">
        <v>44202</v>
      </c>
      <c r="F110" t="s">
        <v>121</v>
      </c>
      <c r="G110" t="s">
        <v>274</v>
      </c>
      <c r="H110">
        <v>18</v>
      </c>
      <c r="I110">
        <v>497125</v>
      </c>
      <c r="J110">
        <v>0</v>
      </c>
      <c r="K110">
        <v>44741</v>
      </c>
      <c r="L110">
        <v>44741</v>
      </c>
      <c r="M110">
        <v>0</v>
      </c>
      <c r="N110" t="s">
        <v>1</v>
      </c>
      <c r="O110" s="6">
        <v>12021</v>
      </c>
      <c r="P110" t="str">
        <f t="shared" si="1"/>
        <v>012021</v>
      </c>
    </row>
    <row r="111" spans="1:16" x14ac:dyDescent="0.25">
      <c r="A111" t="s">
        <v>275</v>
      </c>
      <c r="B111">
        <v>177897</v>
      </c>
      <c r="C111" t="s">
        <v>119</v>
      </c>
      <c r="D111" t="s">
        <v>120</v>
      </c>
      <c r="E111" s="5">
        <v>44197</v>
      </c>
      <c r="F111" t="s">
        <v>121</v>
      </c>
      <c r="G111" t="s">
        <v>276</v>
      </c>
      <c r="H111">
        <v>18</v>
      </c>
      <c r="I111">
        <v>150761</v>
      </c>
      <c r="J111">
        <v>0</v>
      </c>
      <c r="K111">
        <v>13568</v>
      </c>
      <c r="L111">
        <v>13568</v>
      </c>
      <c r="M111">
        <v>0</v>
      </c>
      <c r="N111" t="s">
        <v>1</v>
      </c>
      <c r="O111" s="6">
        <v>12021</v>
      </c>
      <c r="P111" t="str">
        <f t="shared" si="1"/>
        <v>012021</v>
      </c>
    </row>
    <row r="112" spans="1:16" x14ac:dyDescent="0.25">
      <c r="A112" t="s">
        <v>277</v>
      </c>
      <c r="B112">
        <v>30232</v>
      </c>
      <c r="C112" t="s">
        <v>119</v>
      </c>
      <c r="D112" t="s">
        <v>120</v>
      </c>
      <c r="E112" s="5">
        <v>44198</v>
      </c>
      <c r="F112" t="s">
        <v>121</v>
      </c>
      <c r="G112" t="s">
        <v>278</v>
      </c>
      <c r="H112">
        <v>18</v>
      </c>
      <c r="I112">
        <v>25620</v>
      </c>
      <c r="J112">
        <v>0</v>
      </c>
      <c r="K112">
        <v>2306</v>
      </c>
      <c r="L112">
        <v>2306</v>
      </c>
      <c r="M112">
        <v>0</v>
      </c>
      <c r="N112" t="s">
        <v>1</v>
      </c>
      <c r="O112" s="6">
        <v>12021</v>
      </c>
      <c r="P112" t="str">
        <f t="shared" si="1"/>
        <v>012021</v>
      </c>
    </row>
    <row r="113" spans="1:16" x14ac:dyDescent="0.25">
      <c r="A113" t="s">
        <v>277</v>
      </c>
      <c r="B113">
        <v>216082</v>
      </c>
      <c r="C113" t="s">
        <v>119</v>
      </c>
      <c r="D113" t="s">
        <v>120</v>
      </c>
      <c r="E113" s="5">
        <v>44198</v>
      </c>
      <c r="F113" t="s">
        <v>121</v>
      </c>
      <c r="G113" t="s">
        <v>279</v>
      </c>
      <c r="H113">
        <v>18</v>
      </c>
      <c r="I113">
        <v>183120</v>
      </c>
      <c r="J113">
        <v>0</v>
      </c>
      <c r="K113">
        <v>16481</v>
      </c>
      <c r="L113">
        <v>16481</v>
      </c>
      <c r="M113">
        <v>0</v>
      </c>
      <c r="N113" t="s">
        <v>1</v>
      </c>
      <c r="O113" s="6">
        <v>12021</v>
      </c>
      <c r="P113" t="str">
        <f t="shared" si="1"/>
        <v>012021</v>
      </c>
    </row>
    <row r="114" spans="1:16" x14ac:dyDescent="0.25">
      <c r="A114" t="s">
        <v>163</v>
      </c>
      <c r="B114">
        <v>173187</v>
      </c>
      <c r="C114" t="s">
        <v>119</v>
      </c>
      <c r="D114" t="s">
        <v>120</v>
      </c>
      <c r="E114" s="5">
        <v>44205</v>
      </c>
      <c r="F114" t="s">
        <v>121</v>
      </c>
      <c r="G114" t="s">
        <v>280</v>
      </c>
      <c r="H114">
        <v>18</v>
      </c>
      <c r="I114">
        <v>146769</v>
      </c>
      <c r="J114">
        <v>0</v>
      </c>
      <c r="K114">
        <v>13209</v>
      </c>
      <c r="L114">
        <v>13209</v>
      </c>
      <c r="M114">
        <v>0</v>
      </c>
      <c r="N114" t="s">
        <v>1</v>
      </c>
      <c r="O114" s="6">
        <v>12021</v>
      </c>
      <c r="P114" t="str">
        <f t="shared" si="1"/>
        <v>012021</v>
      </c>
    </row>
    <row r="115" spans="1:16" x14ac:dyDescent="0.25">
      <c r="A115" t="s">
        <v>163</v>
      </c>
      <c r="B115">
        <v>167753</v>
      </c>
      <c r="C115" t="s">
        <v>119</v>
      </c>
      <c r="D115" t="s">
        <v>120</v>
      </c>
      <c r="E115" s="5">
        <v>44215</v>
      </c>
      <c r="F115" t="s">
        <v>121</v>
      </c>
      <c r="G115" t="s">
        <v>281</v>
      </c>
      <c r="H115">
        <v>18</v>
      </c>
      <c r="I115">
        <v>142163</v>
      </c>
      <c r="J115">
        <v>0</v>
      </c>
      <c r="K115">
        <v>12795</v>
      </c>
      <c r="L115">
        <v>12795</v>
      </c>
      <c r="M115">
        <v>0</v>
      </c>
      <c r="N115" t="s">
        <v>1</v>
      </c>
      <c r="O115" s="6">
        <v>12021</v>
      </c>
      <c r="P115" t="str">
        <f t="shared" si="1"/>
        <v>012021</v>
      </c>
    </row>
    <row r="116" spans="1:16" x14ac:dyDescent="0.25">
      <c r="A116" t="s">
        <v>163</v>
      </c>
      <c r="B116">
        <v>174143</v>
      </c>
      <c r="C116" t="s">
        <v>119</v>
      </c>
      <c r="D116" t="s">
        <v>120</v>
      </c>
      <c r="E116" s="5">
        <v>44219</v>
      </c>
      <c r="F116" t="s">
        <v>121</v>
      </c>
      <c r="G116" t="s">
        <v>282</v>
      </c>
      <c r="H116">
        <v>18</v>
      </c>
      <c r="I116">
        <v>147579</v>
      </c>
      <c r="J116">
        <v>0</v>
      </c>
      <c r="K116">
        <v>13282</v>
      </c>
      <c r="L116">
        <v>13282</v>
      </c>
      <c r="M116">
        <v>0</v>
      </c>
      <c r="N116" t="s">
        <v>1</v>
      </c>
      <c r="O116" s="6">
        <v>12021</v>
      </c>
      <c r="P116" t="str">
        <f t="shared" si="1"/>
        <v>012021</v>
      </c>
    </row>
    <row r="117" spans="1:16" x14ac:dyDescent="0.25">
      <c r="A117" t="s">
        <v>163</v>
      </c>
      <c r="B117">
        <v>538627</v>
      </c>
      <c r="C117" t="s">
        <v>119</v>
      </c>
      <c r="D117" t="s">
        <v>120</v>
      </c>
      <c r="E117" s="5">
        <v>44226</v>
      </c>
      <c r="F117" t="s">
        <v>121</v>
      </c>
      <c r="G117" t="s">
        <v>283</v>
      </c>
      <c r="H117">
        <v>18</v>
      </c>
      <c r="I117">
        <v>456463</v>
      </c>
      <c r="J117">
        <v>0</v>
      </c>
      <c r="K117">
        <v>41082</v>
      </c>
      <c r="L117">
        <v>41082</v>
      </c>
      <c r="M117">
        <v>0</v>
      </c>
      <c r="N117" t="s">
        <v>1</v>
      </c>
      <c r="O117" s="6">
        <v>12021</v>
      </c>
      <c r="P117" t="str">
        <f t="shared" si="1"/>
        <v>012021</v>
      </c>
    </row>
    <row r="118" spans="1:16" x14ac:dyDescent="0.25">
      <c r="A118" t="s">
        <v>170</v>
      </c>
      <c r="B118">
        <v>281936</v>
      </c>
      <c r="C118" t="s">
        <v>119</v>
      </c>
      <c r="D118" t="s">
        <v>120</v>
      </c>
      <c r="E118" s="5">
        <v>44225</v>
      </c>
      <c r="F118" t="s">
        <v>121</v>
      </c>
      <c r="G118" t="s">
        <v>284</v>
      </c>
      <c r="H118">
        <v>18</v>
      </c>
      <c r="I118">
        <v>237150</v>
      </c>
      <c r="J118">
        <v>0</v>
      </c>
      <c r="K118">
        <v>21344</v>
      </c>
      <c r="L118">
        <v>21344</v>
      </c>
      <c r="M118">
        <v>0</v>
      </c>
      <c r="N118" t="s">
        <v>1</v>
      </c>
      <c r="O118" s="6">
        <v>12021</v>
      </c>
      <c r="P118" t="str">
        <f t="shared" si="1"/>
        <v>012021</v>
      </c>
    </row>
    <row r="119" spans="1:16" x14ac:dyDescent="0.25">
      <c r="A119" t="s">
        <v>172</v>
      </c>
      <c r="B119">
        <v>290097</v>
      </c>
      <c r="C119" t="s">
        <v>119</v>
      </c>
      <c r="D119" t="s">
        <v>120</v>
      </c>
      <c r="E119" s="5">
        <v>44212</v>
      </c>
      <c r="F119" t="s">
        <v>121</v>
      </c>
      <c r="G119" t="s">
        <v>285</v>
      </c>
      <c r="H119">
        <v>18</v>
      </c>
      <c r="I119">
        <v>245845</v>
      </c>
      <c r="J119">
        <v>0</v>
      </c>
      <c r="K119">
        <v>22126</v>
      </c>
      <c r="L119">
        <v>22126</v>
      </c>
      <c r="M119">
        <v>0</v>
      </c>
      <c r="N119" t="s">
        <v>1</v>
      </c>
      <c r="O119" s="6">
        <v>12021</v>
      </c>
      <c r="P119" t="str">
        <f t="shared" si="1"/>
        <v>012021</v>
      </c>
    </row>
    <row r="120" spans="1:16" x14ac:dyDescent="0.25">
      <c r="A120" t="s">
        <v>172</v>
      </c>
      <c r="B120">
        <v>98740</v>
      </c>
      <c r="C120" t="s">
        <v>119</v>
      </c>
      <c r="D120" t="s">
        <v>120</v>
      </c>
      <c r="E120" s="5">
        <v>44217</v>
      </c>
      <c r="F120" t="s">
        <v>121</v>
      </c>
      <c r="G120" t="s">
        <v>286</v>
      </c>
      <c r="H120">
        <v>18</v>
      </c>
      <c r="I120">
        <v>83678</v>
      </c>
      <c r="J120">
        <v>0</v>
      </c>
      <c r="K120">
        <v>7531</v>
      </c>
      <c r="L120">
        <v>7531</v>
      </c>
      <c r="M120">
        <v>0</v>
      </c>
      <c r="N120" t="s">
        <v>1</v>
      </c>
      <c r="O120" s="6">
        <v>12021</v>
      </c>
      <c r="P120" t="str">
        <f t="shared" si="1"/>
        <v>012021</v>
      </c>
    </row>
    <row r="121" spans="1:16" x14ac:dyDescent="0.25">
      <c r="A121" t="s">
        <v>172</v>
      </c>
      <c r="B121">
        <v>113093</v>
      </c>
      <c r="C121" t="s">
        <v>119</v>
      </c>
      <c r="D121" t="s">
        <v>120</v>
      </c>
      <c r="E121" s="5">
        <v>44216</v>
      </c>
      <c r="F121" t="s">
        <v>121</v>
      </c>
      <c r="G121" t="s">
        <v>287</v>
      </c>
      <c r="H121">
        <v>18</v>
      </c>
      <c r="I121">
        <v>95841</v>
      </c>
      <c r="J121">
        <v>0</v>
      </c>
      <c r="K121">
        <v>8626</v>
      </c>
      <c r="L121">
        <v>8626</v>
      </c>
      <c r="M121">
        <v>0</v>
      </c>
      <c r="N121" t="s">
        <v>1</v>
      </c>
      <c r="O121" s="6">
        <v>12021</v>
      </c>
      <c r="P121" t="str">
        <f t="shared" si="1"/>
        <v>012021</v>
      </c>
    </row>
    <row r="122" spans="1:16" x14ac:dyDescent="0.25">
      <c r="A122" t="s">
        <v>172</v>
      </c>
      <c r="B122">
        <v>141157</v>
      </c>
      <c r="C122" t="s">
        <v>119</v>
      </c>
      <c r="D122" t="s">
        <v>120</v>
      </c>
      <c r="E122" s="5">
        <v>44200</v>
      </c>
      <c r="F122" t="s">
        <v>121</v>
      </c>
      <c r="G122" t="s">
        <v>288</v>
      </c>
      <c r="H122">
        <v>18</v>
      </c>
      <c r="I122">
        <v>119625</v>
      </c>
      <c r="J122">
        <v>0</v>
      </c>
      <c r="K122">
        <v>10766</v>
      </c>
      <c r="L122">
        <v>10766</v>
      </c>
      <c r="M122">
        <v>0</v>
      </c>
      <c r="N122" t="s">
        <v>1</v>
      </c>
      <c r="O122" s="6">
        <v>12021</v>
      </c>
      <c r="P122" t="str">
        <f t="shared" si="1"/>
        <v>012021</v>
      </c>
    </row>
    <row r="123" spans="1:16" x14ac:dyDescent="0.25">
      <c r="A123" t="s">
        <v>172</v>
      </c>
      <c r="B123">
        <v>68320</v>
      </c>
      <c r="C123" t="s">
        <v>119</v>
      </c>
      <c r="D123" t="s">
        <v>120</v>
      </c>
      <c r="E123" s="5">
        <v>44200</v>
      </c>
      <c r="F123" t="s">
        <v>121</v>
      </c>
      <c r="G123" t="s">
        <v>289</v>
      </c>
      <c r="H123">
        <v>18</v>
      </c>
      <c r="I123">
        <v>57898</v>
      </c>
      <c r="J123">
        <v>0</v>
      </c>
      <c r="K123">
        <v>5211</v>
      </c>
      <c r="L123">
        <v>5211</v>
      </c>
      <c r="M123">
        <v>0</v>
      </c>
      <c r="N123" t="s">
        <v>1</v>
      </c>
      <c r="O123" s="6">
        <v>12021</v>
      </c>
      <c r="P123" t="str">
        <f t="shared" si="1"/>
        <v>012021</v>
      </c>
    </row>
    <row r="124" spans="1:16" x14ac:dyDescent="0.25">
      <c r="A124" t="s">
        <v>174</v>
      </c>
      <c r="B124">
        <v>358385</v>
      </c>
      <c r="C124" t="s">
        <v>119</v>
      </c>
      <c r="D124" t="s">
        <v>120</v>
      </c>
      <c r="E124" s="5">
        <v>44219</v>
      </c>
      <c r="F124" t="s">
        <v>121</v>
      </c>
      <c r="G124" t="s">
        <v>290</v>
      </c>
      <c r="H124">
        <v>18</v>
      </c>
      <c r="I124">
        <v>301455</v>
      </c>
      <c r="J124">
        <v>0</v>
      </c>
      <c r="K124">
        <v>27131</v>
      </c>
      <c r="L124">
        <v>27131</v>
      </c>
      <c r="M124">
        <v>0</v>
      </c>
      <c r="N124" t="s">
        <v>1</v>
      </c>
      <c r="O124" s="6">
        <v>12021</v>
      </c>
      <c r="P124" t="str">
        <f t="shared" si="1"/>
        <v>012021</v>
      </c>
    </row>
    <row r="125" spans="1:16" x14ac:dyDescent="0.25">
      <c r="A125" t="s">
        <v>176</v>
      </c>
      <c r="B125">
        <v>731559</v>
      </c>
      <c r="C125" t="s">
        <v>119</v>
      </c>
      <c r="D125" t="s">
        <v>120</v>
      </c>
      <c r="E125" s="5">
        <v>44205</v>
      </c>
      <c r="F125" t="s">
        <v>121</v>
      </c>
      <c r="G125" t="s">
        <v>291</v>
      </c>
      <c r="H125">
        <v>18</v>
      </c>
      <c r="I125">
        <v>619965</v>
      </c>
      <c r="J125">
        <v>0</v>
      </c>
      <c r="K125">
        <v>55797</v>
      </c>
      <c r="L125">
        <v>55797</v>
      </c>
      <c r="M125">
        <v>0</v>
      </c>
      <c r="N125" t="s">
        <v>1</v>
      </c>
      <c r="O125" s="6">
        <v>12021</v>
      </c>
      <c r="P125" t="str">
        <f t="shared" si="1"/>
        <v>012021</v>
      </c>
    </row>
    <row r="126" spans="1:16" x14ac:dyDescent="0.25">
      <c r="A126" t="s">
        <v>176</v>
      </c>
      <c r="B126">
        <v>974386</v>
      </c>
      <c r="C126" t="s">
        <v>119</v>
      </c>
      <c r="D126" t="s">
        <v>120</v>
      </c>
      <c r="E126" s="5">
        <v>44219</v>
      </c>
      <c r="F126" t="s">
        <v>121</v>
      </c>
      <c r="G126" t="s">
        <v>292</v>
      </c>
      <c r="H126">
        <v>18</v>
      </c>
      <c r="I126">
        <v>825750</v>
      </c>
      <c r="J126">
        <v>0</v>
      </c>
      <c r="K126">
        <v>74318</v>
      </c>
      <c r="L126">
        <v>74318</v>
      </c>
      <c r="M126">
        <v>0</v>
      </c>
      <c r="N126" t="s">
        <v>1</v>
      </c>
      <c r="O126" s="6">
        <v>12021</v>
      </c>
      <c r="P126" t="str">
        <f t="shared" si="1"/>
        <v>012021</v>
      </c>
    </row>
    <row r="127" spans="1:16" x14ac:dyDescent="0.25">
      <c r="A127" t="s">
        <v>293</v>
      </c>
      <c r="B127">
        <v>208298</v>
      </c>
      <c r="C127" t="s">
        <v>119</v>
      </c>
      <c r="D127" t="s">
        <v>120</v>
      </c>
      <c r="E127" s="5">
        <v>44225</v>
      </c>
      <c r="F127" t="s">
        <v>121</v>
      </c>
      <c r="G127" t="s">
        <v>294</v>
      </c>
      <c r="H127">
        <v>18</v>
      </c>
      <c r="I127">
        <v>176524</v>
      </c>
      <c r="J127">
        <v>0</v>
      </c>
      <c r="K127">
        <v>15887</v>
      </c>
      <c r="L127">
        <v>15887</v>
      </c>
      <c r="M127">
        <v>0</v>
      </c>
      <c r="N127" t="s">
        <v>1</v>
      </c>
      <c r="O127" s="6">
        <v>12021</v>
      </c>
      <c r="P127" t="str">
        <f t="shared" si="1"/>
        <v>012021</v>
      </c>
    </row>
    <row r="128" spans="1:16" x14ac:dyDescent="0.25">
      <c r="A128" t="s">
        <v>185</v>
      </c>
      <c r="B128">
        <v>256780</v>
      </c>
      <c r="C128" t="s">
        <v>119</v>
      </c>
      <c r="D128" t="s">
        <v>120</v>
      </c>
      <c r="E128" s="5">
        <v>44203</v>
      </c>
      <c r="F128" t="s">
        <v>121</v>
      </c>
      <c r="G128" t="s">
        <v>295</v>
      </c>
      <c r="H128">
        <v>18</v>
      </c>
      <c r="I128">
        <v>217610</v>
      </c>
      <c r="J128">
        <v>0</v>
      </c>
      <c r="K128">
        <v>19585</v>
      </c>
      <c r="L128">
        <v>19585</v>
      </c>
      <c r="M128">
        <v>0</v>
      </c>
      <c r="N128" t="s">
        <v>1</v>
      </c>
      <c r="O128" s="6">
        <v>12021</v>
      </c>
      <c r="P128" t="str">
        <f t="shared" si="1"/>
        <v>012021</v>
      </c>
    </row>
    <row r="129" spans="1:16" x14ac:dyDescent="0.25">
      <c r="A129" t="s">
        <v>185</v>
      </c>
      <c r="B129">
        <v>111139</v>
      </c>
      <c r="C129" t="s">
        <v>119</v>
      </c>
      <c r="D129" t="s">
        <v>120</v>
      </c>
      <c r="E129" s="5">
        <v>44217</v>
      </c>
      <c r="F129" t="s">
        <v>121</v>
      </c>
      <c r="G129" t="s">
        <v>296</v>
      </c>
      <c r="H129">
        <v>18</v>
      </c>
      <c r="I129">
        <v>94185</v>
      </c>
      <c r="J129">
        <v>0</v>
      </c>
      <c r="K129">
        <v>8477</v>
      </c>
      <c r="L129">
        <v>8477</v>
      </c>
      <c r="M129">
        <v>0</v>
      </c>
      <c r="N129" t="s">
        <v>1</v>
      </c>
      <c r="O129" s="6">
        <v>12021</v>
      </c>
      <c r="P129" t="str">
        <f t="shared" si="1"/>
        <v>012021</v>
      </c>
    </row>
    <row r="130" spans="1:16" x14ac:dyDescent="0.25">
      <c r="A130" t="s">
        <v>185</v>
      </c>
      <c r="B130">
        <v>64570</v>
      </c>
      <c r="C130" t="s">
        <v>119</v>
      </c>
      <c r="D130" t="s">
        <v>120</v>
      </c>
      <c r="E130" s="5">
        <v>44216</v>
      </c>
      <c r="F130" t="s">
        <v>121</v>
      </c>
      <c r="G130" t="s">
        <v>297</v>
      </c>
      <c r="H130">
        <v>18</v>
      </c>
      <c r="I130">
        <v>54720</v>
      </c>
      <c r="J130">
        <v>0</v>
      </c>
      <c r="K130">
        <v>4925</v>
      </c>
      <c r="L130">
        <v>4925</v>
      </c>
      <c r="M130">
        <v>0</v>
      </c>
      <c r="N130" t="s">
        <v>1</v>
      </c>
      <c r="O130" s="6">
        <v>12021</v>
      </c>
      <c r="P130" t="str">
        <f t="shared" si="1"/>
        <v>012021</v>
      </c>
    </row>
    <row r="131" spans="1:16" x14ac:dyDescent="0.25">
      <c r="A131" t="s">
        <v>192</v>
      </c>
      <c r="B131">
        <v>69819</v>
      </c>
      <c r="C131" t="s">
        <v>119</v>
      </c>
      <c r="D131" t="s">
        <v>120</v>
      </c>
      <c r="E131" s="5">
        <v>44218</v>
      </c>
      <c r="F131" t="s">
        <v>121</v>
      </c>
      <c r="G131" t="s">
        <v>298</v>
      </c>
      <c r="H131">
        <v>18</v>
      </c>
      <c r="I131">
        <v>59169</v>
      </c>
      <c r="J131">
        <v>0</v>
      </c>
      <c r="K131">
        <v>5325</v>
      </c>
      <c r="L131">
        <v>5325</v>
      </c>
      <c r="M131">
        <v>0</v>
      </c>
      <c r="N131" t="s">
        <v>1</v>
      </c>
      <c r="O131" s="6">
        <v>12021</v>
      </c>
      <c r="P131" t="str">
        <f t="shared" ref="P131:P194" si="2">+TEXT(E131,"mmyyyy")</f>
        <v>012021</v>
      </c>
    </row>
    <row r="132" spans="1:16" x14ac:dyDescent="0.25">
      <c r="A132" t="s">
        <v>299</v>
      </c>
      <c r="B132">
        <v>127954</v>
      </c>
      <c r="C132" t="s">
        <v>119</v>
      </c>
      <c r="D132" t="s">
        <v>120</v>
      </c>
      <c r="E132" s="5">
        <v>44202</v>
      </c>
      <c r="F132" t="s">
        <v>121</v>
      </c>
      <c r="G132" t="s">
        <v>300</v>
      </c>
      <c r="H132">
        <v>18</v>
      </c>
      <c r="I132">
        <v>108436</v>
      </c>
      <c r="J132">
        <v>0</v>
      </c>
      <c r="K132">
        <v>9759</v>
      </c>
      <c r="L132">
        <v>9759</v>
      </c>
      <c r="M132">
        <v>0</v>
      </c>
      <c r="N132" t="s">
        <v>1</v>
      </c>
      <c r="O132" s="6">
        <v>12021</v>
      </c>
      <c r="P132" t="str">
        <f t="shared" si="2"/>
        <v>012021</v>
      </c>
    </row>
    <row r="133" spans="1:16" x14ac:dyDescent="0.25">
      <c r="A133" t="s">
        <v>250</v>
      </c>
      <c r="B133">
        <v>636105</v>
      </c>
      <c r="C133" t="s">
        <v>119</v>
      </c>
      <c r="D133" t="s">
        <v>120</v>
      </c>
      <c r="E133" s="5">
        <v>44223</v>
      </c>
      <c r="F133" t="s">
        <v>121</v>
      </c>
      <c r="G133" t="s">
        <v>301</v>
      </c>
      <c r="H133">
        <v>18</v>
      </c>
      <c r="I133">
        <v>535060</v>
      </c>
      <c r="J133">
        <v>0</v>
      </c>
      <c r="K133">
        <v>48155</v>
      </c>
      <c r="L133">
        <v>48155</v>
      </c>
      <c r="M133">
        <v>0</v>
      </c>
      <c r="N133" t="s">
        <v>1</v>
      </c>
      <c r="O133" s="6">
        <v>12021</v>
      </c>
      <c r="P133" t="str">
        <f t="shared" si="2"/>
        <v>012021</v>
      </c>
    </row>
    <row r="134" spans="1:16" x14ac:dyDescent="0.25">
      <c r="A134" t="s">
        <v>118</v>
      </c>
      <c r="B134">
        <v>726029</v>
      </c>
      <c r="C134" t="s">
        <v>119</v>
      </c>
      <c r="D134" t="s">
        <v>120</v>
      </c>
      <c r="E134" s="5">
        <v>44177</v>
      </c>
      <c r="F134" t="s">
        <v>121</v>
      </c>
      <c r="G134" t="s">
        <v>302</v>
      </c>
      <c r="H134">
        <v>18</v>
      </c>
      <c r="I134">
        <v>615279</v>
      </c>
      <c r="J134">
        <v>0</v>
      </c>
      <c r="K134">
        <v>55375</v>
      </c>
      <c r="L134">
        <v>55375</v>
      </c>
      <c r="M134">
        <v>0</v>
      </c>
      <c r="N134" t="s">
        <v>1</v>
      </c>
      <c r="O134" s="6">
        <v>122020</v>
      </c>
      <c r="P134" t="str">
        <f t="shared" si="2"/>
        <v>122020</v>
      </c>
    </row>
    <row r="135" spans="1:16" x14ac:dyDescent="0.25">
      <c r="A135" t="s">
        <v>118</v>
      </c>
      <c r="B135">
        <v>646418</v>
      </c>
      <c r="C135" t="s">
        <v>119</v>
      </c>
      <c r="D135" t="s">
        <v>120</v>
      </c>
      <c r="E135" s="5">
        <v>44186</v>
      </c>
      <c r="F135" t="s">
        <v>121</v>
      </c>
      <c r="G135" t="s">
        <v>303</v>
      </c>
      <c r="H135">
        <v>18</v>
      </c>
      <c r="I135">
        <v>547812</v>
      </c>
      <c r="J135">
        <v>0</v>
      </c>
      <c r="K135">
        <v>49303</v>
      </c>
      <c r="L135">
        <v>49303</v>
      </c>
      <c r="M135">
        <v>0</v>
      </c>
      <c r="N135" t="s">
        <v>1</v>
      </c>
      <c r="O135" s="6">
        <v>122020</v>
      </c>
      <c r="P135" t="str">
        <f t="shared" si="2"/>
        <v>122020</v>
      </c>
    </row>
    <row r="136" spans="1:16" x14ac:dyDescent="0.25">
      <c r="A136" t="s">
        <v>123</v>
      </c>
      <c r="B136">
        <v>58356</v>
      </c>
      <c r="C136" t="s">
        <v>119</v>
      </c>
      <c r="D136" t="s">
        <v>120</v>
      </c>
      <c r="E136" s="5">
        <v>44170</v>
      </c>
      <c r="F136" t="s">
        <v>121</v>
      </c>
      <c r="G136" t="s">
        <v>304</v>
      </c>
      <c r="H136">
        <v>18</v>
      </c>
      <c r="I136">
        <v>49454</v>
      </c>
      <c r="J136">
        <v>0</v>
      </c>
      <c r="K136">
        <v>4451</v>
      </c>
      <c r="L136">
        <v>4451</v>
      </c>
      <c r="M136">
        <v>0</v>
      </c>
      <c r="N136" t="s">
        <v>1</v>
      </c>
      <c r="O136" s="6">
        <v>122020</v>
      </c>
      <c r="P136" t="str">
        <f t="shared" si="2"/>
        <v>122020</v>
      </c>
    </row>
    <row r="137" spans="1:16" x14ac:dyDescent="0.25">
      <c r="A137" t="s">
        <v>123</v>
      </c>
      <c r="B137">
        <v>242945</v>
      </c>
      <c r="C137" t="s">
        <v>119</v>
      </c>
      <c r="D137" t="s">
        <v>120</v>
      </c>
      <c r="E137" s="5">
        <v>44176</v>
      </c>
      <c r="F137" t="s">
        <v>121</v>
      </c>
      <c r="G137" t="s">
        <v>305</v>
      </c>
      <c r="H137">
        <v>18</v>
      </c>
      <c r="I137">
        <v>205885</v>
      </c>
      <c r="J137">
        <v>0</v>
      </c>
      <c r="K137">
        <v>18530</v>
      </c>
      <c r="L137">
        <v>18530</v>
      </c>
      <c r="M137">
        <v>0</v>
      </c>
      <c r="N137" t="s">
        <v>1</v>
      </c>
      <c r="O137" s="6">
        <v>122020</v>
      </c>
      <c r="P137" t="str">
        <f t="shared" si="2"/>
        <v>122020</v>
      </c>
    </row>
    <row r="138" spans="1:16" x14ac:dyDescent="0.25">
      <c r="A138" t="s">
        <v>123</v>
      </c>
      <c r="B138">
        <v>196021</v>
      </c>
      <c r="C138" t="s">
        <v>119</v>
      </c>
      <c r="D138" t="s">
        <v>120</v>
      </c>
      <c r="E138" s="5">
        <v>44181</v>
      </c>
      <c r="F138" t="s">
        <v>121</v>
      </c>
      <c r="G138" t="s">
        <v>306</v>
      </c>
      <c r="H138">
        <v>18</v>
      </c>
      <c r="I138">
        <v>166119</v>
      </c>
      <c r="J138">
        <v>0</v>
      </c>
      <c r="K138">
        <v>14951</v>
      </c>
      <c r="L138">
        <v>14951</v>
      </c>
      <c r="M138">
        <v>0</v>
      </c>
      <c r="N138" t="s">
        <v>1</v>
      </c>
      <c r="O138" s="6">
        <v>122020</v>
      </c>
      <c r="P138" t="str">
        <f t="shared" si="2"/>
        <v>122020</v>
      </c>
    </row>
    <row r="139" spans="1:16" x14ac:dyDescent="0.25">
      <c r="A139" t="s">
        <v>123</v>
      </c>
      <c r="B139">
        <v>281565</v>
      </c>
      <c r="C139" t="s">
        <v>119</v>
      </c>
      <c r="D139" t="s">
        <v>120</v>
      </c>
      <c r="E139" s="5">
        <v>44196</v>
      </c>
      <c r="F139" t="s">
        <v>121</v>
      </c>
      <c r="G139" t="s">
        <v>307</v>
      </c>
      <c r="H139">
        <v>18</v>
      </c>
      <c r="I139">
        <v>238615</v>
      </c>
      <c r="J139">
        <v>0</v>
      </c>
      <c r="K139">
        <v>21475</v>
      </c>
      <c r="L139">
        <v>21475</v>
      </c>
      <c r="M139">
        <v>0</v>
      </c>
      <c r="N139" t="s">
        <v>1</v>
      </c>
      <c r="O139" s="6">
        <v>122020</v>
      </c>
      <c r="P139" t="str">
        <f t="shared" si="2"/>
        <v>122020</v>
      </c>
    </row>
    <row r="140" spans="1:16" x14ac:dyDescent="0.25">
      <c r="A140" t="s">
        <v>123</v>
      </c>
      <c r="B140">
        <v>259863</v>
      </c>
      <c r="C140" t="s">
        <v>119</v>
      </c>
      <c r="D140" t="s">
        <v>120</v>
      </c>
      <c r="E140" s="5">
        <v>44189</v>
      </c>
      <c r="F140" t="s">
        <v>121</v>
      </c>
      <c r="G140" t="s">
        <v>308</v>
      </c>
      <c r="H140">
        <v>18</v>
      </c>
      <c r="I140">
        <v>220223</v>
      </c>
      <c r="J140">
        <v>0</v>
      </c>
      <c r="K140">
        <v>19820</v>
      </c>
      <c r="L140">
        <v>19820</v>
      </c>
      <c r="M140">
        <v>0</v>
      </c>
      <c r="N140" t="s">
        <v>1</v>
      </c>
      <c r="O140" s="6">
        <v>122020</v>
      </c>
      <c r="P140" t="str">
        <f t="shared" si="2"/>
        <v>122020</v>
      </c>
    </row>
    <row r="141" spans="1:16" x14ac:dyDescent="0.25">
      <c r="A141" t="s">
        <v>133</v>
      </c>
      <c r="B141">
        <v>600716</v>
      </c>
      <c r="C141" t="s">
        <v>119</v>
      </c>
      <c r="D141" t="s">
        <v>120</v>
      </c>
      <c r="E141" s="5">
        <v>44175</v>
      </c>
      <c r="F141" t="s">
        <v>121</v>
      </c>
      <c r="G141" t="s">
        <v>309</v>
      </c>
      <c r="H141">
        <v>18</v>
      </c>
      <c r="I141">
        <v>509082</v>
      </c>
      <c r="J141">
        <v>0</v>
      </c>
      <c r="K141">
        <v>45817</v>
      </c>
      <c r="L141">
        <v>45817</v>
      </c>
      <c r="M141">
        <v>0</v>
      </c>
      <c r="N141" t="s">
        <v>1</v>
      </c>
      <c r="O141" s="6">
        <v>122020</v>
      </c>
      <c r="P141" t="str">
        <f t="shared" si="2"/>
        <v>122020</v>
      </c>
    </row>
    <row r="142" spans="1:16" x14ac:dyDescent="0.25">
      <c r="A142" t="s">
        <v>310</v>
      </c>
      <c r="B142">
        <v>86058</v>
      </c>
      <c r="C142" t="s">
        <v>119</v>
      </c>
      <c r="D142" t="s">
        <v>120</v>
      </c>
      <c r="E142" s="5">
        <v>44191</v>
      </c>
      <c r="F142" t="s">
        <v>121</v>
      </c>
      <c r="G142" t="s">
        <v>311</v>
      </c>
      <c r="H142">
        <v>18</v>
      </c>
      <c r="I142">
        <v>72930</v>
      </c>
      <c r="J142">
        <v>0</v>
      </c>
      <c r="K142">
        <v>6564</v>
      </c>
      <c r="L142">
        <v>6564</v>
      </c>
      <c r="M142">
        <v>0</v>
      </c>
      <c r="N142" t="s">
        <v>1</v>
      </c>
      <c r="O142" s="6">
        <v>122020</v>
      </c>
      <c r="P142" t="str">
        <f t="shared" si="2"/>
        <v>122020</v>
      </c>
    </row>
    <row r="143" spans="1:16" x14ac:dyDescent="0.25">
      <c r="A143" t="s">
        <v>260</v>
      </c>
      <c r="B143">
        <v>233614</v>
      </c>
      <c r="C143" t="s">
        <v>119</v>
      </c>
      <c r="D143" t="s">
        <v>120</v>
      </c>
      <c r="E143" s="5">
        <v>44182</v>
      </c>
      <c r="F143" t="s">
        <v>121</v>
      </c>
      <c r="G143" t="s">
        <v>312</v>
      </c>
      <c r="H143">
        <v>18</v>
      </c>
      <c r="I143">
        <v>197978</v>
      </c>
      <c r="J143">
        <v>0</v>
      </c>
      <c r="K143">
        <v>17818</v>
      </c>
      <c r="L143">
        <v>17818</v>
      </c>
      <c r="M143">
        <v>0</v>
      </c>
      <c r="N143" t="s">
        <v>1</v>
      </c>
      <c r="O143" s="6">
        <v>122020</v>
      </c>
      <c r="P143" t="str">
        <f t="shared" si="2"/>
        <v>122020</v>
      </c>
    </row>
    <row r="144" spans="1:16" x14ac:dyDescent="0.25">
      <c r="A144" t="s">
        <v>260</v>
      </c>
      <c r="B144">
        <v>119705</v>
      </c>
      <c r="C144" t="s">
        <v>119</v>
      </c>
      <c r="D144" t="s">
        <v>120</v>
      </c>
      <c r="E144" s="5">
        <v>44196</v>
      </c>
      <c r="F144" t="s">
        <v>121</v>
      </c>
      <c r="G144" t="s">
        <v>313</v>
      </c>
      <c r="H144">
        <v>18</v>
      </c>
      <c r="I144">
        <v>101445</v>
      </c>
      <c r="J144">
        <v>0</v>
      </c>
      <c r="K144">
        <v>9130</v>
      </c>
      <c r="L144">
        <v>9130</v>
      </c>
      <c r="M144">
        <v>0</v>
      </c>
      <c r="N144" t="s">
        <v>1</v>
      </c>
      <c r="O144" s="6">
        <v>122020</v>
      </c>
      <c r="P144" t="str">
        <f t="shared" si="2"/>
        <v>122020</v>
      </c>
    </row>
    <row r="145" spans="1:16" x14ac:dyDescent="0.25">
      <c r="A145" t="s">
        <v>141</v>
      </c>
      <c r="B145">
        <v>525280</v>
      </c>
      <c r="C145" t="s">
        <v>119</v>
      </c>
      <c r="D145" t="s">
        <v>120</v>
      </c>
      <c r="E145" s="5">
        <v>44180</v>
      </c>
      <c r="F145" t="s">
        <v>121</v>
      </c>
      <c r="G145" t="s">
        <v>314</v>
      </c>
      <c r="H145">
        <v>18</v>
      </c>
      <c r="I145">
        <v>445152</v>
      </c>
      <c r="J145">
        <v>0</v>
      </c>
      <c r="K145">
        <v>40064</v>
      </c>
      <c r="L145">
        <v>40064</v>
      </c>
      <c r="M145">
        <v>0</v>
      </c>
      <c r="N145" t="s">
        <v>1</v>
      </c>
      <c r="O145" s="6">
        <v>122020</v>
      </c>
      <c r="P145" t="str">
        <f t="shared" si="2"/>
        <v>122020</v>
      </c>
    </row>
    <row r="146" spans="1:16" x14ac:dyDescent="0.25">
      <c r="A146" t="s">
        <v>143</v>
      </c>
      <c r="B146">
        <v>180870</v>
      </c>
      <c r="C146" t="s">
        <v>119</v>
      </c>
      <c r="D146" t="s">
        <v>120</v>
      </c>
      <c r="E146" s="5">
        <v>44173</v>
      </c>
      <c r="F146" t="s">
        <v>121</v>
      </c>
      <c r="G146" t="s">
        <v>315</v>
      </c>
      <c r="H146">
        <v>18</v>
      </c>
      <c r="I146">
        <v>153280</v>
      </c>
      <c r="J146">
        <v>0</v>
      </c>
      <c r="K146">
        <v>13795</v>
      </c>
      <c r="L146">
        <v>13795</v>
      </c>
      <c r="M146">
        <v>0</v>
      </c>
      <c r="N146" t="s">
        <v>1</v>
      </c>
      <c r="O146" s="6">
        <v>122020</v>
      </c>
      <c r="P146" t="str">
        <f t="shared" si="2"/>
        <v>122020</v>
      </c>
    </row>
    <row r="147" spans="1:16" x14ac:dyDescent="0.25">
      <c r="A147" t="s">
        <v>151</v>
      </c>
      <c r="B147">
        <v>690585</v>
      </c>
      <c r="C147" t="s">
        <v>119</v>
      </c>
      <c r="D147" t="s">
        <v>120</v>
      </c>
      <c r="E147" s="5">
        <v>44173</v>
      </c>
      <c r="F147" t="s">
        <v>121</v>
      </c>
      <c r="G147" t="s">
        <v>316</v>
      </c>
      <c r="H147">
        <v>18</v>
      </c>
      <c r="I147">
        <v>585241</v>
      </c>
      <c r="J147">
        <v>0</v>
      </c>
      <c r="K147">
        <v>52672</v>
      </c>
      <c r="L147">
        <v>52672</v>
      </c>
      <c r="M147">
        <v>0</v>
      </c>
      <c r="N147" t="s">
        <v>1</v>
      </c>
      <c r="O147" s="6">
        <v>122020</v>
      </c>
      <c r="P147" t="str">
        <f t="shared" si="2"/>
        <v>122020</v>
      </c>
    </row>
    <row r="148" spans="1:16" x14ac:dyDescent="0.25">
      <c r="A148" t="s">
        <v>153</v>
      </c>
      <c r="B148">
        <v>55135</v>
      </c>
      <c r="C148" t="s">
        <v>119</v>
      </c>
      <c r="D148" t="s">
        <v>120</v>
      </c>
      <c r="E148" s="5">
        <v>44186</v>
      </c>
      <c r="F148" t="s">
        <v>121</v>
      </c>
      <c r="G148" t="s">
        <v>317</v>
      </c>
      <c r="H148">
        <v>18</v>
      </c>
      <c r="I148">
        <v>46725</v>
      </c>
      <c r="J148">
        <v>0</v>
      </c>
      <c r="K148">
        <v>4205</v>
      </c>
      <c r="L148">
        <v>4205</v>
      </c>
      <c r="M148">
        <v>0</v>
      </c>
      <c r="N148" t="s">
        <v>1</v>
      </c>
      <c r="O148" s="6">
        <v>122020</v>
      </c>
      <c r="P148" t="str">
        <f t="shared" si="2"/>
        <v>122020</v>
      </c>
    </row>
    <row r="149" spans="1:16" x14ac:dyDescent="0.25">
      <c r="A149" t="s">
        <v>272</v>
      </c>
      <c r="B149">
        <v>495788</v>
      </c>
      <c r="C149" t="s">
        <v>119</v>
      </c>
      <c r="D149" t="s">
        <v>120</v>
      </c>
      <c r="E149" s="5">
        <v>44176</v>
      </c>
      <c r="F149" t="s">
        <v>121</v>
      </c>
      <c r="G149" t="s">
        <v>318</v>
      </c>
      <c r="H149">
        <v>18</v>
      </c>
      <c r="I149">
        <v>420160</v>
      </c>
      <c r="J149">
        <v>0</v>
      </c>
      <c r="K149">
        <v>37814</v>
      </c>
      <c r="L149">
        <v>37814</v>
      </c>
      <c r="M149">
        <v>0</v>
      </c>
      <c r="N149" t="s">
        <v>1</v>
      </c>
      <c r="O149" s="6">
        <v>122020</v>
      </c>
      <c r="P149" t="str">
        <f t="shared" si="2"/>
        <v>122020</v>
      </c>
    </row>
    <row r="150" spans="1:16" x14ac:dyDescent="0.25">
      <c r="A150" t="s">
        <v>272</v>
      </c>
      <c r="B150">
        <v>299012</v>
      </c>
      <c r="C150" t="s">
        <v>119</v>
      </c>
      <c r="D150" t="s">
        <v>120</v>
      </c>
      <c r="E150" s="5">
        <v>44179</v>
      </c>
      <c r="F150" t="s">
        <v>121</v>
      </c>
      <c r="G150" t="s">
        <v>319</v>
      </c>
      <c r="H150">
        <v>18</v>
      </c>
      <c r="I150">
        <v>253400</v>
      </c>
      <c r="J150">
        <v>0</v>
      </c>
      <c r="K150">
        <v>22806</v>
      </c>
      <c r="L150">
        <v>22806</v>
      </c>
      <c r="M150">
        <v>0</v>
      </c>
      <c r="N150" t="s">
        <v>1</v>
      </c>
      <c r="O150" s="6">
        <v>122020</v>
      </c>
      <c r="P150" t="str">
        <f t="shared" si="2"/>
        <v>122020</v>
      </c>
    </row>
    <row r="151" spans="1:16" x14ac:dyDescent="0.25">
      <c r="A151" t="s">
        <v>275</v>
      </c>
      <c r="B151">
        <v>141786</v>
      </c>
      <c r="C151" t="s">
        <v>119</v>
      </c>
      <c r="D151" t="s">
        <v>120</v>
      </c>
      <c r="E151" s="5">
        <v>44184</v>
      </c>
      <c r="F151" t="s">
        <v>121</v>
      </c>
      <c r="G151" t="s">
        <v>320</v>
      </c>
      <c r="H151">
        <v>18</v>
      </c>
      <c r="I151">
        <v>120158</v>
      </c>
      <c r="J151">
        <v>0</v>
      </c>
      <c r="K151">
        <v>10814</v>
      </c>
      <c r="L151">
        <v>10814</v>
      </c>
      <c r="M151">
        <v>0</v>
      </c>
      <c r="N151" t="s">
        <v>1</v>
      </c>
      <c r="O151" s="6">
        <v>122020</v>
      </c>
      <c r="P151" t="str">
        <f t="shared" si="2"/>
        <v>122020</v>
      </c>
    </row>
    <row r="152" spans="1:16" x14ac:dyDescent="0.25">
      <c r="A152" t="s">
        <v>224</v>
      </c>
      <c r="B152">
        <v>78742</v>
      </c>
      <c r="C152" t="s">
        <v>119</v>
      </c>
      <c r="D152" t="s">
        <v>120</v>
      </c>
      <c r="E152" s="5">
        <v>44194</v>
      </c>
      <c r="F152" t="s">
        <v>121</v>
      </c>
      <c r="G152" t="s">
        <v>321</v>
      </c>
      <c r="H152">
        <v>18</v>
      </c>
      <c r="I152">
        <v>66730</v>
      </c>
      <c r="J152">
        <v>0</v>
      </c>
      <c r="K152">
        <v>6006</v>
      </c>
      <c r="L152">
        <v>6006</v>
      </c>
      <c r="M152">
        <v>0</v>
      </c>
      <c r="N152" t="s">
        <v>1</v>
      </c>
      <c r="O152" s="6">
        <v>122020</v>
      </c>
      <c r="P152" t="str">
        <f t="shared" si="2"/>
        <v>122020</v>
      </c>
    </row>
    <row r="153" spans="1:16" x14ac:dyDescent="0.25">
      <c r="A153" t="s">
        <v>161</v>
      </c>
      <c r="B153">
        <v>285210</v>
      </c>
      <c r="C153" t="s">
        <v>119</v>
      </c>
      <c r="D153" t="s">
        <v>120</v>
      </c>
      <c r="E153" s="5">
        <v>44190</v>
      </c>
      <c r="F153" t="s">
        <v>121</v>
      </c>
      <c r="G153" t="s">
        <v>322</v>
      </c>
      <c r="H153">
        <v>18</v>
      </c>
      <c r="I153">
        <v>241704</v>
      </c>
      <c r="J153">
        <v>0</v>
      </c>
      <c r="K153">
        <v>21753</v>
      </c>
      <c r="L153">
        <v>21753</v>
      </c>
      <c r="M153">
        <v>0</v>
      </c>
      <c r="N153" t="s">
        <v>1</v>
      </c>
      <c r="O153" s="6">
        <v>122020</v>
      </c>
      <c r="P153" t="str">
        <f t="shared" si="2"/>
        <v>122020</v>
      </c>
    </row>
    <row r="154" spans="1:16" x14ac:dyDescent="0.25">
      <c r="A154" t="s">
        <v>323</v>
      </c>
      <c r="B154">
        <v>52534</v>
      </c>
      <c r="C154" t="s">
        <v>119</v>
      </c>
      <c r="D154" t="s">
        <v>120</v>
      </c>
      <c r="E154" s="5">
        <v>44176</v>
      </c>
      <c r="F154" t="s">
        <v>121</v>
      </c>
      <c r="G154" t="s">
        <v>324</v>
      </c>
      <c r="H154">
        <v>18</v>
      </c>
      <c r="I154">
        <v>44520</v>
      </c>
      <c r="J154">
        <v>0</v>
      </c>
      <c r="K154">
        <v>4007</v>
      </c>
      <c r="L154">
        <v>4007</v>
      </c>
      <c r="M154">
        <v>0</v>
      </c>
      <c r="N154" t="s">
        <v>1</v>
      </c>
      <c r="O154" s="6">
        <v>122020</v>
      </c>
      <c r="P154" t="str">
        <f t="shared" si="2"/>
        <v>122020</v>
      </c>
    </row>
    <row r="155" spans="1:16" x14ac:dyDescent="0.25">
      <c r="A155" t="s">
        <v>163</v>
      </c>
      <c r="B155">
        <v>147056</v>
      </c>
      <c r="C155" t="s">
        <v>119</v>
      </c>
      <c r="D155" t="s">
        <v>120</v>
      </c>
      <c r="E155" s="5">
        <v>44184</v>
      </c>
      <c r="F155" t="s">
        <v>121</v>
      </c>
      <c r="G155" t="s">
        <v>325</v>
      </c>
      <c r="H155">
        <v>18</v>
      </c>
      <c r="I155">
        <v>124624</v>
      </c>
      <c r="J155">
        <v>0</v>
      </c>
      <c r="K155">
        <v>11216</v>
      </c>
      <c r="L155">
        <v>11216</v>
      </c>
      <c r="M155">
        <v>0</v>
      </c>
      <c r="N155" t="s">
        <v>1</v>
      </c>
      <c r="O155" s="6">
        <v>122020</v>
      </c>
      <c r="P155" t="str">
        <f t="shared" si="2"/>
        <v>122020</v>
      </c>
    </row>
    <row r="156" spans="1:16" x14ac:dyDescent="0.25">
      <c r="A156" t="s">
        <v>163</v>
      </c>
      <c r="B156">
        <v>145822</v>
      </c>
      <c r="C156" t="s">
        <v>119</v>
      </c>
      <c r="D156" t="s">
        <v>120</v>
      </c>
      <c r="E156" s="5">
        <v>44172</v>
      </c>
      <c r="F156" t="s">
        <v>121</v>
      </c>
      <c r="G156" t="s">
        <v>326</v>
      </c>
      <c r="H156">
        <v>18</v>
      </c>
      <c r="I156">
        <v>123578</v>
      </c>
      <c r="J156">
        <v>0</v>
      </c>
      <c r="K156">
        <v>11122</v>
      </c>
      <c r="L156">
        <v>11122</v>
      </c>
      <c r="M156">
        <v>0</v>
      </c>
      <c r="N156" t="s">
        <v>1</v>
      </c>
      <c r="O156" s="6">
        <v>122020</v>
      </c>
      <c r="P156" t="str">
        <f t="shared" si="2"/>
        <v>122020</v>
      </c>
    </row>
    <row r="157" spans="1:16" x14ac:dyDescent="0.25">
      <c r="A157" t="s">
        <v>327</v>
      </c>
      <c r="B157">
        <v>174530</v>
      </c>
      <c r="C157" t="s">
        <v>119</v>
      </c>
      <c r="D157" t="s">
        <v>120</v>
      </c>
      <c r="E157" s="5">
        <v>44195</v>
      </c>
      <c r="F157" t="s">
        <v>121</v>
      </c>
      <c r="G157" t="s">
        <v>328</v>
      </c>
      <c r="H157">
        <v>18</v>
      </c>
      <c r="I157">
        <v>147906</v>
      </c>
      <c r="J157">
        <v>0</v>
      </c>
      <c r="K157">
        <v>13312</v>
      </c>
      <c r="L157">
        <v>13312</v>
      </c>
      <c r="M157">
        <v>0</v>
      </c>
      <c r="N157" t="s">
        <v>1</v>
      </c>
      <c r="O157" s="6">
        <v>122020</v>
      </c>
      <c r="P157" t="str">
        <f t="shared" si="2"/>
        <v>122020</v>
      </c>
    </row>
    <row r="158" spans="1:16" x14ac:dyDescent="0.25">
      <c r="A158" t="s">
        <v>329</v>
      </c>
      <c r="B158">
        <v>870958</v>
      </c>
      <c r="C158" t="s">
        <v>119</v>
      </c>
      <c r="D158" t="s">
        <v>120</v>
      </c>
      <c r="E158" s="5">
        <v>44176</v>
      </c>
      <c r="F158" t="s">
        <v>121</v>
      </c>
      <c r="G158" t="s">
        <v>330</v>
      </c>
      <c r="H158">
        <v>18</v>
      </c>
      <c r="I158">
        <v>738100</v>
      </c>
      <c r="J158">
        <v>0</v>
      </c>
      <c r="K158">
        <v>66429</v>
      </c>
      <c r="L158">
        <v>66429</v>
      </c>
      <c r="M158">
        <v>0</v>
      </c>
      <c r="N158" t="s">
        <v>1</v>
      </c>
      <c r="O158" s="6">
        <v>122020</v>
      </c>
      <c r="P158" t="str">
        <f t="shared" si="2"/>
        <v>122020</v>
      </c>
    </row>
    <row r="159" spans="1:16" x14ac:dyDescent="0.25">
      <c r="A159" t="s">
        <v>329</v>
      </c>
      <c r="B159">
        <v>705787</v>
      </c>
      <c r="C159" t="s">
        <v>119</v>
      </c>
      <c r="D159" t="s">
        <v>120</v>
      </c>
      <c r="E159" s="5">
        <v>44186</v>
      </c>
      <c r="F159" t="s">
        <v>121</v>
      </c>
      <c r="G159" t="s">
        <v>331</v>
      </c>
      <c r="H159">
        <v>18</v>
      </c>
      <c r="I159">
        <v>598125</v>
      </c>
      <c r="J159">
        <v>0</v>
      </c>
      <c r="K159">
        <v>53831</v>
      </c>
      <c r="L159">
        <v>53831</v>
      </c>
      <c r="M159">
        <v>0</v>
      </c>
      <c r="N159" t="s">
        <v>1</v>
      </c>
      <c r="O159" s="6">
        <v>122020</v>
      </c>
      <c r="P159" t="str">
        <f t="shared" si="2"/>
        <v>122020</v>
      </c>
    </row>
    <row r="160" spans="1:16" x14ac:dyDescent="0.25">
      <c r="A160" t="s">
        <v>332</v>
      </c>
      <c r="B160">
        <v>323378</v>
      </c>
      <c r="C160" t="s">
        <v>119</v>
      </c>
      <c r="D160" t="s">
        <v>120</v>
      </c>
      <c r="E160" s="5">
        <v>44188</v>
      </c>
      <c r="F160" t="s">
        <v>121</v>
      </c>
      <c r="G160" t="s">
        <v>333</v>
      </c>
      <c r="H160">
        <v>18</v>
      </c>
      <c r="I160">
        <v>274050</v>
      </c>
      <c r="J160">
        <v>0</v>
      </c>
      <c r="K160">
        <v>24664</v>
      </c>
      <c r="L160">
        <v>24664</v>
      </c>
      <c r="M160">
        <v>0</v>
      </c>
      <c r="N160" t="s">
        <v>1</v>
      </c>
      <c r="O160" s="6">
        <v>122020</v>
      </c>
      <c r="P160" t="str">
        <f t="shared" si="2"/>
        <v>122020</v>
      </c>
    </row>
    <row r="161" spans="1:16" x14ac:dyDescent="0.25">
      <c r="A161" t="s">
        <v>332</v>
      </c>
      <c r="B161">
        <v>324972</v>
      </c>
      <c r="C161" t="s">
        <v>119</v>
      </c>
      <c r="D161" t="s">
        <v>120</v>
      </c>
      <c r="E161" s="5">
        <v>44188</v>
      </c>
      <c r="F161" t="s">
        <v>121</v>
      </c>
      <c r="G161" t="s">
        <v>334</v>
      </c>
      <c r="H161">
        <v>18</v>
      </c>
      <c r="I161">
        <v>275400</v>
      </c>
      <c r="J161">
        <v>0</v>
      </c>
      <c r="K161">
        <v>24786</v>
      </c>
      <c r="L161">
        <v>24786</v>
      </c>
      <c r="M161">
        <v>0</v>
      </c>
      <c r="N161" t="s">
        <v>1</v>
      </c>
      <c r="O161" s="6">
        <v>122020</v>
      </c>
      <c r="P161" t="str">
        <f t="shared" si="2"/>
        <v>122020</v>
      </c>
    </row>
    <row r="162" spans="1:16" x14ac:dyDescent="0.25">
      <c r="A162" t="s">
        <v>166</v>
      </c>
      <c r="B162">
        <v>212094</v>
      </c>
      <c r="C162" t="s">
        <v>119</v>
      </c>
      <c r="D162" t="s">
        <v>120</v>
      </c>
      <c r="E162" s="5">
        <v>44190</v>
      </c>
      <c r="F162" t="s">
        <v>121</v>
      </c>
      <c r="G162" t="s">
        <v>335</v>
      </c>
      <c r="H162">
        <v>18</v>
      </c>
      <c r="I162">
        <v>179740</v>
      </c>
      <c r="J162">
        <v>0</v>
      </c>
      <c r="K162">
        <v>16177</v>
      </c>
      <c r="L162">
        <v>16177</v>
      </c>
      <c r="M162">
        <v>0</v>
      </c>
      <c r="N162" t="s">
        <v>1</v>
      </c>
      <c r="O162" s="6">
        <v>122020</v>
      </c>
      <c r="P162" t="str">
        <f t="shared" si="2"/>
        <v>122020</v>
      </c>
    </row>
    <row r="163" spans="1:16" x14ac:dyDescent="0.25">
      <c r="A163" t="s">
        <v>168</v>
      </c>
      <c r="B163">
        <v>90323</v>
      </c>
      <c r="C163" t="s">
        <v>119</v>
      </c>
      <c r="D163" t="s">
        <v>120</v>
      </c>
      <c r="E163" s="5">
        <v>44167</v>
      </c>
      <c r="F163" t="s">
        <v>121</v>
      </c>
      <c r="G163" t="s">
        <v>336</v>
      </c>
      <c r="H163">
        <v>18</v>
      </c>
      <c r="I163">
        <v>76545</v>
      </c>
      <c r="J163">
        <v>0</v>
      </c>
      <c r="K163">
        <v>6889</v>
      </c>
      <c r="L163">
        <v>6889</v>
      </c>
      <c r="M163">
        <v>0</v>
      </c>
      <c r="N163" t="s">
        <v>1</v>
      </c>
      <c r="O163" s="6">
        <v>122020</v>
      </c>
      <c r="P163" t="str">
        <f t="shared" si="2"/>
        <v>122020</v>
      </c>
    </row>
    <row r="164" spans="1:16" x14ac:dyDescent="0.25">
      <c r="A164" t="s">
        <v>168</v>
      </c>
      <c r="B164">
        <v>100553</v>
      </c>
      <c r="C164" t="s">
        <v>119</v>
      </c>
      <c r="D164" t="s">
        <v>120</v>
      </c>
      <c r="E164" s="5">
        <v>44191</v>
      </c>
      <c r="F164" t="s">
        <v>121</v>
      </c>
      <c r="G164" t="s">
        <v>337</v>
      </c>
      <c r="H164">
        <v>18</v>
      </c>
      <c r="I164">
        <v>85215</v>
      </c>
      <c r="J164">
        <v>0</v>
      </c>
      <c r="K164">
        <v>7669</v>
      </c>
      <c r="L164">
        <v>7669</v>
      </c>
      <c r="M164">
        <v>0</v>
      </c>
      <c r="N164" t="s">
        <v>1</v>
      </c>
      <c r="O164" s="6">
        <v>122020</v>
      </c>
      <c r="P164" t="str">
        <f t="shared" si="2"/>
        <v>122020</v>
      </c>
    </row>
    <row r="165" spans="1:16" x14ac:dyDescent="0.25">
      <c r="A165" t="s">
        <v>170</v>
      </c>
      <c r="B165">
        <v>247140</v>
      </c>
      <c r="C165" t="s">
        <v>119</v>
      </c>
      <c r="D165" t="s">
        <v>120</v>
      </c>
      <c r="E165" s="5">
        <v>44174</v>
      </c>
      <c r="F165" t="s">
        <v>121</v>
      </c>
      <c r="G165" t="s">
        <v>338</v>
      </c>
      <c r="H165">
        <v>18</v>
      </c>
      <c r="I165">
        <v>209440</v>
      </c>
      <c r="J165">
        <v>0</v>
      </c>
      <c r="K165">
        <v>18850</v>
      </c>
      <c r="L165">
        <v>18850</v>
      </c>
      <c r="M165">
        <v>0</v>
      </c>
      <c r="N165" t="s">
        <v>1</v>
      </c>
      <c r="O165" s="6">
        <v>122020</v>
      </c>
      <c r="P165" t="str">
        <f t="shared" si="2"/>
        <v>122020</v>
      </c>
    </row>
    <row r="166" spans="1:16" x14ac:dyDescent="0.25">
      <c r="A166" t="s">
        <v>172</v>
      </c>
      <c r="B166">
        <v>573826</v>
      </c>
      <c r="C166" t="s">
        <v>119</v>
      </c>
      <c r="D166" t="s">
        <v>120</v>
      </c>
      <c r="E166" s="5">
        <v>44182</v>
      </c>
      <c r="F166" t="s">
        <v>121</v>
      </c>
      <c r="G166" t="s">
        <v>339</v>
      </c>
      <c r="H166">
        <v>18</v>
      </c>
      <c r="I166">
        <v>486294</v>
      </c>
      <c r="J166">
        <v>0</v>
      </c>
      <c r="K166">
        <v>43766</v>
      </c>
      <c r="L166">
        <v>43766</v>
      </c>
      <c r="M166">
        <v>0</v>
      </c>
      <c r="N166" t="s">
        <v>1</v>
      </c>
      <c r="O166" s="6">
        <v>122020</v>
      </c>
      <c r="P166" t="str">
        <f t="shared" si="2"/>
        <v>122020</v>
      </c>
    </row>
    <row r="167" spans="1:16" x14ac:dyDescent="0.25">
      <c r="A167" t="s">
        <v>172</v>
      </c>
      <c r="B167">
        <v>15528</v>
      </c>
      <c r="C167" t="s">
        <v>119</v>
      </c>
      <c r="D167" t="s">
        <v>120</v>
      </c>
      <c r="E167" s="5">
        <v>44188</v>
      </c>
      <c r="F167" t="s">
        <v>121</v>
      </c>
      <c r="G167" t="s">
        <v>340</v>
      </c>
      <c r="H167">
        <v>18</v>
      </c>
      <c r="I167">
        <v>13160</v>
      </c>
      <c r="J167">
        <v>0</v>
      </c>
      <c r="K167">
        <v>1184</v>
      </c>
      <c r="L167">
        <v>1184</v>
      </c>
      <c r="M167">
        <v>0</v>
      </c>
      <c r="N167" t="s">
        <v>1</v>
      </c>
      <c r="O167" s="6">
        <v>122020</v>
      </c>
      <c r="P167" t="str">
        <f t="shared" si="2"/>
        <v>122020</v>
      </c>
    </row>
    <row r="168" spans="1:16" x14ac:dyDescent="0.25">
      <c r="A168" t="s">
        <v>176</v>
      </c>
      <c r="B168">
        <v>678134</v>
      </c>
      <c r="C168" t="s">
        <v>119</v>
      </c>
      <c r="D168" t="s">
        <v>120</v>
      </c>
      <c r="E168" s="5">
        <v>44190</v>
      </c>
      <c r="F168" t="s">
        <v>121</v>
      </c>
      <c r="G168" t="s">
        <v>341</v>
      </c>
      <c r="H168">
        <v>18</v>
      </c>
      <c r="I168">
        <v>574690</v>
      </c>
      <c r="J168">
        <v>0</v>
      </c>
      <c r="K168">
        <v>51722</v>
      </c>
      <c r="L168">
        <v>51722</v>
      </c>
      <c r="M168">
        <v>0</v>
      </c>
      <c r="N168" t="s">
        <v>1</v>
      </c>
      <c r="O168" s="6">
        <v>122020</v>
      </c>
      <c r="P168" t="str">
        <f t="shared" si="2"/>
        <v>122020</v>
      </c>
    </row>
    <row r="169" spans="1:16" x14ac:dyDescent="0.25">
      <c r="A169" t="s">
        <v>293</v>
      </c>
      <c r="B169">
        <v>54661</v>
      </c>
      <c r="C169" t="s">
        <v>119</v>
      </c>
      <c r="D169" t="s">
        <v>120</v>
      </c>
      <c r="E169" s="5">
        <v>44174</v>
      </c>
      <c r="F169" t="s">
        <v>121</v>
      </c>
      <c r="G169" t="s">
        <v>342</v>
      </c>
      <c r="H169">
        <v>18</v>
      </c>
      <c r="I169">
        <v>46323</v>
      </c>
      <c r="J169">
        <v>0</v>
      </c>
      <c r="K169">
        <v>4169</v>
      </c>
      <c r="L169">
        <v>4169</v>
      </c>
      <c r="M169">
        <v>0</v>
      </c>
      <c r="N169" t="s">
        <v>1</v>
      </c>
      <c r="O169" s="6">
        <v>122020</v>
      </c>
      <c r="P169" t="str">
        <f t="shared" si="2"/>
        <v>122020</v>
      </c>
    </row>
    <row r="170" spans="1:16" x14ac:dyDescent="0.25">
      <c r="A170" t="s">
        <v>185</v>
      </c>
      <c r="B170">
        <v>321042</v>
      </c>
      <c r="C170" t="s">
        <v>119</v>
      </c>
      <c r="D170" t="s">
        <v>120</v>
      </c>
      <c r="E170" s="5">
        <v>44173</v>
      </c>
      <c r="F170" t="s">
        <v>121</v>
      </c>
      <c r="G170" t="s">
        <v>343</v>
      </c>
      <c r="H170">
        <v>18</v>
      </c>
      <c r="I170">
        <v>272070</v>
      </c>
      <c r="J170">
        <v>0</v>
      </c>
      <c r="K170">
        <v>24486</v>
      </c>
      <c r="L170">
        <v>24486</v>
      </c>
      <c r="M170">
        <v>0</v>
      </c>
      <c r="N170" t="s">
        <v>1</v>
      </c>
      <c r="O170" s="6">
        <v>122020</v>
      </c>
      <c r="P170" t="str">
        <f t="shared" si="2"/>
        <v>122020</v>
      </c>
    </row>
    <row r="171" spans="1:16" x14ac:dyDescent="0.25">
      <c r="A171" t="s">
        <v>344</v>
      </c>
      <c r="B171">
        <v>356832</v>
      </c>
      <c r="C171" t="s">
        <v>119</v>
      </c>
      <c r="D171" t="s">
        <v>120</v>
      </c>
      <c r="E171" s="5">
        <v>44194</v>
      </c>
      <c r="F171" t="s">
        <v>121</v>
      </c>
      <c r="G171" t="s">
        <v>345</v>
      </c>
      <c r="H171">
        <v>18</v>
      </c>
      <c r="I171">
        <v>302400</v>
      </c>
      <c r="J171">
        <v>0</v>
      </c>
      <c r="K171">
        <v>27216</v>
      </c>
      <c r="L171">
        <v>27216</v>
      </c>
      <c r="M171">
        <v>0</v>
      </c>
      <c r="N171" t="s">
        <v>1</v>
      </c>
      <c r="O171" s="6">
        <v>122020</v>
      </c>
      <c r="P171" t="str">
        <f t="shared" si="2"/>
        <v>122020</v>
      </c>
    </row>
    <row r="172" spans="1:16" x14ac:dyDescent="0.25">
      <c r="A172" t="s">
        <v>192</v>
      </c>
      <c r="B172">
        <v>106736</v>
      </c>
      <c r="C172" t="s">
        <v>119</v>
      </c>
      <c r="D172" t="s">
        <v>120</v>
      </c>
      <c r="E172" s="5">
        <v>44195</v>
      </c>
      <c r="F172" t="s">
        <v>121</v>
      </c>
      <c r="G172" t="s">
        <v>346</v>
      </c>
      <c r="H172">
        <v>18</v>
      </c>
      <c r="I172">
        <v>90454</v>
      </c>
      <c r="J172">
        <v>0</v>
      </c>
      <c r="K172">
        <v>8141</v>
      </c>
      <c r="L172">
        <v>8141</v>
      </c>
      <c r="M172">
        <v>0</v>
      </c>
      <c r="N172" t="s">
        <v>1</v>
      </c>
      <c r="O172" s="6">
        <v>122020</v>
      </c>
      <c r="P172" t="str">
        <f t="shared" si="2"/>
        <v>122020</v>
      </c>
    </row>
    <row r="173" spans="1:16" x14ac:dyDescent="0.25">
      <c r="A173" t="s">
        <v>347</v>
      </c>
      <c r="B173">
        <v>107120</v>
      </c>
      <c r="C173" t="s">
        <v>119</v>
      </c>
      <c r="D173" t="s">
        <v>120</v>
      </c>
      <c r="E173" s="5">
        <v>44188</v>
      </c>
      <c r="F173" t="s">
        <v>121</v>
      </c>
      <c r="G173" t="s">
        <v>348</v>
      </c>
      <c r="H173">
        <v>18</v>
      </c>
      <c r="I173">
        <v>90780</v>
      </c>
      <c r="J173">
        <v>0</v>
      </c>
      <c r="K173">
        <v>8170</v>
      </c>
      <c r="L173">
        <v>8170</v>
      </c>
      <c r="M173">
        <v>0</v>
      </c>
      <c r="N173" t="s">
        <v>1</v>
      </c>
      <c r="O173" s="6">
        <v>122020</v>
      </c>
      <c r="P173" t="str">
        <f t="shared" si="2"/>
        <v>122020</v>
      </c>
    </row>
    <row r="174" spans="1:16" x14ac:dyDescent="0.25">
      <c r="A174" t="s">
        <v>349</v>
      </c>
      <c r="B174">
        <v>316405</v>
      </c>
      <c r="C174" t="s">
        <v>119</v>
      </c>
      <c r="D174" t="s">
        <v>350</v>
      </c>
      <c r="E174" s="5">
        <v>44181</v>
      </c>
      <c r="F174" t="s">
        <v>121</v>
      </c>
      <c r="G174" t="s">
        <v>351</v>
      </c>
      <c r="H174">
        <v>18</v>
      </c>
      <c r="I174">
        <v>268140</v>
      </c>
      <c r="J174">
        <v>48265</v>
      </c>
      <c r="K174">
        <v>0</v>
      </c>
      <c r="L174">
        <v>0</v>
      </c>
      <c r="M174">
        <v>0</v>
      </c>
      <c r="N174" t="s">
        <v>1</v>
      </c>
      <c r="O174" s="6">
        <v>122020</v>
      </c>
      <c r="P174" t="str">
        <f t="shared" si="2"/>
        <v>122020</v>
      </c>
    </row>
    <row r="175" spans="1:16" x14ac:dyDescent="0.25">
      <c r="A175" t="s">
        <v>118</v>
      </c>
      <c r="B175">
        <v>355178</v>
      </c>
      <c r="C175" t="s">
        <v>119</v>
      </c>
      <c r="D175" t="s">
        <v>120</v>
      </c>
      <c r="E175" s="5">
        <v>44154</v>
      </c>
      <c r="F175" t="s">
        <v>121</v>
      </c>
      <c r="G175" t="s">
        <v>352</v>
      </c>
      <c r="H175">
        <v>18</v>
      </c>
      <c r="I175">
        <v>300998</v>
      </c>
      <c r="J175">
        <v>0</v>
      </c>
      <c r="K175">
        <v>27090</v>
      </c>
      <c r="L175">
        <v>27090</v>
      </c>
      <c r="M175">
        <v>0</v>
      </c>
      <c r="N175" t="s">
        <v>1</v>
      </c>
      <c r="O175" s="6">
        <v>112020</v>
      </c>
      <c r="P175" t="str">
        <f t="shared" si="2"/>
        <v>112020</v>
      </c>
    </row>
    <row r="176" spans="1:16" x14ac:dyDescent="0.25">
      <c r="A176" t="s">
        <v>123</v>
      </c>
      <c r="B176">
        <v>163853</v>
      </c>
      <c r="C176" t="s">
        <v>119</v>
      </c>
      <c r="D176" t="s">
        <v>120</v>
      </c>
      <c r="E176" s="5">
        <v>44148</v>
      </c>
      <c r="F176" t="s">
        <v>121</v>
      </c>
      <c r="G176" t="s">
        <v>353</v>
      </c>
      <c r="H176">
        <v>18</v>
      </c>
      <c r="I176">
        <v>138859</v>
      </c>
      <c r="J176">
        <v>0</v>
      </c>
      <c r="K176">
        <v>12497</v>
      </c>
      <c r="L176">
        <v>12497</v>
      </c>
      <c r="M176">
        <v>0</v>
      </c>
      <c r="N176" t="s">
        <v>1</v>
      </c>
      <c r="O176" s="6">
        <v>112020</v>
      </c>
      <c r="P176" t="str">
        <f t="shared" si="2"/>
        <v>112020</v>
      </c>
    </row>
    <row r="177" spans="1:16" x14ac:dyDescent="0.25">
      <c r="A177" t="s">
        <v>123</v>
      </c>
      <c r="B177">
        <v>224638</v>
      </c>
      <c r="C177" t="s">
        <v>119</v>
      </c>
      <c r="D177" t="s">
        <v>120</v>
      </c>
      <c r="E177" s="5">
        <v>44140</v>
      </c>
      <c r="F177" t="s">
        <v>121</v>
      </c>
      <c r="G177" t="s">
        <v>354</v>
      </c>
      <c r="H177">
        <v>18</v>
      </c>
      <c r="I177">
        <v>190372</v>
      </c>
      <c r="J177">
        <v>0</v>
      </c>
      <c r="K177">
        <v>17133</v>
      </c>
      <c r="L177">
        <v>17133</v>
      </c>
      <c r="M177">
        <v>0</v>
      </c>
      <c r="N177" t="s">
        <v>1</v>
      </c>
      <c r="O177" s="6">
        <v>112020</v>
      </c>
      <c r="P177" t="str">
        <f t="shared" si="2"/>
        <v>112020</v>
      </c>
    </row>
    <row r="178" spans="1:16" x14ac:dyDescent="0.25">
      <c r="A178" t="s">
        <v>123</v>
      </c>
      <c r="B178">
        <v>152554</v>
      </c>
      <c r="C178" t="s">
        <v>119</v>
      </c>
      <c r="D178" t="s">
        <v>120</v>
      </c>
      <c r="E178" s="5">
        <v>44147</v>
      </c>
      <c r="F178" t="s">
        <v>121</v>
      </c>
      <c r="G178" t="s">
        <v>355</v>
      </c>
      <c r="H178">
        <v>18</v>
      </c>
      <c r="I178">
        <v>129284</v>
      </c>
      <c r="J178">
        <v>0</v>
      </c>
      <c r="K178">
        <v>11635</v>
      </c>
      <c r="L178">
        <v>11635</v>
      </c>
      <c r="M178">
        <v>0</v>
      </c>
      <c r="N178" t="s">
        <v>1</v>
      </c>
      <c r="O178" s="6">
        <v>112020</v>
      </c>
      <c r="P178" t="str">
        <f t="shared" si="2"/>
        <v>112020</v>
      </c>
    </row>
    <row r="179" spans="1:16" x14ac:dyDescent="0.25">
      <c r="A179" t="s">
        <v>123</v>
      </c>
      <c r="B179">
        <v>180321</v>
      </c>
      <c r="C179" t="s">
        <v>119</v>
      </c>
      <c r="D179" t="s">
        <v>120</v>
      </c>
      <c r="E179" s="5">
        <v>44151</v>
      </c>
      <c r="F179" t="s">
        <v>121</v>
      </c>
      <c r="G179" t="s">
        <v>356</v>
      </c>
      <c r="H179">
        <v>18</v>
      </c>
      <c r="I179">
        <v>152815</v>
      </c>
      <c r="J179">
        <v>0</v>
      </c>
      <c r="K179">
        <v>13753</v>
      </c>
      <c r="L179">
        <v>13753</v>
      </c>
      <c r="M179">
        <v>0</v>
      </c>
      <c r="N179" t="s">
        <v>1</v>
      </c>
      <c r="O179" s="6">
        <v>112020</v>
      </c>
      <c r="P179" t="str">
        <f t="shared" si="2"/>
        <v>112020</v>
      </c>
    </row>
    <row r="180" spans="1:16" x14ac:dyDescent="0.25">
      <c r="A180" t="s">
        <v>123</v>
      </c>
      <c r="B180">
        <v>77437</v>
      </c>
      <c r="C180" t="s">
        <v>119</v>
      </c>
      <c r="D180" t="s">
        <v>120</v>
      </c>
      <c r="E180" s="5">
        <v>44153</v>
      </c>
      <c r="F180" t="s">
        <v>121</v>
      </c>
      <c r="G180" t="s">
        <v>357</v>
      </c>
      <c r="H180">
        <v>18</v>
      </c>
      <c r="I180">
        <v>65625</v>
      </c>
      <c r="J180">
        <v>0</v>
      </c>
      <c r="K180">
        <v>5906</v>
      </c>
      <c r="L180">
        <v>5906</v>
      </c>
      <c r="M180">
        <v>0</v>
      </c>
      <c r="N180" t="s">
        <v>1</v>
      </c>
      <c r="O180" s="6">
        <v>112020</v>
      </c>
      <c r="P180" t="str">
        <f t="shared" si="2"/>
        <v>112020</v>
      </c>
    </row>
    <row r="181" spans="1:16" x14ac:dyDescent="0.25">
      <c r="A181" t="s">
        <v>133</v>
      </c>
      <c r="B181">
        <v>597081</v>
      </c>
      <c r="C181" t="s">
        <v>119</v>
      </c>
      <c r="D181" t="s">
        <v>120</v>
      </c>
      <c r="E181" s="5">
        <v>44137</v>
      </c>
      <c r="F181" t="s">
        <v>121</v>
      </c>
      <c r="G181" t="s">
        <v>358</v>
      </c>
      <c r="H181">
        <v>18</v>
      </c>
      <c r="I181">
        <v>506001</v>
      </c>
      <c r="J181">
        <v>0</v>
      </c>
      <c r="K181">
        <v>45540</v>
      </c>
      <c r="L181">
        <v>45540</v>
      </c>
      <c r="M181">
        <v>0</v>
      </c>
      <c r="N181" t="s">
        <v>1</v>
      </c>
      <c r="O181" s="6">
        <v>112020</v>
      </c>
      <c r="P181" t="str">
        <f t="shared" si="2"/>
        <v>112020</v>
      </c>
    </row>
    <row r="182" spans="1:16" x14ac:dyDescent="0.25">
      <c r="A182" t="s">
        <v>133</v>
      </c>
      <c r="B182">
        <v>69432</v>
      </c>
      <c r="C182" t="s">
        <v>119</v>
      </c>
      <c r="D182" t="s">
        <v>120</v>
      </c>
      <c r="E182" s="5">
        <v>44137</v>
      </c>
      <c r="F182" t="s">
        <v>121</v>
      </c>
      <c r="G182" t="s">
        <v>359</v>
      </c>
      <c r="H182">
        <v>18</v>
      </c>
      <c r="I182">
        <v>58840</v>
      </c>
      <c r="J182">
        <v>0</v>
      </c>
      <c r="K182">
        <v>5296</v>
      </c>
      <c r="L182">
        <v>5296</v>
      </c>
      <c r="M182">
        <v>0</v>
      </c>
      <c r="N182" t="s">
        <v>1</v>
      </c>
      <c r="O182" s="6">
        <v>112020</v>
      </c>
      <c r="P182" t="str">
        <f t="shared" si="2"/>
        <v>112020</v>
      </c>
    </row>
    <row r="183" spans="1:16" x14ac:dyDescent="0.25">
      <c r="A183" t="s">
        <v>133</v>
      </c>
      <c r="B183">
        <v>315234</v>
      </c>
      <c r="C183" t="s">
        <v>119</v>
      </c>
      <c r="D183" t="s">
        <v>120</v>
      </c>
      <c r="E183" s="5">
        <v>44162</v>
      </c>
      <c r="F183" t="s">
        <v>121</v>
      </c>
      <c r="G183" t="s">
        <v>360</v>
      </c>
      <c r="H183">
        <v>18</v>
      </c>
      <c r="I183">
        <v>267148</v>
      </c>
      <c r="J183">
        <v>0</v>
      </c>
      <c r="K183">
        <v>24043</v>
      </c>
      <c r="L183">
        <v>24043</v>
      </c>
      <c r="M183">
        <v>0</v>
      </c>
      <c r="N183" t="s">
        <v>1</v>
      </c>
      <c r="O183" s="6">
        <v>112020</v>
      </c>
      <c r="P183" t="str">
        <f t="shared" si="2"/>
        <v>112020</v>
      </c>
    </row>
    <row r="184" spans="1:16" x14ac:dyDescent="0.25">
      <c r="A184" t="s">
        <v>260</v>
      </c>
      <c r="B184">
        <v>93367</v>
      </c>
      <c r="C184" t="s">
        <v>119</v>
      </c>
      <c r="D184" t="s">
        <v>120</v>
      </c>
      <c r="E184" s="5">
        <v>44144</v>
      </c>
      <c r="F184" t="s">
        <v>121</v>
      </c>
      <c r="G184" t="s">
        <v>361</v>
      </c>
      <c r="H184">
        <v>18</v>
      </c>
      <c r="I184">
        <v>79125</v>
      </c>
      <c r="J184">
        <v>0</v>
      </c>
      <c r="K184">
        <v>7121</v>
      </c>
      <c r="L184">
        <v>7121</v>
      </c>
      <c r="M184">
        <v>0</v>
      </c>
      <c r="N184" t="s">
        <v>1</v>
      </c>
      <c r="O184" s="6">
        <v>112020</v>
      </c>
      <c r="P184" t="str">
        <f t="shared" si="2"/>
        <v>112020</v>
      </c>
    </row>
    <row r="185" spans="1:16" x14ac:dyDescent="0.25">
      <c r="A185" t="s">
        <v>143</v>
      </c>
      <c r="B185">
        <v>162984</v>
      </c>
      <c r="C185" t="s">
        <v>119</v>
      </c>
      <c r="D185" t="s">
        <v>120</v>
      </c>
      <c r="E185" s="5">
        <v>44146</v>
      </c>
      <c r="F185" t="s">
        <v>121</v>
      </c>
      <c r="G185" t="s">
        <v>362</v>
      </c>
      <c r="H185">
        <v>18</v>
      </c>
      <c r="I185">
        <v>138122</v>
      </c>
      <c r="J185">
        <v>0</v>
      </c>
      <c r="K185">
        <v>12431</v>
      </c>
      <c r="L185">
        <v>12431</v>
      </c>
      <c r="M185">
        <v>0</v>
      </c>
      <c r="N185" t="s">
        <v>1</v>
      </c>
      <c r="O185" s="6">
        <v>112020</v>
      </c>
      <c r="P185" t="str">
        <f t="shared" si="2"/>
        <v>112020</v>
      </c>
    </row>
    <row r="186" spans="1:16" x14ac:dyDescent="0.25">
      <c r="A186" t="s">
        <v>146</v>
      </c>
      <c r="B186">
        <v>236318</v>
      </c>
      <c r="C186" t="s">
        <v>119</v>
      </c>
      <c r="D186" t="s">
        <v>120</v>
      </c>
      <c r="E186" s="5">
        <v>44145</v>
      </c>
      <c r="F186" t="s">
        <v>121</v>
      </c>
      <c r="G186" t="s">
        <v>363</v>
      </c>
      <c r="H186">
        <v>18</v>
      </c>
      <c r="I186">
        <v>200270</v>
      </c>
      <c r="J186">
        <v>0</v>
      </c>
      <c r="K186">
        <v>18024</v>
      </c>
      <c r="L186">
        <v>18024</v>
      </c>
      <c r="M186">
        <v>0</v>
      </c>
      <c r="N186" t="s">
        <v>1</v>
      </c>
      <c r="O186" s="6">
        <v>112020</v>
      </c>
      <c r="P186" t="str">
        <f t="shared" si="2"/>
        <v>112020</v>
      </c>
    </row>
    <row r="187" spans="1:16" x14ac:dyDescent="0.25">
      <c r="A187" t="s">
        <v>364</v>
      </c>
      <c r="B187">
        <v>119742</v>
      </c>
      <c r="C187" t="s">
        <v>119</v>
      </c>
      <c r="D187" t="s">
        <v>120</v>
      </c>
      <c r="E187" s="5">
        <v>44165</v>
      </c>
      <c r="F187" t="s">
        <v>121</v>
      </c>
      <c r="G187" t="s">
        <v>365</v>
      </c>
      <c r="H187">
        <v>18</v>
      </c>
      <c r="I187">
        <v>101476</v>
      </c>
      <c r="J187">
        <v>0</v>
      </c>
      <c r="K187">
        <v>9133</v>
      </c>
      <c r="L187">
        <v>9133</v>
      </c>
      <c r="M187">
        <v>0</v>
      </c>
      <c r="N187" t="s">
        <v>1</v>
      </c>
      <c r="O187" s="6">
        <v>112020</v>
      </c>
      <c r="P187" t="str">
        <f t="shared" si="2"/>
        <v>112020</v>
      </c>
    </row>
    <row r="188" spans="1:16" x14ac:dyDescent="0.25">
      <c r="A188" t="s">
        <v>221</v>
      </c>
      <c r="B188">
        <v>482029</v>
      </c>
      <c r="C188" t="s">
        <v>119</v>
      </c>
      <c r="D188" t="s">
        <v>120</v>
      </c>
      <c r="E188" s="5">
        <v>44138</v>
      </c>
      <c r="F188" t="s">
        <v>121</v>
      </c>
      <c r="G188" t="s">
        <v>366</v>
      </c>
      <c r="H188">
        <v>18</v>
      </c>
      <c r="I188">
        <v>408499</v>
      </c>
      <c r="J188">
        <v>0</v>
      </c>
      <c r="K188">
        <v>36765</v>
      </c>
      <c r="L188">
        <v>36765</v>
      </c>
      <c r="M188">
        <v>0</v>
      </c>
      <c r="N188" t="s">
        <v>1</v>
      </c>
      <c r="O188" s="6">
        <v>112020</v>
      </c>
      <c r="P188" t="str">
        <f t="shared" si="2"/>
        <v>112020</v>
      </c>
    </row>
    <row r="189" spans="1:16" x14ac:dyDescent="0.25">
      <c r="A189" t="s">
        <v>221</v>
      </c>
      <c r="B189">
        <v>489010</v>
      </c>
      <c r="C189" t="s">
        <v>119</v>
      </c>
      <c r="D189" t="s">
        <v>120</v>
      </c>
      <c r="E189" s="5">
        <v>44147</v>
      </c>
      <c r="F189" t="s">
        <v>121</v>
      </c>
      <c r="G189" t="s">
        <v>367</v>
      </c>
      <c r="H189">
        <v>18</v>
      </c>
      <c r="I189">
        <v>414416</v>
      </c>
      <c r="J189">
        <v>0</v>
      </c>
      <c r="K189">
        <v>37297</v>
      </c>
      <c r="L189">
        <v>37297</v>
      </c>
      <c r="M189">
        <v>0</v>
      </c>
      <c r="N189" t="s">
        <v>1</v>
      </c>
      <c r="O189" s="6">
        <v>112020</v>
      </c>
      <c r="P189" t="str">
        <f t="shared" si="2"/>
        <v>112020</v>
      </c>
    </row>
    <row r="190" spans="1:16" x14ac:dyDescent="0.25">
      <c r="A190" t="s">
        <v>151</v>
      </c>
      <c r="B190">
        <v>91738</v>
      </c>
      <c r="C190" t="s">
        <v>119</v>
      </c>
      <c r="D190" t="s">
        <v>120</v>
      </c>
      <c r="E190" s="5">
        <v>44147</v>
      </c>
      <c r="F190" t="s">
        <v>121</v>
      </c>
      <c r="G190" t="s">
        <v>368</v>
      </c>
      <c r="H190">
        <v>18</v>
      </c>
      <c r="I190">
        <v>77744</v>
      </c>
      <c r="J190">
        <v>0</v>
      </c>
      <c r="K190">
        <v>6997</v>
      </c>
      <c r="L190">
        <v>6997</v>
      </c>
      <c r="M190">
        <v>0</v>
      </c>
      <c r="N190" t="s">
        <v>1</v>
      </c>
      <c r="O190" s="6">
        <v>112020</v>
      </c>
      <c r="P190" t="str">
        <f t="shared" si="2"/>
        <v>112020</v>
      </c>
    </row>
    <row r="191" spans="1:16" x14ac:dyDescent="0.25">
      <c r="A191" t="s">
        <v>159</v>
      </c>
      <c r="B191">
        <v>69904</v>
      </c>
      <c r="C191" t="s">
        <v>119</v>
      </c>
      <c r="D191" t="s">
        <v>120</v>
      </c>
      <c r="E191" s="5">
        <v>44140</v>
      </c>
      <c r="F191" t="s">
        <v>121</v>
      </c>
      <c r="G191" t="s">
        <v>369</v>
      </c>
      <c r="H191">
        <v>18</v>
      </c>
      <c r="I191">
        <v>59240</v>
      </c>
      <c r="J191">
        <v>0</v>
      </c>
      <c r="K191">
        <v>5332</v>
      </c>
      <c r="L191">
        <v>5332</v>
      </c>
      <c r="M191">
        <v>0</v>
      </c>
      <c r="N191" t="s">
        <v>1</v>
      </c>
      <c r="O191" s="6">
        <v>112020</v>
      </c>
      <c r="P191" t="str">
        <f t="shared" si="2"/>
        <v>112020</v>
      </c>
    </row>
    <row r="192" spans="1:16" x14ac:dyDescent="0.25">
      <c r="A192" t="s">
        <v>370</v>
      </c>
      <c r="B192">
        <v>175076</v>
      </c>
      <c r="C192" t="s">
        <v>119</v>
      </c>
      <c r="D192" t="s">
        <v>120</v>
      </c>
      <c r="E192" s="5">
        <v>44154</v>
      </c>
      <c r="F192" t="s">
        <v>121</v>
      </c>
      <c r="G192" t="s">
        <v>371</v>
      </c>
      <c r="H192">
        <v>18</v>
      </c>
      <c r="I192">
        <v>148370</v>
      </c>
      <c r="J192">
        <v>0</v>
      </c>
      <c r="K192">
        <v>13353</v>
      </c>
      <c r="L192">
        <v>13353</v>
      </c>
      <c r="M192">
        <v>0</v>
      </c>
      <c r="N192" t="s">
        <v>1</v>
      </c>
      <c r="O192" s="6">
        <v>112020</v>
      </c>
      <c r="P192" t="str">
        <f t="shared" si="2"/>
        <v>112020</v>
      </c>
    </row>
    <row r="193" spans="1:16" x14ac:dyDescent="0.25">
      <c r="A193" t="s">
        <v>163</v>
      </c>
      <c r="B193">
        <v>141878</v>
      </c>
      <c r="C193" t="s">
        <v>119</v>
      </c>
      <c r="D193" t="s">
        <v>120</v>
      </c>
      <c r="E193" s="5">
        <v>44159</v>
      </c>
      <c r="F193" t="s">
        <v>121</v>
      </c>
      <c r="G193" t="s">
        <v>372</v>
      </c>
      <c r="H193">
        <v>18</v>
      </c>
      <c r="I193">
        <v>120236</v>
      </c>
      <c r="J193">
        <v>0</v>
      </c>
      <c r="K193">
        <v>10821</v>
      </c>
      <c r="L193">
        <v>10821</v>
      </c>
      <c r="M193">
        <v>0</v>
      </c>
      <c r="N193" t="s">
        <v>1</v>
      </c>
      <c r="O193" s="6">
        <v>112020</v>
      </c>
      <c r="P193" t="str">
        <f t="shared" si="2"/>
        <v>112020</v>
      </c>
    </row>
    <row r="194" spans="1:16" x14ac:dyDescent="0.25">
      <c r="A194" t="s">
        <v>163</v>
      </c>
      <c r="B194">
        <v>127717</v>
      </c>
      <c r="C194" t="s">
        <v>119</v>
      </c>
      <c r="D194" t="s">
        <v>120</v>
      </c>
      <c r="E194" s="5">
        <v>44142</v>
      </c>
      <c r="F194" t="s">
        <v>121</v>
      </c>
      <c r="G194" t="s">
        <v>373</v>
      </c>
      <c r="H194">
        <v>18</v>
      </c>
      <c r="I194">
        <v>108235</v>
      </c>
      <c r="J194">
        <v>0</v>
      </c>
      <c r="K194">
        <v>9741</v>
      </c>
      <c r="L194">
        <v>9741</v>
      </c>
      <c r="M194">
        <v>0</v>
      </c>
      <c r="N194" t="s">
        <v>1</v>
      </c>
      <c r="O194" s="6">
        <v>112020</v>
      </c>
      <c r="P194" t="str">
        <f t="shared" si="2"/>
        <v>112020</v>
      </c>
    </row>
    <row r="195" spans="1:16" x14ac:dyDescent="0.25">
      <c r="A195" t="s">
        <v>374</v>
      </c>
      <c r="B195">
        <v>95402</v>
      </c>
      <c r="C195" t="s">
        <v>119</v>
      </c>
      <c r="D195" t="s">
        <v>120</v>
      </c>
      <c r="E195" s="5">
        <v>44144</v>
      </c>
      <c r="F195" t="s">
        <v>121</v>
      </c>
      <c r="G195" t="s">
        <v>375</v>
      </c>
      <c r="H195">
        <v>18</v>
      </c>
      <c r="I195">
        <v>80850</v>
      </c>
      <c r="J195">
        <v>0</v>
      </c>
      <c r="K195">
        <v>7276</v>
      </c>
      <c r="L195">
        <v>7276</v>
      </c>
      <c r="M195">
        <v>0</v>
      </c>
      <c r="N195" t="s">
        <v>1</v>
      </c>
      <c r="O195" s="6">
        <v>112020</v>
      </c>
      <c r="P195" t="str">
        <f t="shared" ref="P195:P258" si="3">+TEXT(E195,"mmyyyy")</f>
        <v>112020</v>
      </c>
    </row>
    <row r="196" spans="1:16" x14ac:dyDescent="0.25">
      <c r="A196" t="s">
        <v>376</v>
      </c>
      <c r="B196">
        <v>528530</v>
      </c>
      <c r="C196" t="s">
        <v>119</v>
      </c>
      <c r="D196" t="s">
        <v>120</v>
      </c>
      <c r="E196" s="5">
        <v>44162</v>
      </c>
      <c r="F196" t="s">
        <v>121</v>
      </c>
      <c r="G196" t="s">
        <v>377</v>
      </c>
      <c r="H196">
        <v>18</v>
      </c>
      <c r="I196">
        <v>447906</v>
      </c>
      <c r="J196">
        <v>0</v>
      </c>
      <c r="K196">
        <v>40312</v>
      </c>
      <c r="L196">
        <v>40312</v>
      </c>
      <c r="M196">
        <v>0</v>
      </c>
      <c r="N196" t="s">
        <v>1</v>
      </c>
      <c r="O196" s="6">
        <v>112020</v>
      </c>
      <c r="P196" t="str">
        <f t="shared" si="3"/>
        <v>112020</v>
      </c>
    </row>
    <row r="197" spans="1:16" x14ac:dyDescent="0.25">
      <c r="A197" t="s">
        <v>172</v>
      </c>
      <c r="B197">
        <v>201375</v>
      </c>
      <c r="C197" t="s">
        <v>119</v>
      </c>
      <c r="D197" t="s">
        <v>120</v>
      </c>
      <c r="E197" s="5">
        <v>44153</v>
      </c>
      <c r="F197" t="s">
        <v>121</v>
      </c>
      <c r="G197" t="s">
        <v>378</v>
      </c>
      <c r="H197">
        <v>18</v>
      </c>
      <c r="I197">
        <v>170657</v>
      </c>
      <c r="J197">
        <v>0</v>
      </c>
      <c r="K197">
        <v>15359</v>
      </c>
      <c r="L197">
        <v>15359</v>
      </c>
      <c r="M197">
        <v>0</v>
      </c>
      <c r="N197" t="s">
        <v>1</v>
      </c>
      <c r="O197" s="6">
        <v>112020</v>
      </c>
      <c r="P197" t="str">
        <f t="shared" si="3"/>
        <v>112020</v>
      </c>
    </row>
    <row r="198" spans="1:16" x14ac:dyDescent="0.25">
      <c r="A198" t="s">
        <v>172</v>
      </c>
      <c r="B198">
        <v>774706</v>
      </c>
      <c r="C198" t="s">
        <v>119</v>
      </c>
      <c r="D198" t="s">
        <v>120</v>
      </c>
      <c r="E198" s="5">
        <v>44163</v>
      </c>
      <c r="F198" t="s">
        <v>121</v>
      </c>
      <c r="G198" t="s">
        <v>379</v>
      </c>
      <c r="H198">
        <v>18</v>
      </c>
      <c r="I198">
        <v>656530</v>
      </c>
      <c r="J198">
        <v>0</v>
      </c>
      <c r="K198">
        <v>59088</v>
      </c>
      <c r="L198">
        <v>59088</v>
      </c>
      <c r="M198">
        <v>0</v>
      </c>
      <c r="N198" t="s">
        <v>1</v>
      </c>
      <c r="O198" s="6">
        <v>112020</v>
      </c>
      <c r="P198" t="str">
        <f t="shared" si="3"/>
        <v>112020</v>
      </c>
    </row>
    <row r="199" spans="1:16" x14ac:dyDescent="0.25">
      <c r="A199" t="s">
        <v>380</v>
      </c>
      <c r="B199">
        <v>98571</v>
      </c>
      <c r="C199" t="s">
        <v>119</v>
      </c>
      <c r="D199" t="s">
        <v>120</v>
      </c>
      <c r="E199" s="5">
        <v>44141</v>
      </c>
      <c r="F199" t="s">
        <v>121</v>
      </c>
      <c r="G199" t="s">
        <v>381</v>
      </c>
      <c r="H199">
        <v>18</v>
      </c>
      <c r="I199">
        <v>83535</v>
      </c>
      <c r="J199">
        <v>0</v>
      </c>
      <c r="K199">
        <v>7518</v>
      </c>
      <c r="L199">
        <v>7518</v>
      </c>
      <c r="M199">
        <v>0</v>
      </c>
      <c r="N199" t="s">
        <v>1</v>
      </c>
      <c r="O199" s="6">
        <v>112020</v>
      </c>
      <c r="P199" t="str">
        <f t="shared" si="3"/>
        <v>112020</v>
      </c>
    </row>
    <row r="200" spans="1:16" x14ac:dyDescent="0.25">
      <c r="A200" t="s">
        <v>176</v>
      </c>
      <c r="B200">
        <v>456925</v>
      </c>
      <c r="C200" t="s">
        <v>119</v>
      </c>
      <c r="D200" t="s">
        <v>120</v>
      </c>
      <c r="E200" s="5">
        <v>44154</v>
      </c>
      <c r="F200" t="s">
        <v>121</v>
      </c>
      <c r="G200" t="s">
        <v>382</v>
      </c>
      <c r="H200">
        <v>18</v>
      </c>
      <c r="I200">
        <v>387225</v>
      </c>
      <c r="J200">
        <v>0</v>
      </c>
      <c r="K200">
        <v>34850</v>
      </c>
      <c r="L200">
        <v>34850</v>
      </c>
      <c r="M200">
        <v>0</v>
      </c>
      <c r="N200" t="s">
        <v>1</v>
      </c>
      <c r="O200" s="6">
        <v>112020</v>
      </c>
      <c r="P200" t="str">
        <f t="shared" si="3"/>
        <v>112020</v>
      </c>
    </row>
    <row r="201" spans="1:16" x14ac:dyDescent="0.25">
      <c r="A201" t="s">
        <v>176</v>
      </c>
      <c r="B201">
        <v>177566</v>
      </c>
      <c r="C201" t="s">
        <v>119</v>
      </c>
      <c r="D201" t="s">
        <v>120</v>
      </c>
      <c r="E201" s="5">
        <v>44147</v>
      </c>
      <c r="F201" t="s">
        <v>121</v>
      </c>
      <c r="G201" t="s">
        <v>383</v>
      </c>
      <c r="H201">
        <v>18</v>
      </c>
      <c r="I201">
        <v>150480</v>
      </c>
      <c r="J201">
        <v>0</v>
      </c>
      <c r="K201">
        <v>13543</v>
      </c>
      <c r="L201">
        <v>13543</v>
      </c>
      <c r="M201">
        <v>0</v>
      </c>
      <c r="N201" t="s">
        <v>1</v>
      </c>
      <c r="O201" s="6">
        <v>112020</v>
      </c>
      <c r="P201" t="str">
        <f t="shared" si="3"/>
        <v>112020</v>
      </c>
    </row>
    <row r="202" spans="1:16" x14ac:dyDescent="0.25">
      <c r="A202" t="s">
        <v>384</v>
      </c>
      <c r="B202">
        <v>115924</v>
      </c>
      <c r="C202" t="s">
        <v>119</v>
      </c>
      <c r="D202" t="s">
        <v>120</v>
      </c>
      <c r="E202" s="5">
        <v>44155</v>
      </c>
      <c r="F202" t="s">
        <v>121</v>
      </c>
      <c r="G202" t="s">
        <v>385</v>
      </c>
      <c r="H202">
        <v>18</v>
      </c>
      <c r="I202">
        <v>98240</v>
      </c>
      <c r="J202">
        <v>0</v>
      </c>
      <c r="K202">
        <v>8842</v>
      </c>
      <c r="L202">
        <v>8842</v>
      </c>
      <c r="M202">
        <v>0</v>
      </c>
      <c r="N202" t="s">
        <v>1</v>
      </c>
      <c r="O202" s="6">
        <v>112020</v>
      </c>
      <c r="P202" t="str">
        <f t="shared" si="3"/>
        <v>112020</v>
      </c>
    </row>
    <row r="203" spans="1:16" x14ac:dyDescent="0.25">
      <c r="A203" t="s">
        <v>384</v>
      </c>
      <c r="B203">
        <v>254414</v>
      </c>
      <c r="C203" t="s">
        <v>119</v>
      </c>
      <c r="D203" t="s">
        <v>120</v>
      </c>
      <c r="E203" s="5">
        <v>44155</v>
      </c>
      <c r="F203" t="s">
        <v>121</v>
      </c>
      <c r="G203" t="s">
        <v>386</v>
      </c>
      <c r="H203">
        <v>18</v>
      </c>
      <c r="I203">
        <v>215606</v>
      </c>
      <c r="J203">
        <v>0</v>
      </c>
      <c r="K203">
        <v>19404</v>
      </c>
      <c r="L203">
        <v>19404</v>
      </c>
      <c r="M203">
        <v>0</v>
      </c>
      <c r="N203" t="s">
        <v>1</v>
      </c>
      <c r="O203" s="6">
        <v>112020</v>
      </c>
      <c r="P203" t="str">
        <f t="shared" si="3"/>
        <v>112020</v>
      </c>
    </row>
    <row r="204" spans="1:16" x14ac:dyDescent="0.25">
      <c r="A204" t="s">
        <v>185</v>
      </c>
      <c r="B204">
        <v>145376</v>
      </c>
      <c r="C204" t="s">
        <v>119</v>
      </c>
      <c r="D204" t="s">
        <v>120</v>
      </c>
      <c r="E204" s="5">
        <v>44162</v>
      </c>
      <c r="F204" t="s">
        <v>121</v>
      </c>
      <c r="G204" t="s">
        <v>387</v>
      </c>
      <c r="H204">
        <v>18</v>
      </c>
      <c r="I204">
        <v>123200</v>
      </c>
      <c r="J204">
        <v>0</v>
      </c>
      <c r="K204">
        <v>11088</v>
      </c>
      <c r="L204">
        <v>11088</v>
      </c>
      <c r="M204">
        <v>0</v>
      </c>
      <c r="N204" t="s">
        <v>1</v>
      </c>
      <c r="O204" s="6">
        <v>112020</v>
      </c>
      <c r="P204" t="str">
        <f t="shared" si="3"/>
        <v>112020</v>
      </c>
    </row>
    <row r="205" spans="1:16" x14ac:dyDescent="0.25">
      <c r="A205" t="s">
        <v>192</v>
      </c>
      <c r="B205">
        <v>122709</v>
      </c>
      <c r="C205" t="s">
        <v>119</v>
      </c>
      <c r="D205" t="s">
        <v>120</v>
      </c>
      <c r="E205" s="5">
        <v>44156</v>
      </c>
      <c r="F205" t="s">
        <v>121</v>
      </c>
      <c r="G205" t="s">
        <v>388</v>
      </c>
      <c r="H205">
        <v>18</v>
      </c>
      <c r="I205">
        <v>103991</v>
      </c>
      <c r="J205">
        <v>0</v>
      </c>
      <c r="K205">
        <v>9359</v>
      </c>
      <c r="L205">
        <v>9359</v>
      </c>
      <c r="M205">
        <v>0</v>
      </c>
      <c r="N205" t="s">
        <v>1</v>
      </c>
      <c r="O205" s="6">
        <v>112020</v>
      </c>
      <c r="P205" t="str">
        <f t="shared" si="3"/>
        <v>112020</v>
      </c>
    </row>
    <row r="206" spans="1:16" x14ac:dyDescent="0.25">
      <c r="A206" t="s">
        <v>192</v>
      </c>
      <c r="B206">
        <v>147614</v>
      </c>
      <c r="C206" t="s">
        <v>119</v>
      </c>
      <c r="D206" t="s">
        <v>120</v>
      </c>
      <c r="E206" s="5">
        <v>44141</v>
      </c>
      <c r="F206" t="s">
        <v>121</v>
      </c>
      <c r="G206" t="s">
        <v>389</v>
      </c>
      <c r="H206">
        <v>18</v>
      </c>
      <c r="I206">
        <v>125096</v>
      </c>
      <c r="J206">
        <v>0</v>
      </c>
      <c r="K206">
        <v>11259</v>
      </c>
      <c r="L206">
        <v>11259</v>
      </c>
      <c r="M206">
        <v>0</v>
      </c>
      <c r="N206" t="s">
        <v>1</v>
      </c>
      <c r="O206" s="6">
        <v>112020</v>
      </c>
      <c r="P206" t="str">
        <f t="shared" si="3"/>
        <v>112020</v>
      </c>
    </row>
    <row r="207" spans="1:16" x14ac:dyDescent="0.25">
      <c r="A207" t="s">
        <v>390</v>
      </c>
      <c r="B207">
        <v>44350</v>
      </c>
      <c r="C207" t="s">
        <v>119</v>
      </c>
      <c r="D207" t="s">
        <v>120</v>
      </c>
      <c r="E207" s="5">
        <v>44163</v>
      </c>
      <c r="F207" t="s">
        <v>121</v>
      </c>
      <c r="G207" t="s">
        <v>391</v>
      </c>
      <c r="H207">
        <v>18</v>
      </c>
      <c r="I207">
        <v>37584</v>
      </c>
      <c r="J207">
        <v>0</v>
      </c>
      <c r="K207">
        <v>3383</v>
      </c>
      <c r="L207">
        <v>3383</v>
      </c>
      <c r="M207">
        <v>0</v>
      </c>
      <c r="N207" t="s">
        <v>1</v>
      </c>
      <c r="O207" s="6">
        <v>112020</v>
      </c>
      <c r="P207" t="str">
        <f t="shared" si="3"/>
        <v>112020</v>
      </c>
    </row>
    <row r="208" spans="1:16" x14ac:dyDescent="0.25">
      <c r="A208" t="s">
        <v>392</v>
      </c>
      <c r="B208">
        <v>634947</v>
      </c>
      <c r="C208" t="s">
        <v>119</v>
      </c>
      <c r="D208" t="s">
        <v>120</v>
      </c>
      <c r="E208" s="5">
        <v>44140</v>
      </c>
      <c r="F208" t="s">
        <v>121</v>
      </c>
      <c r="G208" t="s">
        <v>393</v>
      </c>
      <c r="H208">
        <v>18</v>
      </c>
      <c r="I208">
        <v>538091</v>
      </c>
      <c r="J208">
        <v>0</v>
      </c>
      <c r="K208">
        <v>48428</v>
      </c>
      <c r="L208">
        <v>48428</v>
      </c>
      <c r="M208">
        <v>0</v>
      </c>
      <c r="N208" t="s">
        <v>1</v>
      </c>
      <c r="O208" s="6">
        <v>112020</v>
      </c>
      <c r="P208" t="str">
        <f t="shared" si="3"/>
        <v>112020</v>
      </c>
    </row>
    <row r="209" spans="1:16" x14ac:dyDescent="0.25">
      <c r="A209" t="s">
        <v>299</v>
      </c>
      <c r="B209">
        <v>155330</v>
      </c>
      <c r="C209" t="s">
        <v>119</v>
      </c>
      <c r="D209" t="s">
        <v>120</v>
      </c>
      <c r="E209" s="5">
        <v>44156</v>
      </c>
      <c r="F209" t="s">
        <v>121</v>
      </c>
      <c r="G209" t="s">
        <v>394</v>
      </c>
      <c r="H209">
        <v>18</v>
      </c>
      <c r="I209">
        <v>131636</v>
      </c>
      <c r="J209">
        <v>0</v>
      </c>
      <c r="K209">
        <v>11847</v>
      </c>
      <c r="L209">
        <v>11847</v>
      </c>
      <c r="M209">
        <v>0</v>
      </c>
      <c r="N209" t="s">
        <v>1</v>
      </c>
      <c r="O209" s="6">
        <v>112020</v>
      </c>
      <c r="P209" t="str">
        <f t="shared" si="3"/>
        <v>112020</v>
      </c>
    </row>
    <row r="210" spans="1:16" x14ac:dyDescent="0.25">
      <c r="A210" t="s">
        <v>123</v>
      </c>
      <c r="B210">
        <v>160587</v>
      </c>
      <c r="C210" t="s">
        <v>119</v>
      </c>
      <c r="D210" t="s">
        <v>120</v>
      </c>
      <c r="E210" s="5">
        <v>44121</v>
      </c>
      <c r="F210" t="s">
        <v>121</v>
      </c>
      <c r="G210" t="s">
        <v>395</v>
      </c>
      <c r="H210">
        <v>18</v>
      </c>
      <c r="I210">
        <v>136091</v>
      </c>
      <c r="J210">
        <v>0</v>
      </c>
      <c r="K210">
        <v>12248</v>
      </c>
      <c r="L210">
        <v>12248</v>
      </c>
      <c r="M210">
        <v>0</v>
      </c>
      <c r="N210" t="s">
        <v>1</v>
      </c>
      <c r="O210" s="6">
        <v>102020</v>
      </c>
      <c r="P210" t="str">
        <f t="shared" si="3"/>
        <v>102020</v>
      </c>
    </row>
    <row r="211" spans="1:16" x14ac:dyDescent="0.25">
      <c r="A211" t="s">
        <v>123</v>
      </c>
      <c r="B211">
        <v>183792</v>
      </c>
      <c r="C211" t="s">
        <v>119</v>
      </c>
      <c r="D211" t="s">
        <v>120</v>
      </c>
      <c r="E211" s="5">
        <v>44120</v>
      </c>
      <c r="F211" t="s">
        <v>121</v>
      </c>
      <c r="G211" t="s">
        <v>396</v>
      </c>
      <c r="H211">
        <v>18</v>
      </c>
      <c r="I211">
        <v>155756</v>
      </c>
      <c r="J211">
        <v>0</v>
      </c>
      <c r="K211">
        <v>14018</v>
      </c>
      <c r="L211">
        <v>14018</v>
      </c>
      <c r="M211">
        <v>0</v>
      </c>
      <c r="N211" t="s">
        <v>1</v>
      </c>
      <c r="O211" s="6">
        <v>102020</v>
      </c>
      <c r="P211" t="str">
        <f t="shared" si="3"/>
        <v>102020</v>
      </c>
    </row>
    <row r="212" spans="1:16" x14ac:dyDescent="0.25">
      <c r="A212" t="s">
        <v>123</v>
      </c>
      <c r="B212">
        <v>212788</v>
      </c>
      <c r="C212" t="s">
        <v>119</v>
      </c>
      <c r="D212" t="s">
        <v>120</v>
      </c>
      <c r="E212" s="5">
        <v>44116</v>
      </c>
      <c r="F212" t="s">
        <v>121</v>
      </c>
      <c r="G212" t="s">
        <v>397</v>
      </c>
      <c r="H212">
        <v>18</v>
      </c>
      <c r="I212">
        <v>180328</v>
      </c>
      <c r="J212">
        <v>0</v>
      </c>
      <c r="K212">
        <v>16230</v>
      </c>
      <c r="L212">
        <v>16230</v>
      </c>
      <c r="M212">
        <v>0</v>
      </c>
      <c r="N212" t="s">
        <v>1</v>
      </c>
      <c r="O212" s="6">
        <v>102020</v>
      </c>
      <c r="P212" t="str">
        <f t="shared" si="3"/>
        <v>102020</v>
      </c>
    </row>
    <row r="213" spans="1:16" x14ac:dyDescent="0.25">
      <c r="A213" t="s">
        <v>123</v>
      </c>
      <c r="B213">
        <v>198877</v>
      </c>
      <c r="C213" t="s">
        <v>119</v>
      </c>
      <c r="D213" t="s">
        <v>120</v>
      </c>
      <c r="E213" s="5">
        <v>44134</v>
      </c>
      <c r="F213" t="s">
        <v>121</v>
      </c>
      <c r="G213" t="s">
        <v>398</v>
      </c>
      <c r="H213">
        <v>18</v>
      </c>
      <c r="I213">
        <v>168539</v>
      </c>
      <c r="J213">
        <v>0</v>
      </c>
      <c r="K213">
        <v>15169</v>
      </c>
      <c r="L213">
        <v>15169</v>
      </c>
      <c r="M213">
        <v>0</v>
      </c>
      <c r="N213" t="s">
        <v>1</v>
      </c>
      <c r="O213" s="6">
        <v>102020</v>
      </c>
      <c r="P213" t="str">
        <f t="shared" si="3"/>
        <v>102020</v>
      </c>
    </row>
    <row r="214" spans="1:16" x14ac:dyDescent="0.25">
      <c r="A214" t="s">
        <v>260</v>
      </c>
      <c r="B214">
        <v>91353</v>
      </c>
      <c r="C214" t="s">
        <v>119</v>
      </c>
      <c r="D214" t="s">
        <v>120</v>
      </c>
      <c r="E214" s="5">
        <v>44135</v>
      </c>
      <c r="F214" t="s">
        <v>121</v>
      </c>
      <c r="G214" t="s">
        <v>399</v>
      </c>
      <c r="H214">
        <v>18</v>
      </c>
      <c r="I214">
        <v>77417</v>
      </c>
      <c r="J214">
        <v>0</v>
      </c>
      <c r="K214">
        <v>6968</v>
      </c>
      <c r="L214">
        <v>6968</v>
      </c>
      <c r="M214">
        <v>0</v>
      </c>
      <c r="N214" t="s">
        <v>1</v>
      </c>
      <c r="O214" s="6">
        <v>102020</v>
      </c>
      <c r="P214" t="str">
        <f t="shared" si="3"/>
        <v>102020</v>
      </c>
    </row>
    <row r="215" spans="1:16" x14ac:dyDescent="0.25">
      <c r="A215" t="s">
        <v>400</v>
      </c>
      <c r="B215">
        <v>121143</v>
      </c>
      <c r="C215" t="s">
        <v>119</v>
      </c>
      <c r="D215" t="s">
        <v>120</v>
      </c>
      <c r="E215" s="5">
        <v>44109</v>
      </c>
      <c r="F215" t="s">
        <v>121</v>
      </c>
      <c r="G215" t="s">
        <v>401</v>
      </c>
      <c r="H215">
        <v>18</v>
      </c>
      <c r="I215">
        <v>102663</v>
      </c>
      <c r="J215">
        <v>0</v>
      </c>
      <c r="K215">
        <v>9240</v>
      </c>
      <c r="L215">
        <v>9240</v>
      </c>
      <c r="M215">
        <v>0</v>
      </c>
      <c r="N215" t="s">
        <v>1</v>
      </c>
      <c r="O215" s="6">
        <v>102020</v>
      </c>
      <c r="P215" t="str">
        <f t="shared" si="3"/>
        <v>102020</v>
      </c>
    </row>
    <row r="216" spans="1:16" x14ac:dyDescent="0.25">
      <c r="A216" t="s">
        <v>221</v>
      </c>
      <c r="B216">
        <v>235400</v>
      </c>
      <c r="C216" t="s">
        <v>119</v>
      </c>
      <c r="D216" t="s">
        <v>120</v>
      </c>
      <c r="E216" s="5">
        <v>44113</v>
      </c>
      <c r="F216" t="s">
        <v>121</v>
      </c>
      <c r="G216" t="s">
        <v>402</v>
      </c>
      <c r="H216">
        <v>18</v>
      </c>
      <c r="I216">
        <v>199492</v>
      </c>
      <c r="J216">
        <v>0</v>
      </c>
      <c r="K216">
        <v>17954</v>
      </c>
      <c r="L216">
        <v>17954</v>
      </c>
      <c r="M216">
        <v>0</v>
      </c>
      <c r="N216" t="s">
        <v>1</v>
      </c>
      <c r="O216" s="6">
        <v>102020</v>
      </c>
      <c r="P216" t="str">
        <f t="shared" si="3"/>
        <v>102020</v>
      </c>
    </row>
    <row r="217" spans="1:16" x14ac:dyDescent="0.25">
      <c r="A217" t="s">
        <v>151</v>
      </c>
      <c r="B217">
        <v>226074</v>
      </c>
      <c r="C217" t="s">
        <v>119</v>
      </c>
      <c r="D217" t="s">
        <v>120</v>
      </c>
      <c r="E217" s="5">
        <v>44113</v>
      </c>
      <c r="F217" t="s">
        <v>121</v>
      </c>
      <c r="G217" t="s">
        <v>403</v>
      </c>
      <c r="H217">
        <v>18</v>
      </c>
      <c r="I217">
        <v>191588</v>
      </c>
      <c r="J217">
        <v>0</v>
      </c>
      <c r="K217">
        <v>17243</v>
      </c>
      <c r="L217">
        <v>17243</v>
      </c>
      <c r="M217">
        <v>0</v>
      </c>
      <c r="N217" t="s">
        <v>1</v>
      </c>
      <c r="O217" s="6">
        <v>102020</v>
      </c>
      <c r="P217" t="str">
        <f t="shared" si="3"/>
        <v>102020</v>
      </c>
    </row>
    <row r="218" spans="1:16" x14ac:dyDescent="0.25">
      <c r="A218" t="s">
        <v>153</v>
      </c>
      <c r="B218">
        <v>154626</v>
      </c>
      <c r="C218" t="s">
        <v>119</v>
      </c>
      <c r="D218" t="s">
        <v>120</v>
      </c>
      <c r="E218" s="5">
        <v>44121</v>
      </c>
      <c r="F218" t="s">
        <v>121</v>
      </c>
      <c r="G218" t="s">
        <v>404</v>
      </c>
      <c r="H218">
        <v>18</v>
      </c>
      <c r="I218">
        <v>131040</v>
      </c>
      <c r="J218">
        <v>0</v>
      </c>
      <c r="K218">
        <v>11793</v>
      </c>
      <c r="L218">
        <v>11793</v>
      </c>
      <c r="M218">
        <v>0</v>
      </c>
      <c r="N218" t="s">
        <v>1</v>
      </c>
      <c r="O218" s="6">
        <v>102020</v>
      </c>
      <c r="P218" t="str">
        <f t="shared" si="3"/>
        <v>102020</v>
      </c>
    </row>
    <row r="219" spans="1:16" x14ac:dyDescent="0.25">
      <c r="A219" t="s">
        <v>163</v>
      </c>
      <c r="B219">
        <v>146898</v>
      </c>
      <c r="C219" t="s">
        <v>119</v>
      </c>
      <c r="D219" t="s">
        <v>120</v>
      </c>
      <c r="E219" s="5">
        <v>44112</v>
      </c>
      <c r="F219" t="s">
        <v>121</v>
      </c>
      <c r="G219" t="s">
        <v>405</v>
      </c>
      <c r="H219">
        <v>18</v>
      </c>
      <c r="I219">
        <v>124490</v>
      </c>
      <c r="J219">
        <v>0</v>
      </c>
      <c r="K219">
        <v>11204</v>
      </c>
      <c r="L219">
        <v>11204</v>
      </c>
      <c r="M219">
        <v>0</v>
      </c>
      <c r="N219" t="s">
        <v>1</v>
      </c>
      <c r="O219" s="6">
        <v>102020</v>
      </c>
      <c r="P219" t="str">
        <f t="shared" si="3"/>
        <v>102020</v>
      </c>
    </row>
    <row r="220" spans="1:16" x14ac:dyDescent="0.25">
      <c r="A220" t="s">
        <v>327</v>
      </c>
      <c r="B220">
        <v>184673</v>
      </c>
      <c r="C220" t="s">
        <v>119</v>
      </c>
      <c r="D220" t="s">
        <v>120</v>
      </c>
      <c r="E220" s="5">
        <v>44124</v>
      </c>
      <c r="F220" t="s">
        <v>121</v>
      </c>
      <c r="G220" t="s">
        <v>406</v>
      </c>
      <c r="H220">
        <v>18</v>
      </c>
      <c r="I220">
        <v>156503</v>
      </c>
      <c r="J220">
        <v>0</v>
      </c>
      <c r="K220">
        <v>14085</v>
      </c>
      <c r="L220">
        <v>14085</v>
      </c>
      <c r="M220">
        <v>0</v>
      </c>
      <c r="N220" t="s">
        <v>1</v>
      </c>
      <c r="O220" s="6">
        <v>102020</v>
      </c>
      <c r="P220" t="str">
        <f t="shared" si="3"/>
        <v>102020</v>
      </c>
    </row>
    <row r="221" spans="1:16" x14ac:dyDescent="0.25">
      <c r="A221" t="s">
        <v>168</v>
      </c>
      <c r="B221">
        <v>86092</v>
      </c>
      <c r="C221" t="s">
        <v>119</v>
      </c>
      <c r="D221" t="s">
        <v>120</v>
      </c>
      <c r="E221" s="5">
        <v>44114</v>
      </c>
      <c r="F221" t="s">
        <v>121</v>
      </c>
      <c r="G221" t="s">
        <v>407</v>
      </c>
      <c r="H221">
        <v>18</v>
      </c>
      <c r="I221">
        <v>72960</v>
      </c>
      <c r="J221">
        <v>0</v>
      </c>
      <c r="K221">
        <v>6566</v>
      </c>
      <c r="L221">
        <v>6566</v>
      </c>
      <c r="M221">
        <v>0</v>
      </c>
      <c r="N221" t="s">
        <v>1</v>
      </c>
      <c r="O221" s="6">
        <v>102020</v>
      </c>
      <c r="P221" t="str">
        <f t="shared" si="3"/>
        <v>102020</v>
      </c>
    </row>
    <row r="222" spans="1:16" x14ac:dyDescent="0.25">
      <c r="A222" t="s">
        <v>170</v>
      </c>
      <c r="B222">
        <v>142927</v>
      </c>
      <c r="C222" t="s">
        <v>119</v>
      </c>
      <c r="D222" t="s">
        <v>120</v>
      </c>
      <c r="E222" s="5">
        <v>44130</v>
      </c>
      <c r="F222" t="s">
        <v>121</v>
      </c>
      <c r="G222" t="s">
        <v>408</v>
      </c>
      <c r="H222">
        <v>18</v>
      </c>
      <c r="I222">
        <v>121125</v>
      </c>
      <c r="J222">
        <v>0</v>
      </c>
      <c r="K222">
        <v>10901</v>
      </c>
      <c r="L222">
        <v>10901</v>
      </c>
      <c r="M222">
        <v>0</v>
      </c>
      <c r="N222" t="s">
        <v>1</v>
      </c>
      <c r="O222" s="6">
        <v>102020</v>
      </c>
      <c r="P222" t="str">
        <f t="shared" si="3"/>
        <v>102020</v>
      </c>
    </row>
    <row r="223" spans="1:16" x14ac:dyDescent="0.25">
      <c r="A223" t="s">
        <v>409</v>
      </c>
      <c r="B223">
        <v>63458</v>
      </c>
      <c r="C223" t="s">
        <v>119</v>
      </c>
      <c r="D223" t="s">
        <v>120</v>
      </c>
      <c r="E223" s="5">
        <v>44131</v>
      </c>
      <c r="F223" t="s">
        <v>121</v>
      </c>
      <c r="G223" t="s">
        <v>410</v>
      </c>
      <c r="H223">
        <v>18</v>
      </c>
      <c r="I223">
        <v>53778</v>
      </c>
      <c r="J223">
        <v>0</v>
      </c>
      <c r="K223">
        <v>4840</v>
      </c>
      <c r="L223">
        <v>4840</v>
      </c>
      <c r="M223">
        <v>0</v>
      </c>
      <c r="N223" t="s">
        <v>1</v>
      </c>
      <c r="O223" s="6">
        <v>102020</v>
      </c>
      <c r="P223" t="str">
        <f t="shared" si="3"/>
        <v>102020</v>
      </c>
    </row>
    <row r="224" spans="1:16" x14ac:dyDescent="0.25">
      <c r="A224" t="s">
        <v>176</v>
      </c>
      <c r="B224">
        <v>228084</v>
      </c>
      <c r="C224" t="s">
        <v>119</v>
      </c>
      <c r="D224" t="s">
        <v>120</v>
      </c>
      <c r="E224" s="5">
        <v>44112</v>
      </c>
      <c r="F224" t="s">
        <v>121</v>
      </c>
      <c r="G224" t="s">
        <v>411</v>
      </c>
      <c r="H224">
        <v>18</v>
      </c>
      <c r="I224">
        <v>193292</v>
      </c>
      <c r="J224">
        <v>0</v>
      </c>
      <c r="K224">
        <v>17396</v>
      </c>
      <c r="L224">
        <v>17396</v>
      </c>
      <c r="M224">
        <v>0</v>
      </c>
      <c r="N224" t="s">
        <v>1</v>
      </c>
      <c r="O224" s="6">
        <v>102020</v>
      </c>
      <c r="P224" t="str">
        <f t="shared" si="3"/>
        <v>102020</v>
      </c>
    </row>
    <row r="225" spans="1:16" x14ac:dyDescent="0.25">
      <c r="A225" t="s">
        <v>384</v>
      </c>
      <c r="B225">
        <v>292050</v>
      </c>
      <c r="C225" t="s">
        <v>119</v>
      </c>
      <c r="D225" t="s">
        <v>120</v>
      </c>
      <c r="E225" s="5">
        <v>44119</v>
      </c>
      <c r="F225" t="s">
        <v>121</v>
      </c>
      <c r="G225" t="s">
        <v>412</v>
      </c>
      <c r="H225">
        <v>18</v>
      </c>
      <c r="I225">
        <v>247500</v>
      </c>
      <c r="J225">
        <v>0</v>
      </c>
      <c r="K225">
        <v>22275</v>
      </c>
      <c r="L225">
        <v>22275</v>
      </c>
      <c r="M225">
        <v>0</v>
      </c>
      <c r="N225" t="s">
        <v>1</v>
      </c>
      <c r="O225" s="6">
        <v>102020</v>
      </c>
      <c r="P225" t="str">
        <f t="shared" si="3"/>
        <v>102020</v>
      </c>
    </row>
    <row r="226" spans="1:16" x14ac:dyDescent="0.25">
      <c r="A226" t="s">
        <v>413</v>
      </c>
      <c r="B226">
        <v>48693</v>
      </c>
      <c r="C226" t="s">
        <v>119</v>
      </c>
      <c r="D226" t="s">
        <v>120</v>
      </c>
      <c r="E226" s="5">
        <v>44128</v>
      </c>
      <c r="F226" t="s">
        <v>121</v>
      </c>
      <c r="G226" t="s">
        <v>414</v>
      </c>
      <c r="H226">
        <v>18</v>
      </c>
      <c r="I226">
        <v>41265</v>
      </c>
      <c r="J226">
        <v>0</v>
      </c>
      <c r="K226">
        <v>3714</v>
      </c>
      <c r="L226">
        <v>3714</v>
      </c>
      <c r="M226">
        <v>0</v>
      </c>
      <c r="N226" t="s">
        <v>1</v>
      </c>
      <c r="O226" s="6">
        <v>102020</v>
      </c>
      <c r="P226" t="str">
        <f t="shared" si="3"/>
        <v>102020</v>
      </c>
    </row>
    <row r="227" spans="1:16" x14ac:dyDescent="0.25">
      <c r="A227" t="s">
        <v>293</v>
      </c>
      <c r="B227">
        <v>84896</v>
      </c>
      <c r="C227" t="s">
        <v>119</v>
      </c>
      <c r="D227" t="s">
        <v>120</v>
      </c>
      <c r="E227" s="5">
        <v>44120</v>
      </c>
      <c r="F227" t="s">
        <v>121</v>
      </c>
      <c r="G227" t="s">
        <v>415</v>
      </c>
      <c r="H227">
        <v>18</v>
      </c>
      <c r="I227">
        <v>71946</v>
      </c>
      <c r="J227">
        <v>0</v>
      </c>
      <c r="K227">
        <v>6475</v>
      </c>
      <c r="L227">
        <v>6475</v>
      </c>
      <c r="M227">
        <v>0</v>
      </c>
      <c r="N227" t="s">
        <v>1</v>
      </c>
      <c r="O227" s="6">
        <v>102020</v>
      </c>
      <c r="P227" t="str">
        <f t="shared" si="3"/>
        <v>102020</v>
      </c>
    </row>
    <row r="228" spans="1:16" x14ac:dyDescent="0.25">
      <c r="A228" t="s">
        <v>192</v>
      </c>
      <c r="B228">
        <v>69880</v>
      </c>
      <c r="C228" t="s">
        <v>119</v>
      </c>
      <c r="D228" t="s">
        <v>120</v>
      </c>
      <c r="E228" s="5">
        <v>44112</v>
      </c>
      <c r="F228" t="s">
        <v>121</v>
      </c>
      <c r="G228" t="s">
        <v>416</v>
      </c>
      <c r="H228">
        <v>18</v>
      </c>
      <c r="I228">
        <v>59220</v>
      </c>
      <c r="J228">
        <v>0</v>
      </c>
      <c r="K228">
        <v>5330</v>
      </c>
      <c r="L228">
        <v>5330</v>
      </c>
      <c r="M228">
        <v>0</v>
      </c>
      <c r="N228" t="s">
        <v>1</v>
      </c>
      <c r="O228" s="6">
        <v>102020</v>
      </c>
      <c r="P228" t="str">
        <f t="shared" si="3"/>
        <v>102020</v>
      </c>
    </row>
    <row r="229" spans="1:16" x14ac:dyDescent="0.25">
      <c r="A229" t="s">
        <v>417</v>
      </c>
      <c r="B229">
        <v>125342</v>
      </c>
      <c r="C229" t="s">
        <v>119</v>
      </c>
      <c r="D229" t="s">
        <v>120</v>
      </c>
      <c r="E229" s="5">
        <v>44121</v>
      </c>
      <c r="F229" t="s">
        <v>121</v>
      </c>
      <c r="G229" t="s">
        <v>418</v>
      </c>
      <c r="H229">
        <v>18</v>
      </c>
      <c r="I229">
        <v>106222</v>
      </c>
      <c r="J229">
        <v>0</v>
      </c>
      <c r="K229">
        <v>9560</v>
      </c>
      <c r="L229">
        <v>9560</v>
      </c>
      <c r="M229">
        <v>0</v>
      </c>
      <c r="N229" t="s">
        <v>1</v>
      </c>
      <c r="O229" s="6">
        <v>102020</v>
      </c>
      <c r="P229" t="str">
        <f t="shared" si="3"/>
        <v>102020</v>
      </c>
    </row>
    <row r="230" spans="1:16" x14ac:dyDescent="0.25">
      <c r="A230" t="s">
        <v>392</v>
      </c>
      <c r="B230">
        <v>531197</v>
      </c>
      <c r="C230" t="s">
        <v>119</v>
      </c>
      <c r="D230" t="s">
        <v>120</v>
      </c>
      <c r="E230" s="5">
        <v>44107</v>
      </c>
      <c r="F230" t="s">
        <v>121</v>
      </c>
      <c r="G230" t="s">
        <v>419</v>
      </c>
      <c r="H230">
        <v>18</v>
      </c>
      <c r="I230">
        <v>450167</v>
      </c>
      <c r="J230">
        <v>0</v>
      </c>
      <c r="K230">
        <v>40515</v>
      </c>
      <c r="L230">
        <v>40515</v>
      </c>
      <c r="M230">
        <v>0</v>
      </c>
      <c r="N230" t="s">
        <v>1</v>
      </c>
      <c r="O230" s="6">
        <v>102020</v>
      </c>
      <c r="P230" t="str">
        <f t="shared" si="3"/>
        <v>102020</v>
      </c>
    </row>
    <row r="231" spans="1:16" x14ac:dyDescent="0.25">
      <c r="A231" t="s">
        <v>118</v>
      </c>
      <c r="B231">
        <v>463827</v>
      </c>
      <c r="C231" t="s">
        <v>119</v>
      </c>
      <c r="D231" t="s">
        <v>120</v>
      </c>
      <c r="E231" s="5">
        <v>44103</v>
      </c>
      <c r="F231" t="s">
        <v>121</v>
      </c>
      <c r="G231" t="s">
        <v>420</v>
      </c>
      <c r="H231">
        <v>18</v>
      </c>
      <c r="I231">
        <v>393073</v>
      </c>
      <c r="J231">
        <v>0</v>
      </c>
      <c r="K231">
        <v>35377</v>
      </c>
      <c r="L231">
        <v>35377</v>
      </c>
      <c r="M231">
        <v>0</v>
      </c>
      <c r="N231" t="s">
        <v>1</v>
      </c>
      <c r="O231" s="6">
        <v>92020</v>
      </c>
      <c r="P231" t="str">
        <f t="shared" si="3"/>
        <v>092020</v>
      </c>
    </row>
    <row r="232" spans="1:16" x14ac:dyDescent="0.25">
      <c r="A232" t="s">
        <v>126</v>
      </c>
      <c r="B232">
        <v>188114</v>
      </c>
      <c r="C232" t="s">
        <v>119</v>
      </c>
      <c r="D232" t="s">
        <v>120</v>
      </c>
      <c r="E232" s="5">
        <v>44083</v>
      </c>
      <c r="F232" t="s">
        <v>121</v>
      </c>
      <c r="G232" t="s">
        <v>421</v>
      </c>
      <c r="H232">
        <v>18</v>
      </c>
      <c r="I232">
        <v>159418</v>
      </c>
      <c r="J232">
        <v>0</v>
      </c>
      <c r="K232">
        <v>14348</v>
      </c>
      <c r="L232">
        <v>14348</v>
      </c>
      <c r="M232">
        <v>0</v>
      </c>
      <c r="N232" t="s">
        <v>1</v>
      </c>
      <c r="O232" s="6">
        <v>92020</v>
      </c>
      <c r="P232" t="str">
        <f t="shared" si="3"/>
        <v>092020</v>
      </c>
    </row>
    <row r="233" spans="1:16" x14ac:dyDescent="0.25">
      <c r="A233" t="s">
        <v>131</v>
      </c>
      <c r="B233">
        <v>170010</v>
      </c>
      <c r="C233" t="s">
        <v>119</v>
      </c>
      <c r="D233" t="s">
        <v>120</v>
      </c>
      <c r="E233" s="5">
        <v>44103</v>
      </c>
      <c r="F233" t="s">
        <v>121</v>
      </c>
      <c r="G233" t="s">
        <v>422</v>
      </c>
      <c r="H233">
        <v>18</v>
      </c>
      <c r="I233">
        <v>144076</v>
      </c>
      <c r="J233">
        <v>0</v>
      </c>
      <c r="K233">
        <v>12967</v>
      </c>
      <c r="L233">
        <v>12967</v>
      </c>
      <c r="M233">
        <v>0</v>
      </c>
      <c r="N233" t="s">
        <v>1</v>
      </c>
      <c r="O233" s="6">
        <v>92020</v>
      </c>
      <c r="P233" t="str">
        <f t="shared" si="3"/>
        <v>092020</v>
      </c>
    </row>
    <row r="234" spans="1:16" x14ac:dyDescent="0.25">
      <c r="A234" t="s">
        <v>143</v>
      </c>
      <c r="B234">
        <v>203626</v>
      </c>
      <c r="C234" t="s">
        <v>119</v>
      </c>
      <c r="D234" t="s">
        <v>120</v>
      </c>
      <c r="E234" s="5">
        <v>44093</v>
      </c>
      <c r="F234" t="s">
        <v>121</v>
      </c>
      <c r="G234" t="s">
        <v>423</v>
      </c>
      <c r="H234">
        <v>18</v>
      </c>
      <c r="I234">
        <v>172564</v>
      </c>
      <c r="J234">
        <v>0</v>
      </c>
      <c r="K234">
        <v>15531</v>
      </c>
      <c r="L234">
        <v>15531</v>
      </c>
      <c r="M234">
        <v>0</v>
      </c>
      <c r="N234" t="s">
        <v>1</v>
      </c>
      <c r="O234" s="6">
        <v>92020</v>
      </c>
      <c r="P234" t="str">
        <f t="shared" si="3"/>
        <v>092020</v>
      </c>
    </row>
    <row r="235" spans="1:16" x14ac:dyDescent="0.25">
      <c r="A235" t="s">
        <v>153</v>
      </c>
      <c r="B235">
        <v>158816</v>
      </c>
      <c r="C235" t="s">
        <v>119</v>
      </c>
      <c r="D235" t="s">
        <v>120</v>
      </c>
      <c r="E235" s="5">
        <v>44091</v>
      </c>
      <c r="F235" t="s">
        <v>121</v>
      </c>
      <c r="G235" t="s">
        <v>424</v>
      </c>
      <c r="H235">
        <v>18</v>
      </c>
      <c r="I235">
        <v>134590</v>
      </c>
      <c r="J235">
        <v>0</v>
      </c>
      <c r="K235">
        <v>12113</v>
      </c>
      <c r="L235">
        <v>12113</v>
      </c>
      <c r="M235">
        <v>0</v>
      </c>
      <c r="N235" t="s">
        <v>1</v>
      </c>
      <c r="O235" s="6">
        <v>92020</v>
      </c>
      <c r="P235" t="str">
        <f t="shared" si="3"/>
        <v>092020</v>
      </c>
    </row>
    <row r="236" spans="1:16" x14ac:dyDescent="0.25">
      <c r="A236" t="s">
        <v>163</v>
      </c>
      <c r="B236">
        <v>153836</v>
      </c>
      <c r="C236" t="s">
        <v>119</v>
      </c>
      <c r="D236" t="s">
        <v>120</v>
      </c>
      <c r="E236" s="5">
        <v>44084</v>
      </c>
      <c r="F236" t="s">
        <v>121</v>
      </c>
      <c r="G236" t="s">
        <v>425</v>
      </c>
      <c r="H236">
        <v>18</v>
      </c>
      <c r="I236">
        <v>130370</v>
      </c>
      <c r="J236">
        <v>0</v>
      </c>
      <c r="K236">
        <v>11733</v>
      </c>
      <c r="L236">
        <v>11733</v>
      </c>
      <c r="M236">
        <v>0</v>
      </c>
      <c r="N236" t="s">
        <v>1</v>
      </c>
      <c r="O236" s="6">
        <v>92020</v>
      </c>
      <c r="P236" t="str">
        <f t="shared" si="3"/>
        <v>092020</v>
      </c>
    </row>
    <row r="237" spans="1:16" x14ac:dyDescent="0.25">
      <c r="A237" t="s">
        <v>170</v>
      </c>
      <c r="B237">
        <v>173648</v>
      </c>
      <c r="C237" t="s">
        <v>119</v>
      </c>
      <c r="D237" t="s">
        <v>120</v>
      </c>
      <c r="E237" s="5">
        <v>44097</v>
      </c>
      <c r="F237" t="s">
        <v>121</v>
      </c>
      <c r="G237" t="s">
        <v>426</v>
      </c>
      <c r="H237">
        <v>18</v>
      </c>
      <c r="I237">
        <v>147160</v>
      </c>
      <c r="J237">
        <v>0</v>
      </c>
      <c r="K237">
        <v>13244</v>
      </c>
      <c r="L237">
        <v>13244</v>
      </c>
      <c r="M237">
        <v>0</v>
      </c>
      <c r="N237" t="s">
        <v>1</v>
      </c>
      <c r="O237" s="6">
        <v>92020</v>
      </c>
      <c r="P237" t="str">
        <f t="shared" si="3"/>
        <v>092020</v>
      </c>
    </row>
    <row r="238" spans="1:16" x14ac:dyDescent="0.25">
      <c r="A238" t="s">
        <v>176</v>
      </c>
      <c r="B238">
        <v>496840</v>
      </c>
      <c r="C238" t="s">
        <v>119</v>
      </c>
      <c r="D238" t="s">
        <v>120</v>
      </c>
      <c r="E238" s="5">
        <v>44090</v>
      </c>
      <c r="F238" t="s">
        <v>121</v>
      </c>
      <c r="G238" t="s">
        <v>427</v>
      </c>
      <c r="H238">
        <v>18</v>
      </c>
      <c r="I238">
        <v>421050</v>
      </c>
      <c r="J238">
        <v>0</v>
      </c>
      <c r="K238">
        <v>37895</v>
      </c>
      <c r="L238">
        <v>37895</v>
      </c>
      <c r="M238">
        <v>0</v>
      </c>
      <c r="N238" t="s">
        <v>1</v>
      </c>
      <c r="O238" s="6">
        <v>92020</v>
      </c>
      <c r="P238" t="str">
        <f t="shared" si="3"/>
        <v>092020</v>
      </c>
    </row>
    <row r="239" spans="1:16" x14ac:dyDescent="0.25">
      <c r="A239" t="s">
        <v>176</v>
      </c>
      <c r="B239">
        <v>320322</v>
      </c>
      <c r="C239" t="s">
        <v>119</v>
      </c>
      <c r="D239" t="s">
        <v>120</v>
      </c>
      <c r="E239" s="5">
        <v>44082</v>
      </c>
      <c r="F239" t="s">
        <v>121</v>
      </c>
      <c r="G239" t="s">
        <v>428</v>
      </c>
      <c r="H239">
        <v>18</v>
      </c>
      <c r="I239">
        <v>271460</v>
      </c>
      <c r="J239">
        <v>0</v>
      </c>
      <c r="K239">
        <v>24431</v>
      </c>
      <c r="L239">
        <v>24431</v>
      </c>
      <c r="M239">
        <v>0</v>
      </c>
      <c r="N239" t="s">
        <v>1</v>
      </c>
      <c r="O239" s="6">
        <v>92020</v>
      </c>
      <c r="P239" t="str">
        <f t="shared" si="3"/>
        <v>092020</v>
      </c>
    </row>
    <row r="240" spans="1:16" x14ac:dyDescent="0.25">
      <c r="A240" t="s">
        <v>429</v>
      </c>
      <c r="B240">
        <v>824791</v>
      </c>
      <c r="C240" t="s">
        <v>119</v>
      </c>
      <c r="D240" t="s">
        <v>120</v>
      </c>
      <c r="E240" s="5">
        <v>44091</v>
      </c>
      <c r="F240" t="s">
        <v>121</v>
      </c>
      <c r="G240" t="s">
        <v>430</v>
      </c>
      <c r="H240">
        <v>18</v>
      </c>
      <c r="I240">
        <v>698975</v>
      </c>
      <c r="J240">
        <v>0</v>
      </c>
      <c r="K240">
        <v>62908</v>
      </c>
      <c r="L240">
        <v>62908</v>
      </c>
      <c r="M240">
        <v>0</v>
      </c>
      <c r="N240" t="s">
        <v>1</v>
      </c>
      <c r="O240" s="6">
        <v>92020</v>
      </c>
      <c r="P240" t="str">
        <f t="shared" si="3"/>
        <v>092020</v>
      </c>
    </row>
    <row r="241" spans="1:16" x14ac:dyDescent="0.25">
      <c r="A241" t="s">
        <v>293</v>
      </c>
      <c r="B241">
        <v>64977</v>
      </c>
      <c r="C241" t="s">
        <v>119</v>
      </c>
      <c r="D241" t="s">
        <v>120</v>
      </c>
      <c r="E241" s="5">
        <v>44085</v>
      </c>
      <c r="F241" t="s">
        <v>121</v>
      </c>
      <c r="G241" t="s">
        <v>431</v>
      </c>
      <c r="H241">
        <v>18</v>
      </c>
      <c r="I241">
        <v>55065</v>
      </c>
      <c r="J241">
        <v>0</v>
      </c>
      <c r="K241">
        <v>4956</v>
      </c>
      <c r="L241">
        <v>4956</v>
      </c>
      <c r="M241">
        <v>0</v>
      </c>
      <c r="N241" t="s">
        <v>1</v>
      </c>
      <c r="O241" s="6">
        <v>92020</v>
      </c>
      <c r="P241" t="str">
        <f t="shared" si="3"/>
        <v>092020</v>
      </c>
    </row>
    <row r="242" spans="1:16" x14ac:dyDescent="0.25">
      <c r="A242" t="s">
        <v>432</v>
      </c>
      <c r="B242">
        <v>211963</v>
      </c>
      <c r="C242" t="s">
        <v>119</v>
      </c>
      <c r="D242" t="s">
        <v>120</v>
      </c>
      <c r="E242" s="5">
        <v>44084</v>
      </c>
      <c r="F242" t="s">
        <v>121</v>
      </c>
      <c r="G242" t="s">
        <v>433</v>
      </c>
      <c r="H242">
        <v>18</v>
      </c>
      <c r="I242">
        <v>179629</v>
      </c>
      <c r="J242">
        <v>0</v>
      </c>
      <c r="K242">
        <v>16167</v>
      </c>
      <c r="L242">
        <v>16167</v>
      </c>
      <c r="M242">
        <v>0</v>
      </c>
      <c r="N242" t="s">
        <v>1</v>
      </c>
      <c r="O242" s="6">
        <v>92020</v>
      </c>
      <c r="P242" t="str">
        <f t="shared" si="3"/>
        <v>092020</v>
      </c>
    </row>
    <row r="243" spans="1:16" x14ac:dyDescent="0.25">
      <c r="A243" t="s">
        <v>434</v>
      </c>
      <c r="B243">
        <v>155062</v>
      </c>
      <c r="C243" t="s">
        <v>119</v>
      </c>
      <c r="D243" t="s">
        <v>120</v>
      </c>
      <c r="E243" s="5">
        <v>44097</v>
      </c>
      <c r="F243" t="s">
        <v>121</v>
      </c>
      <c r="G243" t="s">
        <v>435</v>
      </c>
      <c r="H243">
        <v>18</v>
      </c>
      <c r="I243">
        <v>131408</v>
      </c>
      <c r="J243">
        <v>0</v>
      </c>
      <c r="K243">
        <v>11827</v>
      </c>
      <c r="L243">
        <v>11827</v>
      </c>
      <c r="M243">
        <v>0</v>
      </c>
      <c r="N243" t="s">
        <v>1</v>
      </c>
      <c r="O243" s="6">
        <v>92020</v>
      </c>
      <c r="P243" t="str">
        <f t="shared" si="3"/>
        <v>092020</v>
      </c>
    </row>
    <row r="244" spans="1:16" x14ac:dyDescent="0.25">
      <c r="A244" t="s">
        <v>192</v>
      </c>
      <c r="B244">
        <v>58870</v>
      </c>
      <c r="C244" t="s">
        <v>119</v>
      </c>
      <c r="D244" t="s">
        <v>120</v>
      </c>
      <c r="E244" s="5">
        <v>44077</v>
      </c>
      <c r="F244" t="s">
        <v>121</v>
      </c>
      <c r="G244" t="s">
        <v>436</v>
      </c>
      <c r="H244">
        <v>18</v>
      </c>
      <c r="I244">
        <v>49890</v>
      </c>
      <c r="J244">
        <v>0</v>
      </c>
      <c r="K244">
        <v>4490</v>
      </c>
      <c r="L244">
        <v>4490</v>
      </c>
      <c r="M244">
        <v>0</v>
      </c>
      <c r="N244" t="s">
        <v>1</v>
      </c>
      <c r="O244" s="6">
        <v>92020</v>
      </c>
      <c r="P244" t="str">
        <f t="shared" si="3"/>
        <v>092020</v>
      </c>
    </row>
    <row r="245" spans="1:16" x14ac:dyDescent="0.25">
      <c r="A245" t="s">
        <v>192</v>
      </c>
      <c r="B245">
        <v>195013</v>
      </c>
      <c r="C245" t="s">
        <v>119</v>
      </c>
      <c r="D245" t="s">
        <v>120</v>
      </c>
      <c r="E245" s="5">
        <v>44091</v>
      </c>
      <c r="F245" t="s">
        <v>121</v>
      </c>
      <c r="G245" t="s">
        <v>437</v>
      </c>
      <c r="H245">
        <v>18</v>
      </c>
      <c r="I245">
        <v>165265</v>
      </c>
      <c r="J245">
        <v>0</v>
      </c>
      <c r="K245">
        <v>14874</v>
      </c>
      <c r="L245">
        <v>14874</v>
      </c>
      <c r="M245">
        <v>0</v>
      </c>
      <c r="N245" t="s">
        <v>1</v>
      </c>
      <c r="O245" s="6">
        <v>92020</v>
      </c>
      <c r="P245" t="str">
        <f t="shared" si="3"/>
        <v>092020</v>
      </c>
    </row>
    <row r="246" spans="1:16" x14ac:dyDescent="0.25">
      <c r="A246" t="s">
        <v>192</v>
      </c>
      <c r="B246">
        <v>109980</v>
      </c>
      <c r="C246" t="s">
        <v>119</v>
      </c>
      <c r="D246" t="s">
        <v>120</v>
      </c>
      <c r="E246" s="5">
        <v>44096</v>
      </c>
      <c r="F246" t="s">
        <v>121</v>
      </c>
      <c r="G246" t="s">
        <v>438</v>
      </c>
      <c r="H246">
        <v>18</v>
      </c>
      <c r="I246">
        <v>93204</v>
      </c>
      <c r="J246">
        <v>0</v>
      </c>
      <c r="K246">
        <v>8388</v>
      </c>
      <c r="L246">
        <v>8388</v>
      </c>
      <c r="M246">
        <v>0</v>
      </c>
      <c r="N246" t="s">
        <v>1</v>
      </c>
      <c r="O246" s="6">
        <v>92020</v>
      </c>
      <c r="P246" t="str">
        <f t="shared" si="3"/>
        <v>092020</v>
      </c>
    </row>
    <row r="247" spans="1:16" x14ac:dyDescent="0.25">
      <c r="A247" t="s">
        <v>439</v>
      </c>
      <c r="B247">
        <v>46020</v>
      </c>
      <c r="C247" t="s">
        <v>119</v>
      </c>
      <c r="D247" t="s">
        <v>120</v>
      </c>
      <c r="E247" s="5">
        <v>44082</v>
      </c>
      <c r="F247" t="s">
        <v>121</v>
      </c>
      <c r="G247" t="s">
        <v>440</v>
      </c>
      <c r="H247">
        <v>18</v>
      </c>
      <c r="I247">
        <v>39000</v>
      </c>
      <c r="J247">
        <v>0</v>
      </c>
      <c r="K247">
        <v>3510</v>
      </c>
      <c r="L247">
        <v>3510</v>
      </c>
      <c r="M247">
        <v>0</v>
      </c>
      <c r="N247" t="s">
        <v>1</v>
      </c>
      <c r="O247" s="6">
        <v>92020</v>
      </c>
      <c r="P247" t="str">
        <f t="shared" si="3"/>
        <v>092020</v>
      </c>
    </row>
    <row r="248" spans="1:16" x14ac:dyDescent="0.25">
      <c r="A248" t="s">
        <v>441</v>
      </c>
      <c r="B248">
        <v>46020</v>
      </c>
      <c r="C248" t="s">
        <v>119</v>
      </c>
      <c r="D248" t="s">
        <v>120</v>
      </c>
      <c r="E248" s="5">
        <v>44086</v>
      </c>
      <c r="F248" t="s">
        <v>121</v>
      </c>
      <c r="G248" t="s">
        <v>442</v>
      </c>
      <c r="H248">
        <v>18</v>
      </c>
      <c r="I248">
        <v>39000</v>
      </c>
      <c r="J248">
        <v>0</v>
      </c>
      <c r="K248">
        <v>3510</v>
      </c>
      <c r="L248">
        <v>3510</v>
      </c>
      <c r="M248">
        <v>0</v>
      </c>
      <c r="N248" t="s">
        <v>1</v>
      </c>
      <c r="O248" s="6">
        <v>92020</v>
      </c>
      <c r="P248" t="str">
        <f t="shared" si="3"/>
        <v>092020</v>
      </c>
    </row>
    <row r="249" spans="1:16" x14ac:dyDescent="0.25">
      <c r="A249" t="s">
        <v>126</v>
      </c>
      <c r="B249">
        <v>185041</v>
      </c>
      <c r="C249" t="s">
        <v>119</v>
      </c>
      <c r="D249" t="s">
        <v>120</v>
      </c>
      <c r="E249" s="5">
        <v>44072</v>
      </c>
      <c r="F249" t="s">
        <v>121</v>
      </c>
      <c r="G249" t="s">
        <v>443</v>
      </c>
      <c r="H249">
        <v>18</v>
      </c>
      <c r="I249">
        <v>156815</v>
      </c>
      <c r="J249">
        <v>0</v>
      </c>
      <c r="K249">
        <v>14113</v>
      </c>
      <c r="L249">
        <v>14113</v>
      </c>
      <c r="M249">
        <v>0</v>
      </c>
      <c r="N249" t="s">
        <v>1</v>
      </c>
      <c r="O249" s="6">
        <v>82020</v>
      </c>
      <c r="P249" t="str">
        <f t="shared" si="3"/>
        <v>082020</v>
      </c>
    </row>
    <row r="250" spans="1:16" x14ac:dyDescent="0.25">
      <c r="A250" t="s">
        <v>133</v>
      </c>
      <c r="B250">
        <v>198346</v>
      </c>
      <c r="C250" t="s">
        <v>119</v>
      </c>
      <c r="D250" t="s">
        <v>120</v>
      </c>
      <c r="E250" s="5">
        <v>44072</v>
      </c>
      <c r="F250" t="s">
        <v>121</v>
      </c>
      <c r="G250" t="s">
        <v>444</v>
      </c>
      <c r="H250">
        <v>18</v>
      </c>
      <c r="I250">
        <v>168090</v>
      </c>
      <c r="J250">
        <v>0</v>
      </c>
      <c r="K250">
        <v>15128</v>
      </c>
      <c r="L250">
        <v>15128</v>
      </c>
      <c r="M250">
        <v>0</v>
      </c>
      <c r="N250" t="s">
        <v>1</v>
      </c>
      <c r="O250" s="6">
        <v>82020</v>
      </c>
      <c r="P250" t="str">
        <f t="shared" si="3"/>
        <v>082020</v>
      </c>
    </row>
    <row r="251" spans="1:16" x14ac:dyDescent="0.25">
      <c r="A251" t="s">
        <v>260</v>
      </c>
      <c r="B251">
        <v>75205</v>
      </c>
      <c r="C251" t="s">
        <v>119</v>
      </c>
      <c r="D251" t="s">
        <v>120</v>
      </c>
      <c r="E251" s="5">
        <v>44070</v>
      </c>
      <c r="F251" t="s">
        <v>121</v>
      </c>
      <c r="G251" t="s">
        <v>445</v>
      </c>
      <c r="H251">
        <v>18</v>
      </c>
      <c r="I251">
        <v>63733</v>
      </c>
      <c r="J251">
        <v>0</v>
      </c>
      <c r="K251">
        <v>5736</v>
      </c>
      <c r="L251">
        <v>5736</v>
      </c>
      <c r="M251">
        <v>0</v>
      </c>
      <c r="N251" t="s">
        <v>1</v>
      </c>
      <c r="O251" s="6">
        <v>82020</v>
      </c>
      <c r="P251" t="str">
        <f t="shared" si="3"/>
        <v>082020</v>
      </c>
    </row>
    <row r="252" spans="1:16" x14ac:dyDescent="0.25">
      <c r="A252" t="s">
        <v>146</v>
      </c>
      <c r="B252">
        <v>226088</v>
      </c>
      <c r="C252" t="s">
        <v>119</v>
      </c>
      <c r="D252" t="s">
        <v>120</v>
      </c>
      <c r="E252" s="5">
        <v>44069</v>
      </c>
      <c r="F252" t="s">
        <v>121</v>
      </c>
      <c r="G252" t="s">
        <v>446</v>
      </c>
      <c r="H252">
        <v>18</v>
      </c>
      <c r="I252">
        <v>191600</v>
      </c>
      <c r="J252">
        <v>0</v>
      </c>
      <c r="K252">
        <v>17244</v>
      </c>
      <c r="L252">
        <v>17244</v>
      </c>
      <c r="M252">
        <v>0</v>
      </c>
      <c r="N252" t="s">
        <v>1</v>
      </c>
      <c r="O252" s="6">
        <v>82020</v>
      </c>
      <c r="P252" t="str">
        <f t="shared" si="3"/>
        <v>082020</v>
      </c>
    </row>
    <row r="253" spans="1:16" x14ac:dyDescent="0.25">
      <c r="A253" t="s">
        <v>221</v>
      </c>
      <c r="B253">
        <v>355958</v>
      </c>
      <c r="C253" t="s">
        <v>119</v>
      </c>
      <c r="D253" t="s">
        <v>120</v>
      </c>
      <c r="E253" s="5">
        <v>44067</v>
      </c>
      <c r="F253" t="s">
        <v>121</v>
      </c>
      <c r="G253" t="s">
        <v>447</v>
      </c>
      <c r="H253">
        <v>18</v>
      </c>
      <c r="I253">
        <v>301660</v>
      </c>
      <c r="J253">
        <v>0</v>
      </c>
      <c r="K253">
        <v>27149</v>
      </c>
      <c r="L253">
        <v>27149</v>
      </c>
      <c r="M253">
        <v>0</v>
      </c>
      <c r="N253" t="s">
        <v>1</v>
      </c>
      <c r="O253" s="6">
        <v>82020</v>
      </c>
      <c r="P253" t="str">
        <f t="shared" si="3"/>
        <v>082020</v>
      </c>
    </row>
    <row r="254" spans="1:16" x14ac:dyDescent="0.25">
      <c r="A254" t="s">
        <v>448</v>
      </c>
      <c r="B254">
        <v>115351</v>
      </c>
      <c r="C254" t="s">
        <v>119</v>
      </c>
      <c r="D254" t="s">
        <v>120</v>
      </c>
      <c r="E254" s="5">
        <v>44070</v>
      </c>
      <c r="F254" t="s">
        <v>121</v>
      </c>
      <c r="G254" t="s">
        <v>449</v>
      </c>
      <c r="H254">
        <v>18</v>
      </c>
      <c r="I254">
        <v>97755</v>
      </c>
      <c r="J254">
        <v>0</v>
      </c>
      <c r="K254">
        <v>8798</v>
      </c>
      <c r="L254">
        <v>8798</v>
      </c>
      <c r="M254">
        <v>0</v>
      </c>
      <c r="N254" t="s">
        <v>1</v>
      </c>
      <c r="O254" s="6">
        <v>82020</v>
      </c>
      <c r="P254" t="str">
        <f t="shared" si="3"/>
        <v>082020</v>
      </c>
    </row>
    <row r="255" spans="1:16" x14ac:dyDescent="0.25">
      <c r="A255" t="s">
        <v>450</v>
      </c>
      <c r="B255">
        <v>67732</v>
      </c>
      <c r="C255" t="s">
        <v>119</v>
      </c>
      <c r="D255" t="s">
        <v>120</v>
      </c>
      <c r="E255" s="5">
        <v>44049</v>
      </c>
      <c r="F255" t="s">
        <v>121</v>
      </c>
      <c r="G255" t="s">
        <v>451</v>
      </c>
      <c r="H255">
        <v>18</v>
      </c>
      <c r="I255">
        <v>57400</v>
      </c>
      <c r="J255">
        <v>0</v>
      </c>
      <c r="K255">
        <v>5166</v>
      </c>
      <c r="L255">
        <v>5166</v>
      </c>
      <c r="M255">
        <v>0</v>
      </c>
      <c r="N255" t="s">
        <v>1</v>
      </c>
      <c r="O255" s="6">
        <v>82020</v>
      </c>
      <c r="P255" t="str">
        <f t="shared" si="3"/>
        <v>082020</v>
      </c>
    </row>
    <row r="256" spans="1:16" x14ac:dyDescent="0.25">
      <c r="A256" t="s">
        <v>452</v>
      </c>
      <c r="B256">
        <v>64830</v>
      </c>
      <c r="C256" t="s">
        <v>119</v>
      </c>
      <c r="D256" t="s">
        <v>120</v>
      </c>
      <c r="E256" s="5">
        <v>44049</v>
      </c>
      <c r="F256" t="s">
        <v>121</v>
      </c>
      <c r="G256" t="s">
        <v>453</v>
      </c>
      <c r="H256">
        <v>18</v>
      </c>
      <c r="I256">
        <v>54940</v>
      </c>
      <c r="J256">
        <v>0</v>
      </c>
      <c r="K256">
        <v>4945</v>
      </c>
      <c r="L256">
        <v>4945</v>
      </c>
      <c r="M256">
        <v>0</v>
      </c>
      <c r="N256" t="s">
        <v>1</v>
      </c>
      <c r="O256" s="6">
        <v>82020</v>
      </c>
      <c r="P256" t="str">
        <f t="shared" si="3"/>
        <v>082020</v>
      </c>
    </row>
    <row r="257" spans="1:16" x14ac:dyDescent="0.25">
      <c r="A257" t="s">
        <v>190</v>
      </c>
      <c r="B257">
        <v>61150</v>
      </c>
      <c r="C257" t="s">
        <v>119</v>
      </c>
      <c r="D257" t="s">
        <v>120</v>
      </c>
      <c r="E257" s="5">
        <v>44054</v>
      </c>
      <c r="F257" t="s">
        <v>121</v>
      </c>
      <c r="G257" t="s">
        <v>454</v>
      </c>
      <c r="H257">
        <v>18</v>
      </c>
      <c r="I257">
        <v>51822</v>
      </c>
      <c r="J257">
        <v>0</v>
      </c>
      <c r="K257">
        <v>4664</v>
      </c>
      <c r="L257">
        <v>4664</v>
      </c>
      <c r="M257">
        <v>0</v>
      </c>
      <c r="N257" t="s">
        <v>1</v>
      </c>
      <c r="O257" s="6">
        <v>82020</v>
      </c>
      <c r="P257" t="str">
        <f t="shared" si="3"/>
        <v>082020</v>
      </c>
    </row>
    <row r="258" spans="1:16" x14ac:dyDescent="0.25">
      <c r="A258" t="s">
        <v>192</v>
      </c>
      <c r="B258">
        <v>388124</v>
      </c>
      <c r="C258" t="s">
        <v>119</v>
      </c>
      <c r="D258" t="s">
        <v>120</v>
      </c>
      <c r="E258" s="5">
        <v>44051</v>
      </c>
      <c r="F258" t="s">
        <v>121</v>
      </c>
      <c r="G258" t="s">
        <v>455</v>
      </c>
      <c r="H258">
        <v>18</v>
      </c>
      <c r="I258">
        <v>328918</v>
      </c>
      <c r="J258">
        <v>0</v>
      </c>
      <c r="K258">
        <v>29603</v>
      </c>
      <c r="L258">
        <v>29603</v>
      </c>
      <c r="M258">
        <v>0</v>
      </c>
      <c r="N258" t="s">
        <v>1</v>
      </c>
      <c r="O258" s="6">
        <v>82020</v>
      </c>
      <c r="P258" t="str">
        <f t="shared" si="3"/>
        <v>082020</v>
      </c>
    </row>
    <row r="259" spans="1:16" x14ac:dyDescent="0.25">
      <c r="A259" t="s">
        <v>153</v>
      </c>
      <c r="B259">
        <v>356170</v>
      </c>
      <c r="C259" t="s">
        <v>119</v>
      </c>
      <c r="D259" t="s">
        <v>120</v>
      </c>
      <c r="E259" s="5">
        <v>44027</v>
      </c>
      <c r="F259" t="s">
        <v>121</v>
      </c>
      <c r="G259" t="s">
        <v>456</v>
      </c>
      <c r="H259">
        <v>18</v>
      </c>
      <c r="I259">
        <v>301840</v>
      </c>
      <c r="J259">
        <v>0</v>
      </c>
      <c r="K259">
        <v>27165.599999999999</v>
      </c>
      <c r="L259">
        <v>27165.599999999999</v>
      </c>
      <c r="M259">
        <v>0</v>
      </c>
      <c r="N259" t="s">
        <v>1</v>
      </c>
      <c r="O259" s="6">
        <v>72020</v>
      </c>
      <c r="P259" t="str">
        <f t="shared" ref="P259:P276" si="4">+TEXT(E259,"mmyyyy")</f>
        <v>072020</v>
      </c>
    </row>
    <row r="260" spans="1:16" x14ac:dyDescent="0.25">
      <c r="A260" t="s">
        <v>253</v>
      </c>
      <c r="B260">
        <v>40983</v>
      </c>
      <c r="C260" t="s">
        <v>119</v>
      </c>
      <c r="D260" t="s">
        <v>120</v>
      </c>
      <c r="E260" s="5">
        <v>43984</v>
      </c>
      <c r="F260" t="s">
        <v>121</v>
      </c>
      <c r="G260" t="s">
        <v>457</v>
      </c>
      <c r="H260">
        <v>18</v>
      </c>
      <c r="I260">
        <v>34731</v>
      </c>
      <c r="J260">
        <v>0</v>
      </c>
      <c r="K260">
        <v>3126</v>
      </c>
      <c r="L260">
        <v>3126</v>
      </c>
      <c r="M260">
        <v>0</v>
      </c>
      <c r="N260" t="s">
        <v>1</v>
      </c>
      <c r="O260" s="6">
        <v>62020</v>
      </c>
      <c r="P260" t="str">
        <f t="shared" si="4"/>
        <v>062020</v>
      </c>
    </row>
    <row r="261" spans="1:16" x14ac:dyDescent="0.25">
      <c r="A261" t="s">
        <v>458</v>
      </c>
      <c r="B261">
        <v>245043</v>
      </c>
      <c r="C261" t="s">
        <v>119</v>
      </c>
      <c r="D261" t="s">
        <v>120</v>
      </c>
      <c r="E261" s="5">
        <v>43986</v>
      </c>
      <c r="F261" t="s">
        <v>121</v>
      </c>
      <c r="G261" t="s">
        <v>459</v>
      </c>
      <c r="H261">
        <v>18</v>
      </c>
      <c r="I261">
        <v>207663</v>
      </c>
      <c r="J261">
        <v>0</v>
      </c>
      <c r="K261">
        <v>18690</v>
      </c>
      <c r="L261">
        <v>18690</v>
      </c>
      <c r="M261">
        <v>0</v>
      </c>
      <c r="N261" t="s">
        <v>1</v>
      </c>
      <c r="O261" s="6">
        <v>62020</v>
      </c>
      <c r="P261" t="str">
        <f t="shared" si="4"/>
        <v>062020</v>
      </c>
    </row>
    <row r="262" spans="1:16" x14ac:dyDescent="0.25">
      <c r="A262" t="s">
        <v>151</v>
      </c>
      <c r="B262">
        <v>197950</v>
      </c>
      <c r="C262" t="s">
        <v>119</v>
      </c>
      <c r="D262" t="s">
        <v>120</v>
      </c>
      <c r="E262" s="5">
        <v>43997</v>
      </c>
      <c r="F262" t="s">
        <v>121</v>
      </c>
      <c r="G262" t="s">
        <v>460</v>
      </c>
      <c r="H262">
        <v>18</v>
      </c>
      <c r="I262">
        <v>167754</v>
      </c>
      <c r="J262">
        <v>0</v>
      </c>
      <c r="K262">
        <v>15098</v>
      </c>
      <c r="L262">
        <v>15098</v>
      </c>
      <c r="M262">
        <v>0</v>
      </c>
      <c r="N262" t="s">
        <v>1</v>
      </c>
      <c r="O262" s="6">
        <v>62020</v>
      </c>
      <c r="P262" t="str">
        <f t="shared" si="4"/>
        <v>062020</v>
      </c>
    </row>
    <row r="263" spans="1:16" x14ac:dyDescent="0.25">
      <c r="A263" t="s">
        <v>327</v>
      </c>
      <c r="B263">
        <v>144026</v>
      </c>
      <c r="C263" t="s">
        <v>119</v>
      </c>
      <c r="D263" t="s">
        <v>120</v>
      </c>
      <c r="E263" s="5">
        <v>43987</v>
      </c>
      <c r="F263" t="s">
        <v>121</v>
      </c>
      <c r="G263" t="s">
        <v>461</v>
      </c>
      <c r="H263">
        <v>18</v>
      </c>
      <c r="I263">
        <v>122056</v>
      </c>
      <c r="J263">
        <v>0</v>
      </c>
      <c r="K263">
        <v>10985</v>
      </c>
      <c r="L263">
        <v>10985</v>
      </c>
      <c r="M263">
        <v>0</v>
      </c>
      <c r="N263" t="s">
        <v>1</v>
      </c>
      <c r="O263" s="6">
        <v>62020</v>
      </c>
      <c r="P263" t="str">
        <f t="shared" si="4"/>
        <v>062020</v>
      </c>
    </row>
    <row r="264" spans="1:16" x14ac:dyDescent="0.25">
      <c r="A264" t="s">
        <v>462</v>
      </c>
      <c r="B264">
        <v>303407</v>
      </c>
      <c r="C264" t="s">
        <v>119</v>
      </c>
      <c r="D264" t="s">
        <v>120</v>
      </c>
      <c r="E264" s="5">
        <v>44000</v>
      </c>
      <c r="F264" t="s">
        <v>121</v>
      </c>
      <c r="G264" t="s">
        <v>463</v>
      </c>
      <c r="H264">
        <v>18</v>
      </c>
      <c r="I264">
        <v>257125</v>
      </c>
      <c r="J264">
        <v>0</v>
      </c>
      <c r="K264">
        <v>23141</v>
      </c>
      <c r="L264">
        <v>23141</v>
      </c>
      <c r="M264">
        <v>0</v>
      </c>
      <c r="N264" t="s">
        <v>1</v>
      </c>
      <c r="O264" s="6">
        <v>62020</v>
      </c>
      <c r="P264" t="str">
        <f t="shared" si="4"/>
        <v>062020</v>
      </c>
    </row>
    <row r="265" spans="1:16" x14ac:dyDescent="0.25">
      <c r="A265" t="s">
        <v>176</v>
      </c>
      <c r="B265">
        <v>38232</v>
      </c>
      <c r="C265" t="s">
        <v>119</v>
      </c>
      <c r="D265" t="s">
        <v>120</v>
      </c>
      <c r="E265" s="5">
        <v>43997</v>
      </c>
      <c r="F265" t="s">
        <v>121</v>
      </c>
      <c r="G265" t="s">
        <v>464</v>
      </c>
      <c r="H265">
        <v>18</v>
      </c>
      <c r="I265">
        <v>32400</v>
      </c>
      <c r="J265">
        <v>0</v>
      </c>
      <c r="K265">
        <v>2916</v>
      </c>
      <c r="L265">
        <v>2916</v>
      </c>
      <c r="M265">
        <v>0</v>
      </c>
      <c r="N265" t="s">
        <v>1</v>
      </c>
      <c r="O265" s="6">
        <v>62020</v>
      </c>
      <c r="P265" t="str">
        <f t="shared" si="4"/>
        <v>062020</v>
      </c>
    </row>
    <row r="266" spans="1:16" x14ac:dyDescent="0.25">
      <c r="A266" t="s">
        <v>192</v>
      </c>
      <c r="B266">
        <v>92577</v>
      </c>
      <c r="C266" t="s">
        <v>119</v>
      </c>
      <c r="D266" t="s">
        <v>120</v>
      </c>
      <c r="E266" s="5">
        <v>43987</v>
      </c>
      <c r="F266" t="s">
        <v>121</v>
      </c>
      <c r="G266" t="s">
        <v>465</v>
      </c>
      <c r="H266">
        <v>18</v>
      </c>
      <c r="I266">
        <v>78455</v>
      </c>
      <c r="J266">
        <v>0</v>
      </c>
      <c r="K266">
        <v>7061</v>
      </c>
      <c r="L266">
        <v>7061</v>
      </c>
      <c r="M266">
        <v>0</v>
      </c>
      <c r="N266" t="s">
        <v>1</v>
      </c>
      <c r="O266" s="6">
        <v>62020</v>
      </c>
      <c r="P266" t="str">
        <f t="shared" si="4"/>
        <v>062020</v>
      </c>
    </row>
    <row r="267" spans="1:16" x14ac:dyDescent="0.25">
      <c r="A267" t="s">
        <v>192</v>
      </c>
      <c r="B267">
        <v>143079</v>
      </c>
      <c r="C267" t="s">
        <v>119</v>
      </c>
      <c r="D267" t="s">
        <v>120</v>
      </c>
      <c r="E267" s="5">
        <v>43987</v>
      </c>
      <c r="F267" t="s">
        <v>121</v>
      </c>
      <c r="G267" t="s">
        <v>466</v>
      </c>
      <c r="H267">
        <v>18</v>
      </c>
      <c r="I267">
        <v>121253</v>
      </c>
      <c r="J267">
        <v>0</v>
      </c>
      <c r="K267">
        <v>10913</v>
      </c>
      <c r="L267">
        <v>10913</v>
      </c>
      <c r="M267">
        <v>0</v>
      </c>
      <c r="N267" t="s">
        <v>1</v>
      </c>
      <c r="O267" s="6">
        <v>62020</v>
      </c>
      <c r="P267" t="str">
        <f t="shared" si="4"/>
        <v>062020</v>
      </c>
    </row>
    <row r="268" spans="1:16" x14ac:dyDescent="0.25">
      <c r="A268" t="s">
        <v>221</v>
      </c>
      <c r="B268">
        <v>159720</v>
      </c>
      <c r="C268" t="s">
        <v>119</v>
      </c>
      <c r="D268" t="s">
        <v>120</v>
      </c>
      <c r="E268" s="5">
        <v>43964</v>
      </c>
      <c r="F268" t="s">
        <v>121</v>
      </c>
      <c r="G268" t="s">
        <v>467</v>
      </c>
      <c r="H268">
        <v>18</v>
      </c>
      <c r="I268">
        <v>135356</v>
      </c>
      <c r="J268">
        <v>0</v>
      </c>
      <c r="K268">
        <v>12182.04</v>
      </c>
      <c r="L268">
        <v>12182.04</v>
      </c>
      <c r="M268">
        <v>0</v>
      </c>
      <c r="N268" t="s">
        <v>1</v>
      </c>
      <c r="O268" s="6">
        <v>52020</v>
      </c>
      <c r="P268" t="str">
        <f t="shared" si="4"/>
        <v>052020</v>
      </c>
    </row>
    <row r="269" spans="1:16" x14ac:dyDescent="0.25">
      <c r="A269" t="s">
        <v>221</v>
      </c>
      <c r="B269">
        <v>656316</v>
      </c>
      <c r="C269" t="s">
        <v>119</v>
      </c>
      <c r="D269" t="s">
        <v>120</v>
      </c>
      <c r="E269" s="5">
        <v>43980</v>
      </c>
      <c r="F269" t="s">
        <v>121</v>
      </c>
      <c r="G269" t="s">
        <v>468</v>
      </c>
      <c r="H269">
        <v>18</v>
      </c>
      <c r="I269">
        <v>556200</v>
      </c>
      <c r="J269">
        <v>0</v>
      </c>
      <c r="K269">
        <v>50058</v>
      </c>
      <c r="L269">
        <v>50058</v>
      </c>
      <c r="M269">
        <v>0</v>
      </c>
      <c r="N269" t="s">
        <v>1</v>
      </c>
      <c r="O269" s="6">
        <v>52020</v>
      </c>
      <c r="P269" t="str">
        <f t="shared" si="4"/>
        <v>052020</v>
      </c>
    </row>
    <row r="270" spans="1:16" x14ac:dyDescent="0.25">
      <c r="A270" t="s">
        <v>151</v>
      </c>
      <c r="B270">
        <v>162241</v>
      </c>
      <c r="C270" t="s">
        <v>119</v>
      </c>
      <c r="D270" t="s">
        <v>120</v>
      </c>
      <c r="E270" s="5">
        <v>43964</v>
      </c>
      <c r="F270" t="s">
        <v>121</v>
      </c>
      <c r="G270" t="s">
        <v>469</v>
      </c>
      <c r="H270">
        <v>18</v>
      </c>
      <c r="I270">
        <v>137493</v>
      </c>
      <c r="J270">
        <v>0</v>
      </c>
      <c r="K270">
        <v>12374.37</v>
      </c>
      <c r="L270">
        <v>12374.37</v>
      </c>
      <c r="M270">
        <v>0</v>
      </c>
      <c r="N270" t="s">
        <v>1</v>
      </c>
      <c r="O270" s="6">
        <v>52020</v>
      </c>
      <c r="P270" t="str">
        <f t="shared" si="4"/>
        <v>052020</v>
      </c>
    </row>
    <row r="271" spans="1:16" x14ac:dyDescent="0.25">
      <c r="A271" t="s">
        <v>163</v>
      </c>
      <c r="B271">
        <v>156582</v>
      </c>
      <c r="C271" t="s">
        <v>119</v>
      </c>
      <c r="D271" t="s">
        <v>120</v>
      </c>
      <c r="E271" s="5">
        <v>43960</v>
      </c>
      <c r="F271" t="s">
        <v>121</v>
      </c>
      <c r="G271" t="s">
        <v>470</v>
      </c>
      <c r="H271">
        <v>18</v>
      </c>
      <c r="I271">
        <v>132696</v>
      </c>
      <c r="J271">
        <v>0</v>
      </c>
      <c r="K271">
        <v>11942.64</v>
      </c>
      <c r="L271">
        <v>11942.64</v>
      </c>
      <c r="M271">
        <v>0</v>
      </c>
      <c r="N271" t="s">
        <v>1</v>
      </c>
      <c r="O271" s="6">
        <v>52020</v>
      </c>
      <c r="P271" t="str">
        <f t="shared" si="4"/>
        <v>052020</v>
      </c>
    </row>
    <row r="272" spans="1:16" x14ac:dyDescent="0.25">
      <c r="A272" t="s">
        <v>163</v>
      </c>
      <c r="B272">
        <v>115008</v>
      </c>
      <c r="C272" t="s">
        <v>119</v>
      </c>
      <c r="D272" t="s">
        <v>120</v>
      </c>
      <c r="E272" s="5">
        <v>43972</v>
      </c>
      <c r="F272" t="s">
        <v>121</v>
      </c>
      <c r="G272" t="s">
        <v>471</v>
      </c>
      <c r="H272">
        <v>18</v>
      </c>
      <c r="I272">
        <v>97464</v>
      </c>
      <c r="J272">
        <v>0</v>
      </c>
      <c r="K272">
        <v>8771.76</v>
      </c>
      <c r="L272">
        <v>8771.76</v>
      </c>
      <c r="M272">
        <v>0</v>
      </c>
      <c r="N272" t="s">
        <v>1</v>
      </c>
      <c r="O272" s="6">
        <v>52020</v>
      </c>
      <c r="P272" t="str">
        <f t="shared" si="4"/>
        <v>052020</v>
      </c>
    </row>
    <row r="273" spans="1:16" x14ac:dyDescent="0.25">
      <c r="A273" t="s">
        <v>472</v>
      </c>
      <c r="B273">
        <v>825402</v>
      </c>
      <c r="C273" t="s">
        <v>119</v>
      </c>
      <c r="D273" t="s">
        <v>120</v>
      </c>
      <c r="E273" s="5">
        <v>43958</v>
      </c>
      <c r="F273" t="s">
        <v>121</v>
      </c>
      <c r="G273" t="s">
        <v>473</v>
      </c>
      <c r="H273">
        <v>18</v>
      </c>
      <c r="I273">
        <v>699494</v>
      </c>
      <c r="J273">
        <v>0</v>
      </c>
      <c r="K273">
        <v>62954.46</v>
      </c>
      <c r="L273">
        <v>62954.46</v>
      </c>
      <c r="M273">
        <v>0</v>
      </c>
      <c r="N273" t="s">
        <v>1</v>
      </c>
      <c r="O273" s="6">
        <v>52020</v>
      </c>
      <c r="P273" t="str">
        <f t="shared" si="4"/>
        <v>052020</v>
      </c>
    </row>
    <row r="274" spans="1:16" x14ac:dyDescent="0.25">
      <c r="A274" t="s">
        <v>450</v>
      </c>
      <c r="B274">
        <v>180545</v>
      </c>
      <c r="C274" t="s">
        <v>119</v>
      </c>
      <c r="D274" t="s">
        <v>120</v>
      </c>
      <c r="E274" s="5">
        <v>43958</v>
      </c>
      <c r="F274" t="s">
        <v>121</v>
      </c>
      <c r="G274" t="s">
        <v>474</v>
      </c>
      <c r="H274">
        <v>18</v>
      </c>
      <c r="I274">
        <v>153005</v>
      </c>
      <c r="J274">
        <v>0</v>
      </c>
      <c r="K274">
        <v>13770.45</v>
      </c>
      <c r="L274">
        <v>13770.45</v>
      </c>
      <c r="M274">
        <v>0</v>
      </c>
      <c r="N274" t="s">
        <v>1</v>
      </c>
      <c r="O274" s="6">
        <v>52020</v>
      </c>
      <c r="P274" t="str">
        <f t="shared" si="4"/>
        <v>052020</v>
      </c>
    </row>
    <row r="275" spans="1:16" x14ac:dyDescent="0.25">
      <c r="A275" t="s">
        <v>432</v>
      </c>
      <c r="B275">
        <v>247740</v>
      </c>
      <c r="C275" t="s">
        <v>119</v>
      </c>
      <c r="D275" t="s">
        <v>120</v>
      </c>
      <c r="E275" s="5">
        <v>43965</v>
      </c>
      <c r="F275" t="s">
        <v>121</v>
      </c>
      <c r="G275" t="s">
        <v>475</v>
      </c>
      <c r="H275">
        <v>18</v>
      </c>
      <c r="I275">
        <v>209950</v>
      </c>
      <c r="J275">
        <v>0</v>
      </c>
      <c r="K275">
        <v>18895.5</v>
      </c>
      <c r="L275">
        <v>18895.5</v>
      </c>
      <c r="M275">
        <v>0</v>
      </c>
      <c r="N275" t="s">
        <v>1</v>
      </c>
      <c r="O275" s="6">
        <v>52020</v>
      </c>
      <c r="P275" t="str">
        <f t="shared" si="4"/>
        <v>052020</v>
      </c>
    </row>
    <row r="276" spans="1:16" x14ac:dyDescent="0.25">
      <c r="A276" t="s">
        <v>198</v>
      </c>
      <c r="B276">
        <v>496181</v>
      </c>
      <c r="C276" t="s">
        <v>119</v>
      </c>
      <c r="D276" t="s">
        <v>120</v>
      </c>
      <c r="E276" s="5">
        <v>43965</v>
      </c>
      <c r="F276" t="s">
        <v>121</v>
      </c>
      <c r="G276" t="s">
        <v>476</v>
      </c>
      <c r="H276">
        <v>18</v>
      </c>
      <c r="I276">
        <v>420493</v>
      </c>
      <c r="J276">
        <v>0</v>
      </c>
      <c r="K276">
        <v>37844.370000000003</v>
      </c>
      <c r="L276">
        <v>37844.370000000003</v>
      </c>
      <c r="M276">
        <v>0</v>
      </c>
      <c r="N276" t="s">
        <v>1</v>
      </c>
      <c r="O276" s="6">
        <v>52020</v>
      </c>
      <c r="P276" t="str">
        <f t="shared" si="4"/>
        <v>052020</v>
      </c>
    </row>
    <row r="279" spans="1:16" x14ac:dyDescent="0.25">
      <c r="I279" s="4">
        <f>SUM(I2:I278)</f>
        <v>62761487</v>
      </c>
      <c r="J279" s="4">
        <f t="shared" ref="J279:M279" si="5">SUM(J2:J278)</f>
        <v>48265</v>
      </c>
      <c r="K279" s="4">
        <f t="shared" si="5"/>
        <v>5624398.1899999995</v>
      </c>
      <c r="L279" s="4">
        <f t="shared" si="5"/>
        <v>5624398.1899999995</v>
      </c>
      <c r="M279" s="4">
        <f t="shared" si="5"/>
        <v>0</v>
      </c>
    </row>
  </sheetData>
  <autoFilter ref="A1:O276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filterMode="1"/>
  <dimension ref="A1:J165"/>
  <sheetViews>
    <sheetView workbookViewId="0">
      <selection activeCell="B1" sqref="B1:B155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10" x14ac:dyDescent="0.25">
      <c r="A1" s="3" t="s">
        <v>478</v>
      </c>
      <c r="B1" s="3" t="s">
        <v>61</v>
      </c>
      <c r="C1" s="3" t="s">
        <v>62</v>
      </c>
      <c r="D1" s="3" t="s">
        <v>477</v>
      </c>
      <c r="E1" s="3" t="s">
        <v>111</v>
      </c>
      <c r="F1" s="3" t="s">
        <v>112</v>
      </c>
      <c r="G1" s="3" t="s">
        <v>113</v>
      </c>
      <c r="H1" s="3" t="s">
        <v>114</v>
      </c>
      <c r="I1" s="3" t="s">
        <v>115</v>
      </c>
    </row>
    <row r="2" spans="1:10" hidden="1" x14ac:dyDescent="0.25">
      <c r="A2" t="s">
        <v>1</v>
      </c>
      <c r="B2" t="s">
        <v>2</v>
      </c>
      <c r="C2" t="s">
        <v>493</v>
      </c>
      <c r="D2" t="s">
        <v>479</v>
      </c>
      <c r="E2" s="4">
        <v>13031875</v>
      </c>
      <c r="F2" s="4">
        <v>0</v>
      </c>
      <c r="G2" s="4">
        <v>1172868</v>
      </c>
      <c r="H2" s="4">
        <v>1172868</v>
      </c>
      <c r="I2" s="4">
        <v>0</v>
      </c>
    </row>
    <row r="3" spans="1:10" hidden="1" x14ac:dyDescent="0.25">
      <c r="A3" t="s">
        <v>1</v>
      </c>
      <c r="B3" t="s">
        <v>2</v>
      </c>
      <c r="C3" t="s">
        <v>493</v>
      </c>
      <c r="D3" t="s">
        <v>480</v>
      </c>
      <c r="E3">
        <v>0</v>
      </c>
      <c r="F3">
        <v>0</v>
      </c>
    </row>
    <row r="4" spans="1:10" hidden="1" x14ac:dyDescent="0.25">
      <c r="A4" t="s">
        <v>1</v>
      </c>
      <c r="B4" t="s">
        <v>2</v>
      </c>
      <c r="C4" t="s">
        <v>493</v>
      </c>
      <c r="D4" t="s">
        <v>481</v>
      </c>
      <c r="E4">
        <v>0</v>
      </c>
      <c r="F4">
        <v>0</v>
      </c>
    </row>
    <row r="5" spans="1:10" hidden="1" x14ac:dyDescent="0.25">
      <c r="A5" t="s">
        <v>1</v>
      </c>
      <c r="B5" t="s">
        <v>2</v>
      </c>
      <c r="C5" t="s">
        <v>493</v>
      </c>
      <c r="D5" t="s">
        <v>482</v>
      </c>
      <c r="E5">
        <v>0</v>
      </c>
      <c r="F5">
        <v>0</v>
      </c>
    </row>
    <row r="6" spans="1:10" hidden="1" x14ac:dyDescent="0.25">
      <c r="A6" t="s">
        <v>1</v>
      </c>
      <c r="B6" t="s">
        <v>2</v>
      </c>
      <c r="C6" t="s">
        <v>493</v>
      </c>
      <c r="D6" t="s">
        <v>491</v>
      </c>
      <c r="F6">
        <v>172922.4</v>
      </c>
      <c r="G6">
        <v>917767.47</v>
      </c>
      <c r="H6">
        <v>917767.47</v>
      </c>
      <c r="I6">
        <v>16204</v>
      </c>
    </row>
    <row r="7" spans="1:10" x14ac:dyDescent="0.25">
      <c r="A7" t="s">
        <v>1</v>
      </c>
      <c r="B7" t="s">
        <v>2</v>
      </c>
      <c r="C7" t="s">
        <v>493</v>
      </c>
      <c r="D7" t="s">
        <v>483</v>
      </c>
      <c r="F7" s="4">
        <v>172922.4</v>
      </c>
      <c r="G7" s="4">
        <v>917767.47</v>
      </c>
      <c r="H7" s="4">
        <v>917767.47</v>
      </c>
      <c r="I7" s="4">
        <v>16204</v>
      </c>
    </row>
    <row r="8" spans="1:10" hidden="1" x14ac:dyDescent="0.25">
      <c r="A8" t="s">
        <v>1</v>
      </c>
      <c r="B8" t="s">
        <v>2</v>
      </c>
      <c r="C8" t="s">
        <v>493</v>
      </c>
      <c r="D8" t="s">
        <v>484</v>
      </c>
      <c r="F8">
        <v>0</v>
      </c>
      <c r="G8">
        <v>0</v>
      </c>
      <c r="H8">
        <v>0</v>
      </c>
      <c r="I8">
        <v>0</v>
      </c>
    </row>
    <row r="9" spans="1:10" hidden="1" x14ac:dyDescent="0.25">
      <c r="A9" t="s">
        <v>1</v>
      </c>
      <c r="B9" t="s">
        <v>2</v>
      </c>
      <c r="C9" t="s">
        <v>493</v>
      </c>
      <c r="D9" t="s">
        <v>485</v>
      </c>
      <c r="F9">
        <v>0</v>
      </c>
      <c r="G9">
        <v>0</v>
      </c>
      <c r="H9">
        <v>0</v>
      </c>
      <c r="I9">
        <v>0</v>
      </c>
    </row>
    <row r="10" spans="1:10" hidden="1" x14ac:dyDescent="0.25">
      <c r="A10" t="s">
        <v>1</v>
      </c>
      <c r="B10" t="s">
        <v>2</v>
      </c>
      <c r="C10" t="s">
        <v>493</v>
      </c>
      <c r="D10" t="s">
        <v>492</v>
      </c>
      <c r="F10">
        <v>0</v>
      </c>
      <c r="G10">
        <v>0</v>
      </c>
      <c r="H10">
        <v>104154</v>
      </c>
      <c r="I10">
        <v>0</v>
      </c>
    </row>
    <row r="11" spans="1:10" hidden="1" x14ac:dyDescent="0.25">
      <c r="A11" t="s">
        <v>1</v>
      </c>
      <c r="B11" t="s">
        <v>2</v>
      </c>
      <c r="C11" t="s">
        <v>493</v>
      </c>
      <c r="D11" t="s">
        <v>486</v>
      </c>
      <c r="F11">
        <v>0</v>
      </c>
      <c r="G11">
        <v>0</v>
      </c>
      <c r="H11">
        <v>104154</v>
      </c>
      <c r="I11">
        <v>0</v>
      </c>
      <c r="J11" t="s">
        <v>101</v>
      </c>
    </row>
    <row r="12" spans="1:10" hidden="1" x14ac:dyDescent="0.25">
      <c r="A12" t="s">
        <v>1</v>
      </c>
      <c r="B12" t="s">
        <v>2</v>
      </c>
      <c r="C12" t="s">
        <v>493</v>
      </c>
      <c r="D12" t="s">
        <v>487</v>
      </c>
      <c r="F12">
        <v>0</v>
      </c>
      <c r="G12">
        <v>0</v>
      </c>
      <c r="H12">
        <v>0</v>
      </c>
    </row>
    <row r="13" spans="1:10" hidden="1" x14ac:dyDescent="0.25">
      <c r="A13" t="s">
        <v>1</v>
      </c>
      <c r="B13" t="s">
        <v>2</v>
      </c>
      <c r="C13" t="s">
        <v>493</v>
      </c>
      <c r="D13" t="s">
        <v>488</v>
      </c>
      <c r="F13">
        <v>172922</v>
      </c>
      <c r="G13">
        <v>999946</v>
      </c>
    </row>
    <row r="14" spans="1:10" hidden="1" x14ac:dyDescent="0.25">
      <c r="A14" t="s">
        <v>1</v>
      </c>
      <c r="B14" t="s">
        <v>2</v>
      </c>
      <c r="C14" t="s">
        <v>493</v>
      </c>
      <c r="D14" t="s">
        <v>489</v>
      </c>
      <c r="F14">
        <v>0</v>
      </c>
      <c r="H14">
        <v>1068714</v>
      </c>
    </row>
    <row r="15" spans="1:10" hidden="1" x14ac:dyDescent="0.25">
      <c r="A15" t="s">
        <v>1</v>
      </c>
      <c r="B15" t="s">
        <v>2</v>
      </c>
      <c r="C15" t="s">
        <v>493</v>
      </c>
      <c r="D15" t="s">
        <v>490</v>
      </c>
      <c r="I15">
        <v>0</v>
      </c>
      <c r="J15" t="s">
        <v>101</v>
      </c>
    </row>
    <row r="16" spans="1:10" hidden="1" x14ac:dyDescent="0.25">
      <c r="A16" t="s">
        <v>1</v>
      </c>
      <c r="B16" t="s">
        <v>22</v>
      </c>
      <c r="C16" t="s">
        <v>493</v>
      </c>
      <c r="D16" t="s">
        <v>479</v>
      </c>
      <c r="E16" s="4">
        <v>8871785</v>
      </c>
      <c r="F16" s="4">
        <v>0</v>
      </c>
      <c r="G16" s="4">
        <v>798461</v>
      </c>
      <c r="H16" s="4">
        <v>798461</v>
      </c>
      <c r="I16" s="4">
        <v>0</v>
      </c>
    </row>
    <row r="17" spans="1:10" hidden="1" x14ac:dyDescent="0.25">
      <c r="A17" t="s">
        <v>1</v>
      </c>
      <c r="B17" t="s">
        <v>22</v>
      </c>
      <c r="C17" t="s">
        <v>493</v>
      </c>
      <c r="D17" t="s">
        <v>480</v>
      </c>
      <c r="E17">
        <v>0</v>
      </c>
      <c r="F17">
        <v>0</v>
      </c>
    </row>
    <row r="18" spans="1:10" hidden="1" x14ac:dyDescent="0.25">
      <c r="A18" t="s">
        <v>1</v>
      </c>
      <c r="B18" t="s">
        <v>22</v>
      </c>
      <c r="C18" t="s">
        <v>493</v>
      </c>
      <c r="D18" t="s">
        <v>481</v>
      </c>
      <c r="E18">
        <v>0</v>
      </c>
      <c r="F18">
        <v>0</v>
      </c>
    </row>
    <row r="19" spans="1:10" hidden="1" x14ac:dyDescent="0.25">
      <c r="A19" t="s">
        <v>1</v>
      </c>
      <c r="B19" t="s">
        <v>22</v>
      </c>
      <c r="C19" t="s">
        <v>493</v>
      </c>
      <c r="D19" t="s">
        <v>482</v>
      </c>
      <c r="E19">
        <v>0</v>
      </c>
      <c r="F19">
        <v>0</v>
      </c>
    </row>
    <row r="20" spans="1:10" hidden="1" x14ac:dyDescent="0.25">
      <c r="A20" t="s">
        <v>1</v>
      </c>
      <c r="B20" t="s">
        <v>22</v>
      </c>
      <c r="C20" t="s">
        <v>493</v>
      </c>
      <c r="D20" t="s">
        <v>491</v>
      </c>
      <c r="F20">
        <v>0</v>
      </c>
      <c r="G20">
        <v>619613</v>
      </c>
      <c r="H20">
        <v>619613</v>
      </c>
      <c r="I20">
        <v>0</v>
      </c>
    </row>
    <row r="21" spans="1:10" x14ac:dyDescent="0.25">
      <c r="A21" t="s">
        <v>1</v>
      </c>
      <c r="B21" t="s">
        <v>22</v>
      </c>
      <c r="C21" t="s">
        <v>493</v>
      </c>
      <c r="D21" t="s">
        <v>483</v>
      </c>
      <c r="F21" s="4">
        <v>0</v>
      </c>
      <c r="G21" s="4">
        <v>619613</v>
      </c>
      <c r="H21" s="4">
        <v>619613</v>
      </c>
      <c r="I21" s="4">
        <v>0</v>
      </c>
    </row>
    <row r="22" spans="1:10" hidden="1" x14ac:dyDescent="0.25">
      <c r="A22" t="s">
        <v>1</v>
      </c>
      <c r="B22" t="s">
        <v>22</v>
      </c>
      <c r="C22" t="s">
        <v>493</v>
      </c>
      <c r="D22" t="s">
        <v>484</v>
      </c>
      <c r="F22">
        <v>0</v>
      </c>
      <c r="G22">
        <v>0</v>
      </c>
      <c r="H22">
        <v>0</v>
      </c>
      <c r="I22">
        <v>0</v>
      </c>
    </row>
    <row r="23" spans="1:10" hidden="1" x14ac:dyDescent="0.25">
      <c r="A23" t="s">
        <v>1</v>
      </c>
      <c r="B23" t="s">
        <v>22</v>
      </c>
      <c r="C23" t="s">
        <v>493</v>
      </c>
      <c r="D23" t="s">
        <v>485</v>
      </c>
      <c r="F23">
        <v>0</v>
      </c>
      <c r="G23">
        <v>225</v>
      </c>
      <c r="H23">
        <v>225</v>
      </c>
      <c r="I23">
        <v>0</v>
      </c>
    </row>
    <row r="24" spans="1:10" hidden="1" x14ac:dyDescent="0.25">
      <c r="A24" t="s">
        <v>1</v>
      </c>
      <c r="B24" t="s">
        <v>22</v>
      </c>
      <c r="C24" t="s">
        <v>493</v>
      </c>
      <c r="D24" t="s">
        <v>492</v>
      </c>
      <c r="F24">
        <v>0</v>
      </c>
      <c r="G24">
        <v>0</v>
      </c>
      <c r="H24">
        <v>0</v>
      </c>
      <c r="I24">
        <v>0</v>
      </c>
    </row>
    <row r="25" spans="1:10" hidden="1" x14ac:dyDescent="0.25">
      <c r="A25" t="s">
        <v>1</v>
      </c>
      <c r="B25" t="s">
        <v>22</v>
      </c>
      <c r="C25" t="s">
        <v>493</v>
      </c>
      <c r="D25" t="s">
        <v>486</v>
      </c>
      <c r="F25">
        <v>0</v>
      </c>
      <c r="G25">
        <v>0</v>
      </c>
      <c r="H25">
        <v>0</v>
      </c>
      <c r="I25">
        <v>0</v>
      </c>
      <c r="J25" t="s">
        <v>24</v>
      </c>
    </row>
    <row r="26" spans="1:10" hidden="1" x14ac:dyDescent="0.25">
      <c r="A26" t="s">
        <v>1</v>
      </c>
      <c r="B26" t="s">
        <v>22</v>
      </c>
      <c r="C26" t="s">
        <v>493</v>
      </c>
      <c r="D26" t="s">
        <v>487</v>
      </c>
      <c r="F26">
        <v>0</v>
      </c>
      <c r="G26">
        <v>0</v>
      </c>
      <c r="H26">
        <v>0</v>
      </c>
    </row>
    <row r="27" spans="1:10" hidden="1" x14ac:dyDescent="0.25">
      <c r="A27" t="s">
        <v>1</v>
      </c>
      <c r="B27" t="s">
        <v>22</v>
      </c>
      <c r="C27" t="s">
        <v>493</v>
      </c>
      <c r="D27" t="s">
        <v>488</v>
      </c>
      <c r="F27">
        <v>0</v>
      </c>
      <c r="G27">
        <v>798461</v>
      </c>
    </row>
    <row r="28" spans="1:10" hidden="1" x14ac:dyDescent="0.25">
      <c r="A28" t="s">
        <v>1</v>
      </c>
      <c r="B28" t="s">
        <v>22</v>
      </c>
      <c r="C28" t="s">
        <v>493</v>
      </c>
      <c r="D28" t="s">
        <v>489</v>
      </c>
      <c r="F28">
        <v>0</v>
      </c>
      <c r="H28">
        <v>798461</v>
      </c>
    </row>
    <row r="29" spans="1:10" hidden="1" x14ac:dyDescent="0.25">
      <c r="A29" t="s">
        <v>1</v>
      </c>
      <c r="B29" t="s">
        <v>22</v>
      </c>
      <c r="C29" t="s">
        <v>493</v>
      </c>
      <c r="D29" t="s">
        <v>490</v>
      </c>
      <c r="I29">
        <v>0</v>
      </c>
      <c r="J29" t="s">
        <v>24</v>
      </c>
    </row>
    <row r="30" spans="1:10" hidden="1" x14ac:dyDescent="0.25">
      <c r="A30" t="s">
        <v>1</v>
      </c>
      <c r="B30" t="s">
        <v>17</v>
      </c>
      <c r="C30" t="s">
        <v>493</v>
      </c>
      <c r="D30" t="s">
        <v>479</v>
      </c>
      <c r="E30" s="4">
        <v>11757859</v>
      </c>
      <c r="F30" s="4">
        <v>0</v>
      </c>
      <c r="G30" s="4">
        <v>1058208</v>
      </c>
      <c r="H30" s="4">
        <v>1058208</v>
      </c>
      <c r="I30" s="4">
        <v>0</v>
      </c>
    </row>
    <row r="31" spans="1:10" hidden="1" x14ac:dyDescent="0.25">
      <c r="A31" t="s">
        <v>1</v>
      </c>
      <c r="B31" t="s">
        <v>17</v>
      </c>
      <c r="C31" t="s">
        <v>493</v>
      </c>
      <c r="D31" t="s">
        <v>480</v>
      </c>
      <c r="E31">
        <v>0</v>
      </c>
      <c r="F31">
        <v>0</v>
      </c>
    </row>
    <row r="32" spans="1:10" hidden="1" x14ac:dyDescent="0.25">
      <c r="A32" t="s">
        <v>1</v>
      </c>
      <c r="B32" t="s">
        <v>17</v>
      </c>
      <c r="C32" t="s">
        <v>493</v>
      </c>
      <c r="D32" t="s">
        <v>481</v>
      </c>
      <c r="E32">
        <v>0</v>
      </c>
      <c r="F32">
        <v>0</v>
      </c>
    </row>
    <row r="33" spans="1:10" hidden="1" x14ac:dyDescent="0.25">
      <c r="A33" t="s">
        <v>1</v>
      </c>
      <c r="B33" t="s">
        <v>17</v>
      </c>
      <c r="C33" t="s">
        <v>493</v>
      </c>
      <c r="D33" t="s">
        <v>482</v>
      </c>
      <c r="E33">
        <v>0</v>
      </c>
      <c r="F33">
        <v>0</v>
      </c>
    </row>
    <row r="34" spans="1:10" hidden="1" x14ac:dyDescent="0.25">
      <c r="A34" t="s">
        <v>1</v>
      </c>
      <c r="B34" t="s">
        <v>17</v>
      </c>
      <c r="C34" t="s">
        <v>493</v>
      </c>
      <c r="D34" t="s">
        <v>491</v>
      </c>
      <c r="F34">
        <v>3559</v>
      </c>
      <c r="G34">
        <v>611608.02</v>
      </c>
      <c r="H34">
        <v>611608.02</v>
      </c>
      <c r="I34">
        <v>0</v>
      </c>
    </row>
    <row r="35" spans="1:10" x14ac:dyDescent="0.25">
      <c r="A35" t="s">
        <v>1</v>
      </c>
      <c r="B35" t="s">
        <v>17</v>
      </c>
      <c r="C35" t="s">
        <v>493</v>
      </c>
      <c r="D35" t="s">
        <v>483</v>
      </c>
      <c r="F35" s="4">
        <v>3559</v>
      </c>
      <c r="G35" s="4">
        <v>611608.02</v>
      </c>
      <c r="H35" s="4">
        <v>611608.02</v>
      </c>
      <c r="I35" s="4">
        <v>0</v>
      </c>
    </row>
    <row r="36" spans="1:10" hidden="1" x14ac:dyDescent="0.25">
      <c r="A36" t="s">
        <v>1</v>
      </c>
      <c r="B36" t="s">
        <v>17</v>
      </c>
      <c r="C36" t="s">
        <v>493</v>
      </c>
      <c r="D36" t="s">
        <v>484</v>
      </c>
      <c r="F36">
        <v>0</v>
      </c>
      <c r="G36">
        <v>0</v>
      </c>
      <c r="H36">
        <v>0</v>
      </c>
      <c r="I36">
        <v>0</v>
      </c>
    </row>
    <row r="37" spans="1:10" hidden="1" x14ac:dyDescent="0.25">
      <c r="A37" t="s">
        <v>1</v>
      </c>
      <c r="B37" t="s">
        <v>17</v>
      </c>
      <c r="C37" t="s">
        <v>493</v>
      </c>
      <c r="D37" t="s">
        <v>485</v>
      </c>
      <c r="F37">
        <v>0</v>
      </c>
      <c r="G37">
        <v>0</v>
      </c>
      <c r="H37">
        <v>0</v>
      </c>
      <c r="I37">
        <v>0</v>
      </c>
    </row>
    <row r="38" spans="1:10" hidden="1" x14ac:dyDescent="0.25">
      <c r="A38" t="s">
        <v>1</v>
      </c>
      <c r="B38" t="s">
        <v>17</v>
      </c>
      <c r="C38" t="s">
        <v>493</v>
      </c>
      <c r="D38" t="s">
        <v>486</v>
      </c>
      <c r="F38">
        <v>0</v>
      </c>
      <c r="G38">
        <v>0</v>
      </c>
      <c r="H38">
        <v>0</v>
      </c>
      <c r="I38">
        <v>0</v>
      </c>
      <c r="J38" t="s">
        <v>21</v>
      </c>
    </row>
    <row r="39" spans="1:10" hidden="1" x14ac:dyDescent="0.25">
      <c r="A39" t="s">
        <v>1</v>
      </c>
      <c r="B39" t="s">
        <v>17</v>
      </c>
      <c r="C39" t="s">
        <v>493</v>
      </c>
      <c r="D39" t="s">
        <v>487</v>
      </c>
      <c r="F39">
        <v>0</v>
      </c>
      <c r="G39">
        <v>0</v>
      </c>
      <c r="H39">
        <v>0</v>
      </c>
    </row>
    <row r="40" spans="1:10" hidden="1" x14ac:dyDescent="0.25">
      <c r="A40" t="s">
        <v>1</v>
      </c>
      <c r="B40" t="s">
        <v>17</v>
      </c>
      <c r="C40" t="s">
        <v>493</v>
      </c>
      <c r="D40" t="s">
        <v>488</v>
      </c>
      <c r="F40">
        <v>3559</v>
      </c>
      <c r="G40">
        <v>1054649</v>
      </c>
    </row>
    <row r="41" spans="1:10" hidden="1" x14ac:dyDescent="0.25">
      <c r="A41" t="s">
        <v>1</v>
      </c>
      <c r="B41" t="s">
        <v>17</v>
      </c>
      <c r="C41" t="s">
        <v>493</v>
      </c>
      <c r="D41" t="s">
        <v>489</v>
      </c>
      <c r="F41">
        <v>0</v>
      </c>
      <c r="H41">
        <v>1058208</v>
      </c>
    </row>
    <row r="42" spans="1:10" hidden="1" x14ac:dyDescent="0.25">
      <c r="A42" t="s">
        <v>1</v>
      </c>
      <c r="B42" t="s">
        <v>17</v>
      </c>
      <c r="C42" t="s">
        <v>493</v>
      </c>
      <c r="D42" t="s">
        <v>490</v>
      </c>
      <c r="I42">
        <v>0</v>
      </c>
      <c r="J42" t="s">
        <v>21</v>
      </c>
    </row>
    <row r="43" spans="1:10" hidden="1" x14ac:dyDescent="0.25">
      <c r="A43" t="s">
        <v>1</v>
      </c>
      <c r="B43" t="s">
        <v>23</v>
      </c>
      <c r="C43" t="s">
        <v>493</v>
      </c>
      <c r="D43" t="s">
        <v>479</v>
      </c>
      <c r="E43" s="4">
        <v>10414481</v>
      </c>
      <c r="F43" s="4">
        <v>48265</v>
      </c>
      <c r="G43" s="4">
        <v>913169</v>
      </c>
      <c r="H43" s="4">
        <v>913169</v>
      </c>
      <c r="I43" s="4">
        <v>0</v>
      </c>
    </row>
    <row r="44" spans="1:10" hidden="1" x14ac:dyDescent="0.25">
      <c r="A44" t="s">
        <v>1</v>
      </c>
      <c r="B44" t="s">
        <v>23</v>
      </c>
      <c r="C44" t="s">
        <v>493</v>
      </c>
      <c r="D44" t="s">
        <v>480</v>
      </c>
      <c r="E44">
        <v>0</v>
      </c>
      <c r="F44">
        <v>0</v>
      </c>
    </row>
    <row r="45" spans="1:10" hidden="1" x14ac:dyDescent="0.25">
      <c r="A45" t="s">
        <v>1</v>
      </c>
      <c r="B45" t="s">
        <v>23</v>
      </c>
      <c r="C45" t="s">
        <v>493</v>
      </c>
      <c r="D45" t="s">
        <v>481</v>
      </c>
      <c r="E45">
        <v>0</v>
      </c>
      <c r="F45">
        <v>0</v>
      </c>
    </row>
    <row r="46" spans="1:10" hidden="1" x14ac:dyDescent="0.25">
      <c r="A46" t="s">
        <v>1</v>
      </c>
      <c r="B46" t="s">
        <v>23</v>
      </c>
      <c r="C46" t="s">
        <v>493</v>
      </c>
      <c r="D46" t="s">
        <v>482</v>
      </c>
      <c r="E46">
        <v>0</v>
      </c>
      <c r="F46">
        <v>0</v>
      </c>
    </row>
    <row r="47" spans="1:10" hidden="1" x14ac:dyDescent="0.25">
      <c r="A47" t="s">
        <v>1</v>
      </c>
      <c r="B47" t="s">
        <v>23</v>
      </c>
      <c r="C47" t="s">
        <v>493</v>
      </c>
      <c r="D47" t="s">
        <v>491</v>
      </c>
      <c r="F47">
        <v>0</v>
      </c>
      <c r="G47">
        <v>851317.67</v>
      </c>
      <c r="H47">
        <v>851317.67</v>
      </c>
      <c r="I47">
        <v>0</v>
      </c>
    </row>
    <row r="48" spans="1:10" x14ac:dyDescent="0.25">
      <c r="A48" t="s">
        <v>1</v>
      </c>
      <c r="B48" t="s">
        <v>23</v>
      </c>
      <c r="C48" t="s">
        <v>493</v>
      </c>
      <c r="D48" t="s">
        <v>483</v>
      </c>
      <c r="F48" s="4">
        <v>0</v>
      </c>
      <c r="G48" s="4">
        <v>851317.67</v>
      </c>
      <c r="H48" s="4">
        <v>851317.67</v>
      </c>
      <c r="I48" s="4">
        <v>0</v>
      </c>
    </row>
    <row r="49" spans="1:10" hidden="1" x14ac:dyDescent="0.25">
      <c r="A49" t="s">
        <v>1</v>
      </c>
      <c r="B49" t="s">
        <v>23</v>
      </c>
      <c r="C49" t="s">
        <v>493</v>
      </c>
      <c r="D49" t="s">
        <v>484</v>
      </c>
      <c r="F49">
        <v>0</v>
      </c>
      <c r="G49">
        <v>0</v>
      </c>
      <c r="H49">
        <v>0</v>
      </c>
      <c r="I49">
        <v>0</v>
      </c>
    </row>
    <row r="50" spans="1:10" hidden="1" x14ac:dyDescent="0.25">
      <c r="A50" t="s">
        <v>1</v>
      </c>
      <c r="B50" t="s">
        <v>23</v>
      </c>
      <c r="C50" t="s">
        <v>493</v>
      </c>
      <c r="D50" t="s">
        <v>485</v>
      </c>
      <c r="F50">
        <v>0</v>
      </c>
      <c r="G50">
        <v>0</v>
      </c>
      <c r="H50">
        <v>0</v>
      </c>
      <c r="I50">
        <v>0</v>
      </c>
    </row>
    <row r="51" spans="1:10" hidden="1" x14ac:dyDescent="0.25">
      <c r="A51" t="s">
        <v>1</v>
      </c>
      <c r="B51" t="s">
        <v>23</v>
      </c>
      <c r="C51" t="s">
        <v>493</v>
      </c>
      <c r="D51" t="s">
        <v>486</v>
      </c>
      <c r="F51">
        <v>0</v>
      </c>
      <c r="G51">
        <v>0</v>
      </c>
      <c r="H51">
        <v>0</v>
      </c>
      <c r="I51">
        <v>0</v>
      </c>
      <c r="J51" t="s">
        <v>26</v>
      </c>
    </row>
    <row r="52" spans="1:10" hidden="1" x14ac:dyDescent="0.25">
      <c r="A52" t="s">
        <v>1</v>
      </c>
      <c r="B52" t="s">
        <v>23</v>
      </c>
      <c r="C52" t="s">
        <v>493</v>
      </c>
      <c r="D52" t="s">
        <v>487</v>
      </c>
      <c r="F52">
        <v>0</v>
      </c>
      <c r="G52">
        <v>48265</v>
      </c>
      <c r="H52">
        <v>0</v>
      </c>
    </row>
    <row r="53" spans="1:10" hidden="1" x14ac:dyDescent="0.25">
      <c r="A53" t="s">
        <v>1</v>
      </c>
      <c r="B53" t="s">
        <v>23</v>
      </c>
      <c r="C53" t="s">
        <v>493</v>
      </c>
      <c r="D53" t="s">
        <v>488</v>
      </c>
      <c r="F53">
        <v>0</v>
      </c>
      <c r="G53">
        <v>913169</v>
      </c>
    </row>
    <row r="54" spans="1:10" hidden="1" x14ac:dyDescent="0.25">
      <c r="A54" t="s">
        <v>1</v>
      </c>
      <c r="B54" t="s">
        <v>23</v>
      </c>
      <c r="C54" t="s">
        <v>493</v>
      </c>
      <c r="D54" t="s">
        <v>489</v>
      </c>
      <c r="F54">
        <v>0</v>
      </c>
      <c r="H54">
        <v>913169</v>
      </c>
    </row>
    <row r="55" spans="1:10" hidden="1" x14ac:dyDescent="0.25">
      <c r="A55" t="s">
        <v>1</v>
      </c>
      <c r="B55" t="s">
        <v>23</v>
      </c>
      <c r="C55" t="s">
        <v>493</v>
      </c>
      <c r="D55" t="s">
        <v>490</v>
      </c>
      <c r="I55">
        <v>0</v>
      </c>
      <c r="J55" t="s">
        <v>26</v>
      </c>
    </row>
    <row r="56" spans="1:10" hidden="1" x14ac:dyDescent="0.25">
      <c r="A56" t="s">
        <v>1</v>
      </c>
      <c r="B56" t="s">
        <v>27</v>
      </c>
      <c r="C56" t="s">
        <v>493</v>
      </c>
      <c r="D56" t="s">
        <v>479</v>
      </c>
      <c r="E56" s="4">
        <v>3041382</v>
      </c>
      <c r="F56" s="4">
        <v>0</v>
      </c>
      <c r="G56" s="4">
        <v>273724</v>
      </c>
      <c r="H56" s="4">
        <v>273724</v>
      </c>
      <c r="I56" s="4">
        <v>0</v>
      </c>
    </row>
    <row r="57" spans="1:10" hidden="1" x14ac:dyDescent="0.25">
      <c r="A57" t="s">
        <v>1</v>
      </c>
      <c r="B57" t="s">
        <v>27</v>
      </c>
      <c r="C57" t="s">
        <v>493</v>
      </c>
      <c r="D57" t="s">
        <v>480</v>
      </c>
    </row>
    <row r="58" spans="1:10" hidden="1" x14ac:dyDescent="0.25">
      <c r="A58" t="s">
        <v>1</v>
      </c>
      <c r="B58" t="s">
        <v>27</v>
      </c>
      <c r="C58" t="s">
        <v>493</v>
      </c>
      <c r="D58" t="s">
        <v>481</v>
      </c>
    </row>
    <row r="59" spans="1:10" hidden="1" x14ac:dyDescent="0.25">
      <c r="A59" t="s">
        <v>1</v>
      </c>
      <c r="B59" t="s">
        <v>27</v>
      </c>
      <c r="C59" t="s">
        <v>493</v>
      </c>
      <c r="D59" t="s">
        <v>482</v>
      </c>
    </row>
    <row r="60" spans="1:10" hidden="1" x14ac:dyDescent="0.25">
      <c r="A60" t="s">
        <v>1</v>
      </c>
      <c r="B60" t="s">
        <v>27</v>
      </c>
      <c r="C60" t="s">
        <v>493</v>
      </c>
      <c r="D60" t="s">
        <v>491</v>
      </c>
      <c r="F60">
        <v>0</v>
      </c>
      <c r="G60">
        <v>510188.94</v>
      </c>
      <c r="H60">
        <v>510188.94</v>
      </c>
      <c r="I60">
        <v>0</v>
      </c>
    </row>
    <row r="61" spans="1:10" x14ac:dyDescent="0.25">
      <c r="A61" t="s">
        <v>1</v>
      </c>
      <c r="B61" t="s">
        <v>27</v>
      </c>
      <c r="C61" t="s">
        <v>493</v>
      </c>
      <c r="D61" t="s">
        <v>483</v>
      </c>
      <c r="F61" s="4">
        <v>0</v>
      </c>
      <c r="G61" s="4">
        <v>510188.94</v>
      </c>
      <c r="H61" s="4">
        <v>510188.94</v>
      </c>
      <c r="I61" s="4">
        <v>0</v>
      </c>
    </row>
    <row r="62" spans="1:10" hidden="1" x14ac:dyDescent="0.25">
      <c r="A62" t="s">
        <v>1</v>
      </c>
      <c r="B62" t="s">
        <v>27</v>
      </c>
      <c r="C62" t="s">
        <v>493</v>
      </c>
      <c r="D62" t="s">
        <v>484</v>
      </c>
      <c r="F62">
        <v>0</v>
      </c>
      <c r="G62">
        <v>0</v>
      </c>
      <c r="H62">
        <v>0</v>
      </c>
      <c r="I62">
        <v>0</v>
      </c>
    </row>
    <row r="63" spans="1:10" hidden="1" x14ac:dyDescent="0.25">
      <c r="A63" t="s">
        <v>1</v>
      </c>
      <c r="B63" t="s">
        <v>27</v>
      </c>
      <c r="C63" t="s">
        <v>493</v>
      </c>
      <c r="D63" t="s">
        <v>485</v>
      </c>
      <c r="F63">
        <v>0</v>
      </c>
      <c r="G63">
        <v>75</v>
      </c>
      <c r="H63">
        <v>75</v>
      </c>
      <c r="I63">
        <v>0</v>
      </c>
    </row>
    <row r="64" spans="1:10" hidden="1" x14ac:dyDescent="0.25">
      <c r="A64" t="s">
        <v>1</v>
      </c>
      <c r="B64" t="s">
        <v>27</v>
      </c>
      <c r="C64" t="s">
        <v>493</v>
      </c>
      <c r="D64" t="s">
        <v>492</v>
      </c>
      <c r="F64">
        <v>0</v>
      </c>
      <c r="G64">
        <v>0</v>
      </c>
      <c r="H64">
        <v>0</v>
      </c>
      <c r="I64">
        <v>0</v>
      </c>
    </row>
    <row r="65" spans="1:10" hidden="1" x14ac:dyDescent="0.25">
      <c r="A65" t="s">
        <v>1</v>
      </c>
      <c r="B65" t="s">
        <v>27</v>
      </c>
      <c r="C65" t="s">
        <v>493</v>
      </c>
      <c r="D65" t="s">
        <v>486</v>
      </c>
      <c r="F65">
        <v>0</v>
      </c>
      <c r="G65">
        <v>0</v>
      </c>
      <c r="H65">
        <v>0</v>
      </c>
      <c r="I65">
        <v>0</v>
      </c>
      <c r="J65" t="s">
        <v>31</v>
      </c>
    </row>
    <row r="66" spans="1:10" hidden="1" x14ac:dyDescent="0.25">
      <c r="A66" t="s">
        <v>1</v>
      </c>
      <c r="B66" t="s">
        <v>27</v>
      </c>
      <c r="C66" t="s">
        <v>493</v>
      </c>
      <c r="D66" t="s">
        <v>487</v>
      </c>
      <c r="F66">
        <v>0</v>
      </c>
      <c r="G66">
        <v>0</v>
      </c>
      <c r="H66">
        <v>0</v>
      </c>
    </row>
    <row r="67" spans="1:10" hidden="1" x14ac:dyDescent="0.25">
      <c r="A67" t="s">
        <v>1</v>
      </c>
      <c r="B67" t="s">
        <v>27</v>
      </c>
      <c r="C67" t="s">
        <v>493</v>
      </c>
      <c r="D67" t="s">
        <v>488</v>
      </c>
      <c r="F67">
        <v>0</v>
      </c>
      <c r="G67">
        <v>273724</v>
      </c>
    </row>
    <row r="68" spans="1:10" hidden="1" x14ac:dyDescent="0.25">
      <c r="A68" t="s">
        <v>1</v>
      </c>
      <c r="B68" t="s">
        <v>27</v>
      </c>
      <c r="C68" t="s">
        <v>493</v>
      </c>
      <c r="D68" t="s">
        <v>489</v>
      </c>
      <c r="F68">
        <v>0</v>
      </c>
      <c r="H68">
        <v>273724</v>
      </c>
    </row>
    <row r="69" spans="1:10" hidden="1" x14ac:dyDescent="0.25">
      <c r="A69" t="s">
        <v>1</v>
      </c>
      <c r="B69" t="s">
        <v>27</v>
      </c>
      <c r="C69" t="s">
        <v>493</v>
      </c>
      <c r="D69" t="s">
        <v>490</v>
      </c>
      <c r="I69">
        <v>0</v>
      </c>
      <c r="J69" t="s">
        <v>31</v>
      </c>
    </row>
    <row r="70" spans="1:10" hidden="1" x14ac:dyDescent="0.25">
      <c r="A70" t="s">
        <v>1</v>
      </c>
      <c r="B70" t="s">
        <v>25</v>
      </c>
      <c r="C70" t="s">
        <v>493</v>
      </c>
      <c r="D70" t="s">
        <v>479</v>
      </c>
      <c r="E70" s="4">
        <v>7016302</v>
      </c>
      <c r="F70" s="4">
        <v>0</v>
      </c>
      <c r="G70" s="4">
        <v>631464</v>
      </c>
      <c r="H70" s="4">
        <v>631464</v>
      </c>
      <c r="I70" s="4">
        <v>0</v>
      </c>
    </row>
    <row r="71" spans="1:10" hidden="1" x14ac:dyDescent="0.25">
      <c r="A71" t="s">
        <v>1</v>
      </c>
      <c r="B71" t="s">
        <v>25</v>
      </c>
      <c r="C71" t="s">
        <v>493</v>
      </c>
      <c r="D71" t="s">
        <v>480</v>
      </c>
      <c r="E71">
        <v>0</v>
      </c>
      <c r="F71">
        <v>0</v>
      </c>
    </row>
    <row r="72" spans="1:10" hidden="1" x14ac:dyDescent="0.25">
      <c r="A72" t="s">
        <v>1</v>
      </c>
      <c r="B72" t="s">
        <v>25</v>
      </c>
      <c r="C72" t="s">
        <v>493</v>
      </c>
      <c r="D72" t="s">
        <v>481</v>
      </c>
      <c r="E72">
        <v>0</v>
      </c>
      <c r="F72">
        <v>0</v>
      </c>
    </row>
    <row r="73" spans="1:10" hidden="1" x14ac:dyDescent="0.25">
      <c r="A73" t="s">
        <v>1</v>
      </c>
      <c r="B73" t="s">
        <v>25</v>
      </c>
      <c r="C73" t="s">
        <v>493</v>
      </c>
      <c r="D73" t="s">
        <v>482</v>
      </c>
      <c r="E73">
        <v>0</v>
      </c>
      <c r="F73">
        <v>0</v>
      </c>
    </row>
    <row r="74" spans="1:10" hidden="1" x14ac:dyDescent="0.25">
      <c r="A74" t="s">
        <v>1</v>
      </c>
      <c r="B74" t="s">
        <v>25</v>
      </c>
      <c r="C74" t="s">
        <v>493</v>
      </c>
      <c r="D74" t="s">
        <v>491</v>
      </c>
      <c r="F74">
        <v>47088</v>
      </c>
      <c r="G74">
        <v>354462.9</v>
      </c>
      <c r="H74">
        <v>354462.9</v>
      </c>
      <c r="I74">
        <v>7948</v>
      </c>
    </row>
    <row r="75" spans="1:10" x14ac:dyDescent="0.25">
      <c r="A75" t="s">
        <v>1</v>
      </c>
      <c r="B75" t="s">
        <v>25</v>
      </c>
      <c r="C75" t="s">
        <v>493</v>
      </c>
      <c r="D75" t="s">
        <v>483</v>
      </c>
      <c r="F75" s="4">
        <v>47088</v>
      </c>
      <c r="G75" s="4">
        <v>354462.9</v>
      </c>
      <c r="H75" s="4">
        <v>354462.9</v>
      </c>
      <c r="I75" s="4">
        <v>7948</v>
      </c>
    </row>
    <row r="76" spans="1:10" hidden="1" x14ac:dyDescent="0.25">
      <c r="A76" t="s">
        <v>1</v>
      </c>
      <c r="B76" t="s">
        <v>25</v>
      </c>
      <c r="C76" t="s">
        <v>493</v>
      </c>
      <c r="D76" t="s">
        <v>484</v>
      </c>
      <c r="F76">
        <v>0</v>
      </c>
      <c r="G76">
        <v>0</v>
      </c>
      <c r="H76">
        <v>0</v>
      </c>
      <c r="I76">
        <v>0</v>
      </c>
    </row>
    <row r="77" spans="1:10" hidden="1" x14ac:dyDescent="0.25">
      <c r="A77" t="s">
        <v>1</v>
      </c>
      <c r="B77" t="s">
        <v>25</v>
      </c>
      <c r="C77" t="s">
        <v>493</v>
      </c>
      <c r="D77" t="s">
        <v>485</v>
      </c>
      <c r="F77">
        <v>0</v>
      </c>
      <c r="G77">
        <v>175</v>
      </c>
      <c r="H77">
        <v>175</v>
      </c>
      <c r="I77">
        <v>0</v>
      </c>
    </row>
    <row r="78" spans="1:10" hidden="1" x14ac:dyDescent="0.25">
      <c r="A78" t="s">
        <v>1</v>
      </c>
      <c r="B78" t="s">
        <v>25</v>
      </c>
      <c r="C78" t="s">
        <v>493</v>
      </c>
      <c r="D78" t="s">
        <v>492</v>
      </c>
      <c r="F78">
        <v>0</v>
      </c>
      <c r="G78">
        <v>0</v>
      </c>
      <c r="H78">
        <v>0</v>
      </c>
      <c r="I78">
        <v>0</v>
      </c>
    </row>
    <row r="79" spans="1:10" hidden="1" x14ac:dyDescent="0.25">
      <c r="A79" t="s">
        <v>1</v>
      </c>
      <c r="B79" t="s">
        <v>25</v>
      </c>
      <c r="C79" t="s">
        <v>493</v>
      </c>
      <c r="D79" t="s">
        <v>486</v>
      </c>
      <c r="F79">
        <v>0</v>
      </c>
      <c r="G79">
        <v>0</v>
      </c>
      <c r="H79">
        <v>0</v>
      </c>
      <c r="I79">
        <v>0</v>
      </c>
      <c r="J79" t="s">
        <v>102</v>
      </c>
    </row>
    <row r="80" spans="1:10" hidden="1" x14ac:dyDescent="0.25">
      <c r="A80" t="s">
        <v>1</v>
      </c>
      <c r="B80" t="s">
        <v>25</v>
      </c>
      <c r="C80" t="s">
        <v>493</v>
      </c>
      <c r="D80" t="s">
        <v>487</v>
      </c>
      <c r="F80">
        <v>0</v>
      </c>
      <c r="G80">
        <v>0</v>
      </c>
      <c r="H80">
        <v>0</v>
      </c>
    </row>
    <row r="81" spans="1:10" hidden="1" x14ac:dyDescent="0.25">
      <c r="A81" t="s">
        <v>1</v>
      </c>
      <c r="B81" t="s">
        <v>25</v>
      </c>
      <c r="C81" t="s">
        <v>493</v>
      </c>
      <c r="D81" t="s">
        <v>488</v>
      </c>
      <c r="F81">
        <v>47088</v>
      </c>
      <c r="G81">
        <v>584376</v>
      </c>
    </row>
    <row r="82" spans="1:10" hidden="1" x14ac:dyDescent="0.25">
      <c r="A82" t="s">
        <v>1</v>
      </c>
      <c r="B82" t="s">
        <v>25</v>
      </c>
      <c r="C82" t="s">
        <v>493</v>
      </c>
      <c r="D82" t="s">
        <v>489</v>
      </c>
      <c r="F82">
        <v>0</v>
      </c>
      <c r="H82">
        <v>631464</v>
      </c>
    </row>
    <row r="83" spans="1:10" hidden="1" x14ac:dyDescent="0.25">
      <c r="A83" t="s">
        <v>1</v>
      </c>
      <c r="B83" t="s">
        <v>25</v>
      </c>
      <c r="C83" t="s">
        <v>493</v>
      </c>
      <c r="D83" t="s">
        <v>490</v>
      </c>
      <c r="I83">
        <v>0</v>
      </c>
      <c r="J83" t="s">
        <v>102</v>
      </c>
    </row>
    <row r="84" spans="1:10" hidden="1" x14ac:dyDescent="0.25">
      <c r="A84" t="s">
        <v>1</v>
      </c>
      <c r="B84" t="s">
        <v>28</v>
      </c>
      <c r="C84" t="s">
        <v>493</v>
      </c>
      <c r="D84" t="s">
        <v>479</v>
      </c>
      <c r="E84" s="4">
        <v>3425197</v>
      </c>
      <c r="F84" s="4">
        <v>0</v>
      </c>
      <c r="G84" s="4">
        <v>308269</v>
      </c>
      <c r="H84" s="4">
        <v>308269</v>
      </c>
      <c r="I84" s="4">
        <v>0</v>
      </c>
    </row>
    <row r="85" spans="1:10" hidden="1" x14ac:dyDescent="0.25">
      <c r="A85" t="s">
        <v>1</v>
      </c>
      <c r="B85" t="s">
        <v>28</v>
      </c>
      <c r="C85" t="s">
        <v>493</v>
      </c>
      <c r="D85" t="s">
        <v>480</v>
      </c>
    </row>
    <row r="86" spans="1:10" hidden="1" x14ac:dyDescent="0.25">
      <c r="A86" t="s">
        <v>1</v>
      </c>
      <c r="B86" t="s">
        <v>28</v>
      </c>
      <c r="C86" t="s">
        <v>493</v>
      </c>
      <c r="D86" t="s">
        <v>481</v>
      </c>
    </row>
    <row r="87" spans="1:10" hidden="1" x14ac:dyDescent="0.25">
      <c r="A87" t="s">
        <v>1</v>
      </c>
      <c r="B87" t="s">
        <v>28</v>
      </c>
      <c r="C87" t="s">
        <v>493</v>
      </c>
      <c r="D87" t="s">
        <v>482</v>
      </c>
    </row>
    <row r="88" spans="1:10" hidden="1" x14ac:dyDescent="0.25">
      <c r="A88" t="s">
        <v>1</v>
      </c>
      <c r="B88" t="s">
        <v>28</v>
      </c>
      <c r="C88" t="s">
        <v>493</v>
      </c>
      <c r="D88" t="s">
        <v>491</v>
      </c>
      <c r="F88">
        <v>551.16</v>
      </c>
      <c r="G88">
        <v>398674.72</v>
      </c>
      <c r="H88">
        <v>398674.72</v>
      </c>
      <c r="I88">
        <v>0</v>
      </c>
    </row>
    <row r="89" spans="1:10" x14ac:dyDescent="0.25">
      <c r="A89" t="s">
        <v>1</v>
      </c>
      <c r="B89" t="s">
        <v>28</v>
      </c>
      <c r="C89" t="s">
        <v>493</v>
      </c>
      <c r="D89" t="s">
        <v>483</v>
      </c>
      <c r="F89" s="4">
        <v>551.16</v>
      </c>
      <c r="G89" s="4">
        <v>398674.72</v>
      </c>
      <c r="H89" s="4">
        <v>398674.72</v>
      </c>
      <c r="I89" s="4">
        <v>0</v>
      </c>
    </row>
    <row r="90" spans="1:10" hidden="1" x14ac:dyDescent="0.25">
      <c r="A90" t="s">
        <v>1</v>
      </c>
      <c r="B90" t="s">
        <v>28</v>
      </c>
      <c r="C90" t="s">
        <v>493</v>
      </c>
      <c r="D90" t="s">
        <v>484</v>
      </c>
      <c r="F90">
        <v>0</v>
      </c>
      <c r="G90">
        <v>0</v>
      </c>
      <c r="H90">
        <v>0</v>
      </c>
      <c r="I90">
        <v>0</v>
      </c>
    </row>
    <row r="91" spans="1:10" hidden="1" x14ac:dyDescent="0.25">
      <c r="A91" t="s">
        <v>1</v>
      </c>
      <c r="B91" t="s">
        <v>28</v>
      </c>
      <c r="C91" t="s">
        <v>493</v>
      </c>
      <c r="D91" t="s">
        <v>485</v>
      </c>
      <c r="F91">
        <v>0</v>
      </c>
      <c r="G91">
        <v>50</v>
      </c>
      <c r="H91">
        <v>50</v>
      </c>
      <c r="I91">
        <v>0</v>
      </c>
    </row>
    <row r="92" spans="1:10" hidden="1" x14ac:dyDescent="0.25">
      <c r="A92" t="s">
        <v>1</v>
      </c>
      <c r="B92" t="s">
        <v>28</v>
      </c>
      <c r="C92" t="s">
        <v>493</v>
      </c>
      <c r="D92" t="s">
        <v>492</v>
      </c>
      <c r="F92">
        <v>0</v>
      </c>
      <c r="G92">
        <v>0</v>
      </c>
      <c r="H92">
        <v>0</v>
      </c>
      <c r="I92">
        <v>0</v>
      </c>
    </row>
    <row r="93" spans="1:10" hidden="1" x14ac:dyDescent="0.25">
      <c r="A93" t="s">
        <v>1</v>
      </c>
      <c r="B93" t="s">
        <v>28</v>
      </c>
      <c r="C93" t="s">
        <v>493</v>
      </c>
      <c r="D93" t="s">
        <v>486</v>
      </c>
      <c r="F93">
        <v>0</v>
      </c>
      <c r="G93">
        <v>0</v>
      </c>
      <c r="H93">
        <v>0</v>
      </c>
      <c r="I93">
        <v>0</v>
      </c>
      <c r="J93" t="s">
        <v>34</v>
      </c>
    </row>
    <row r="94" spans="1:10" hidden="1" x14ac:dyDescent="0.25">
      <c r="A94" t="s">
        <v>1</v>
      </c>
      <c r="B94" t="s">
        <v>28</v>
      </c>
      <c r="C94" t="s">
        <v>493</v>
      </c>
      <c r="D94" t="s">
        <v>487</v>
      </c>
      <c r="F94">
        <v>0</v>
      </c>
      <c r="G94">
        <v>0</v>
      </c>
      <c r="H94">
        <v>0</v>
      </c>
    </row>
    <row r="95" spans="1:10" hidden="1" x14ac:dyDescent="0.25">
      <c r="A95" t="s">
        <v>1</v>
      </c>
      <c r="B95" t="s">
        <v>28</v>
      </c>
      <c r="C95" t="s">
        <v>493</v>
      </c>
      <c r="D95" t="s">
        <v>488</v>
      </c>
      <c r="F95">
        <v>551</v>
      </c>
      <c r="G95">
        <v>307718</v>
      </c>
    </row>
    <row r="96" spans="1:10" hidden="1" x14ac:dyDescent="0.25">
      <c r="A96" t="s">
        <v>1</v>
      </c>
      <c r="B96" t="s">
        <v>28</v>
      </c>
      <c r="C96" t="s">
        <v>493</v>
      </c>
      <c r="D96" t="s">
        <v>489</v>
      </c>
      <c r="F96">
        <v>0</v>
      </c>
      <c r="H96">
        <v>308269</v>
      </c>
    </row>
    <row r="97" spans="1:10" hidden="1" x14ac:dyDescent="0.25">
      <c r="A97" t="s">
        <v>1</v>
      </c>
      <c r="B97" t="s">
        <v>28</v>
      </c>
      <c r="C97" t="s">
        <v>493</v>
      </c>
      <c r="D97" t="s">
        <v>490</v>
      </c>
      <c r="I97">
        <v>0</v>
      </c>
      <c r="J97" t="s">
        <v>34</v>
      </c>
    </row>
    <row r="98" spans="1:10" hidden="1" x14ac:dyDescent="0.25">
      <c r="A98" t="s">
        <v>1</v>
      </c>
      <c r="B98" t="s">
        <v>36</v>
      </c>
      <c r="C98" t="s">
        <v>493</v>
      </c>
      <c r="D98" t="s">
        <v>479</v>
      </c>
      <c r="E98" s="4"/>
      <c r="F98" s="4"/>
      <c r="G98" s="4"/>
      <c r="H98" s="4"/>
      <c r="I98" s="4"/>
    </row>
    <row r="99" spans="1:10" hidden="1" x14ac:dyDescent="0.25">
      <c r="A99" t="s">
        <v>1</v>
      </c>
      <c r="B99" t="s">
        <v>36</v>
      </c>
      <c r="C99" t="s">
        <v>493</v>
      </c>
      <c r="D99" t="s">
        <v>480</v>
      </c>
    </row>
    <row r="100" spans="1:10" hidden="1" x14ac:dyDescent="0.25">
      <c r="A100" t="s">
        <v>1</v>
      </c>
      <c r="B100" t="s">
        <v>36</v>
      </c>
      <c r="C100" t="s">
        <v>493</v>
      </c>
      <c r="D100" t="s">
        <v>481</v>
      </c>
    </row>
    <row r="101" spans="1:10" hidden="1" x14ac:dyDescent="0.25">
      <c r="A101" t="s">
        <v>1</v>
      </c>
      <c r="B101" t="s">
        <v>36</v>
      </c>
      <c r="C101" t="s">
        <v>493</v>
      </c>
      <c r="D101" t="s">
        <v>482</v>
      </c>
    </row>
    <row r="102" spans="1:10" x14ac:dyDescent="0.25">
      <c r="A102" t="s">
        <v>1</v>
      </c>
      <c r="B102" t="s">
        <v>36</v>
      </c>
      <c r="C102" t="s">
        <v>493</v>
      </c>
      <c r="D102" t="s">
        <v>483</v>
      </c>
      <c r="F102" s="4"/>
      <c r="G102" s="4"/>
      <c r="H102" s="4"/>
      <c r="I102" s="4"/>
    </row>
    <row r="103" spans="1:10" hidden="1" x14ac:dyDescent="0.25">
      <c r="A103" t="s">
        <v>1</v>
      </c>
      <c r="B103" t="s">
        <v>36</v>
      </c>
      <c r="C103" t="s">
        <v>493</v>
      </c>
      <c r="D103" t="s">
        <v>484</v>
      </c>
      <c r="F103">
        <v>0</v>
      </c>
      <c r="G103">
        <v>0</v>
      </c>
      <c r="H103">
        <v>0</v>
      </c>
      <c r="I103">
        <v>0</v>
      </c>
    </row>
    <row r="104" spans="1:10" hidden="1" x14ac:dyDescent="0.25">
      <c r="A104" t="s">
        <v>1</v>
      </c>
      <c r="B104" t="s">
        <v>36</v>
      </c>
      <c r="C104" t="s">
        <v>493</v>
      </c>
      <c r="D104" t="s">
        <v>485</v>
      </c>
      <c r="F104">
        <v>0</v>
      </c>
      <c r="G104">
        <v>250</v>
      </c>
      <c r="H104">
        <v>250</v>
      </c>
      <c r="I104">
        <v>0</v>
      </c>
    </row>
    <row r="105" spans="1:10" hidden="1" x14ac:dyDescent="0.25">
      <c r="A105" t="s">
        <v>1</v>
      </c>
      <c r="B105" t="s">
        <v>36</v>
      </c>
      <c r="C105" t="s">
        <v>493</v>
      </c>
      <c r="D105" t="s">
        <v>492</v>
      </c>
      <c r="F105">
        <v>0</v>
      </c>
      <c r="G105">
        <v>0</v>
      </c>
      <c r="H105">
        <v>0</v>
      </c>
      <c r="I105">
        <v>0</v>
      </c>
    </row>
    <row r="106" spans="1:10" hidden="1" x14ac:dyDescent="0.25">
      <c r="A106" t="s">
        <v>1</v>
      </c>
      <c r="B106" t="s">
        <v>36</v>
      </c>
      <c r="C106" t="s">
        <v>493</v>
      </c>
      <c r="D106" t="s">
        <v>486</v>
      </c>
      <c r="F106">
        <v>0</v>
      </c>
      <c r="G106">
        <v>0</v>
      </c>
      <c r="H106">
        <v>0</v>
      </c>
      <c r="I106">
        <v>0</v>
      </c>
    </row>
    <row r="107" spans="1:10" hidden="1" x14ac:dyDescent="0.25">
      <c r="A107" t="s">
        <v>1</v>
      </c>
      <c r="B107" t="s">
        <v>36</v>
      </c>
      <c r="C107" t="s">
        <v>493</v>
      </c>
      <c r="D107" t="s">
        <v>487</v>
      </c>
    </row>
    <row r="108" spans="1:10" hidden="1" x14ac:dyDescent="0.25">
      <c r="A108" t="s">
        <v>1</v>
      </c>
      <c r="B108" t="s">
        <v>36</v>
      </c>
      <c r="C108" t="s">
        <v>493</v>
      </c>
      <c r="D108" t="s">
        <v>488</v>
      </c>
    </row>
    <row r="109" spans="1:10" hidden="1" x14ac:dyDescent="0.25">
      <c r="A109" t="s">
        <v>1</v>
      </c>
      <c r="B109" t="s">
        <v>36</v>
      </c>
      <c r="C109" t="s">
        <v>493</v>
      </c>
      <c r="D109" t="s">
        <v>489</v>
      </c>
    </row>
    <row r="110" spans="1:10" hidden="1" x14ac:dyDescent="0.25">
      <c r="A110" t="s">
        <v>1</v>
      </c>
      <c r="B110" t="s">
        <v>36</v>
      </c>
      <c r="C110" t="s">
        <v>493</v>
      </c>
      <c r="D110" t="s">
        <v>490</v>
      </c>
    </row>
    <row r="111" spans="1:10" hidden="1" x14ac:dyDescent="0.25">
      <c r="A111" t="s">
        <v>1</v>
      </c>
      <c r="B111" t="s">
        <v>35</v>
      </c>
      <c r="C111" t="s">
        <v>493</v>
      </c>
      <c r="D111" t="s">
        <v>479</v>
      </c>
      <c r="E111" s="4">
        <v>2542151</v>
      </c>
      <c r="F111" s="4">
        <v>0</v>
      </c>
      <c r="G111" s="4">
        <v>228793.59</v>
      </c>
      <c r="H111" s="4">
        <v>228793.59</v>
      </c>
      <c r="I111" s="4">
        <v>0</v>
      </c>
    </row>
    <row r="112" spans="1:10" hidden="1" x14ac:dyDescent="0.25">
      <c r="A112" t="s">
        <v>1</v>
      </c>
      <c r="B112" t="s">
        <v>35</v>
      </c>
      <c r="C112" t="s">
        <v>493</v>
      </c>
      <c r="D112" t="s">
        <v>480</v>
      </c>
    </row>
    <row r="113" spans="1:10" hidden="1" x14ac:dyDescent="0.25">
      <c r="A113" t="s">
        <v>1</v>
      </c>
      <c r="B113" t="s">
        <v>35</v>
      </c>
      <c r="C113" t="s">
        <v>493</v>
      </c>
      <c r="D113" t="s">
        <v>481</v>
      </c>
    </row>
    <row r="114" spans="1:10" hidden="1" x14ac:dyDescent="0.25">
      <c r="A114" t="s">
        <v>1</v>
      </c>
      <c r="B114" t="s">
        <v>35</v>
      </c>
      <c r="C114" t="s">
        <v>493</v>
      </c>
      <c r="D114" t="s">
        <v>482</v>
      </c>
    </row>
    <row r="115" spans="1:10" x14ac:dyDescent="0.25">
      <c r="A115" t="s">
        <v>1</v>
      </c>
      <c r="B115" t="s">
        <v>35</v>
      </c>
      <c r="C115" t="s">
        <v>493</v>
      </c>
      <c r="D115" t="s">
        <v>483</v>
      </c>
      <c r="F115" s="4"/>
      <c r="G115" s="4"/>
      <c r="H115" s="4"/>
      <c r="I115" s="4"/>
    </row>
    <row r="116" spans="1:10" hidden="1" x14ac:dyDescent="0.25">
      <c r="A116" t="s">
        <v>1</v>
      </c>
      <c r="B116" t="s">
        <v>35</v>
      </c>
      <c r="C116" t="s">
        <v>493</v>
      </c>
      <c r="D116" t="s">
        <v>484</v>
      </c>
      <c r="F116">
        <v>0</v>
      </c>
      <c r="G116">
        <v>0</v>
      </c>
      <c r="H116">
        <v>0</v>
      </c>
      <c r="I116">
        <v>0</v>
      </c>
    </row>
    <row r="117" spans="1:10" hidden="1" x14ac:dyDescent="0.25">
      <c r="A117" t="s">
        <v>1</v>
      </c>
      <c r="B117" t="s">
        <v>35</v>
      </c>
      <c r="C117" t="s">
        <v>493</v>
      </c>
      <c r="D117" t="s">
        <v>485</v>
      </c>
      <c r="F117">
        <v>0</v>
      </c>
      <c r="G117">
        <v>0</v>
      </c>
      <c r="H117">
        <v>0</v>
      </c>
      <c r="I117">
        <v>0</v>
      </c>
    </row>
    <row r="118" spans="1:10" hidden="1" x14ac:dyDescent="0.25">
      <c r="A118" t="s">
        <v>1</v>
      </c>
      <c r="B118" t="s">
        <v>35</v>
      </c>
      <c r="C118" t="s">
        <v>493</v>
      </c>
      <c r="D118" t="s">
        <v>486</v>
      </c>
      <c r="F118">
        <v>0</v>
      </c>
      <c r="G118">
        <v>0</v>
      </c>
      <c r="H118">
        <v>0</v>
      </c>
      <c r="I118">
        <v>0</v>
      </c>
      <c r="J118" t="s">
        <v>42</v>
      </c>
    </row>
    <row r="119" spans="1:10" hidden="1" x14ac:dyDescent="0.25">
      <c r="A119" t="s">
        <v>1</v>
      </c>
      <c r="B119" t="s">
        <v>35</v>
      </c>
      <c r="C119" t="s">
        <v>493</v>
      </c>
      <c r="D119" t="s">
        <v>487</v>
      </c>
      <c r="F119">
        <v>0</v>
      </c>
      <c r="G119">
        <v>0</v>
      </c>
      <c r="H119">
        <v>0</v>
      </c>
    </row>
    <row r="120" spans="1:10" hidden="1" x14ac:dyDescent="0.25">
      <c r="A120" t="s">
        <v>1</v>
      </c>
      <c r="B120" t="s">
        <v>35</v>
      </c>
      <c r="C120" t="s">
        <v>493</v>
      </c>
      <c r="D120" t="s">
        <v>488</v>
      </c>
      <c r="F120">
        <v>0</v>
      </c>
      <c r="G120">
        <v>228794</v>
      </c>
    </row>
    <row r="121" spans="1:10" hidden="1" x14ac:dyDescent="0.25">
      <c r="A121" t="s">
        <v>1</v>
      </c>
      <c r="B121" t="s">
        <v>35</v>
      </c>
      <c r="C121" t="s">
        <v>493</v>
      </c>
      <c r="D121" t="s">
        <v>489</v>
      </c>
      <c r="F121">
        <v>0</v>
      </c>
      <c r="H121">
        <v>228794</v>
      </c>
    </row>
    <row r="122" spans="1:10" hidden="1" x14ac:dyDescent="0.25">
      <c r="A122" t="s">
        <v>1</v>
      </c>
      <c r="B122" t="s">
        <v>35</v>
      </c>
      <c r="C122" t="s">
        <v>493</v>
      </c>
      <c r="D122" t="s">
        <v>490</v>
      </c>
      <c r="I122">
        <v>0</v>
      </c>
      <c r="J122" t="s">
        <v>42</v>
      </c>
    </row>
    <row r="123" spans="1:10" hidden="1" x14ac:dyDescent="0.25">
      <c r="A123" t="s">
        <v>1</v>
      </c>
      <c r="B123" t="s">
        <v>33</v>
      </c>
      <c r="C123" t="s">
        <v>493</v>
      </c>
      <c r="D123" t="s">
        <v>479</v>
      </c>
      <c r="E123" s="4">
        <v>1021437</v>
      </c>
      <c r="F123" s="4">
        <v>0</v>
      </c>
      <c r="G123" s="4">
        <v>91930</v>
      </c>
      <c r="H123" s="4">
        <v>91930</v>
      </c>
      <c r="I123" s="4">
        <v>0</v>
      </c>
    </row>
    <row r="124" spans="1:10" hidden="1" x14ac:dyDescent="0.25">
      <c r="A124" t="s">
        <v>1</v>
      </c>
      <c r="B124" t="s">
        <v>33</v>
      </c>
      <c r="C124" t="s">
        <v>493</v>
      </c>
      <c r="D124" t="s">
        <v>480</v>
      </c>
    </row>
    <row r="125" spans="1:10" hidden="1" x14ac:dyDescent="0.25">
      <c r="A125" t="s">
        <v>1</v>
      </c>
      <c r="B125" t="s">
        <v>33</v>
      </c>
      <c r="C125" t="s">
        <v>493</v>
      </c>
      <c r="D125" t="s">
        <v>481</v>
      </c>
    </row>
    <row r="126" spans="1:10" hidden="1" x14ac:dyDescent="0.25">
      <c r="A126" t="s">
        <v>1</v>
      </c>
      <c r="B126" t="s">
        <v>33</v>
      </c>
      <c r="C126" t="s">
        <v>493</v>
      </c>
      <c r="D126" t="s">
        <v>482</v>
      </c>
    </row>
    <row r="127" spans="1:10" hidden="1" x14ac:dyDescent="0.25">
      <c r="A127" t="s">
        <v>1</v>
      </c>
      <c r="B127" t="s">
        <v>33</v>
      </c>
      <c r="C127" t="s">
        <v>493</v>
      </c>
      <c r="D127" t="s">
        <v>491</v>
      </c>
      <c r="F127">
        <v>0</v>
      </c>
      <c r="G127">
        <v>24386.36</v>
      </c>
      <c r="H127">
        <v>24386.36</v>
      </c>
      <c r="I127">
        <v>0</v>
      </c>
    </row>
    <row r="128" spans="1:10" x14ac:dyDescent="0.25">
      <c r="A128" t="s">
        <v>1</v>
      </c>
      <c r="B128" t="s">
        <v>33</v>
      </c>
      <c r="C128" t="s">
        <v>493</v>
      </c>
      <c r="D128" t="s">
        <v>483</v>
      </c>
      <c r="F128" s="4">
        <v>0</v>
      </c>
      <c r="G128" s="4">
        <v>24386.36</v>
      </c>
      <c r="H128" s="4">
        <v>24386.36</v>
      </c>
      <c r="I128" s="4">
        <v>0</v>
      </c>
    </row>
    <row r="129" spans="1:10" hidden="1" x14ac:dyDescent="0.25">
      <c r="A129" t="s">
        <v>1</v>
      </c>
      <c r="B129" t="s">
        <v>33</v>
      </c>
      <c r="C129" t="s">
        <v>493</v>
      </c>
      <c r="D129" t="s">
        <v>484</v>
      </c>
      <c r="F129">
        <v>0</v>
      </c>
      <c r="G129">
        <v>0</v>
      </c>
      <c r="H129">
        <v>0</v>
      </c>
      <c r="I129">
        <v>0</v>
      </c>
    </row>
    <row r="130" spans="1:10" hidden="1" x14ac:dyDescent="0.25">
      <c r="A130" t="s">
        <v>1</v>
      </c>
      <c r="B130" t="s">
        <v>33</v>
      </c>
      <c r="C130" t="s">
        <v>493</v>
      </c>
      <c r="D130" t="s">
        <v>485</v>
      </c>
      <c r="F130">
        <v>0</v>
      </c>
      <c r="G130">
        <v>250</v>
      </c>
      <c r="H130">
        <v>250</v>
      </c>
      <c r="I130">
        <v>0</v>
      </c>
    </row>
    <row r="131" spans="1:10" hidden="1" x14ac:dyDescent="0.25">
      <c r="A131" t="s">
        <v>1</v>
      </c>
      <c r="B131" t="s">
        <v>33</v>
      </c>
      <c r="C131" t="s">
        <v>493</v>
      </c>
      <c r="D131" t="s">
        <v>492</v>
      </c>
      <c r="F131">
        <v>0</v>
      </c>
      <c r="G131">
        <v>0</v>
      </c>
      <c r="H131">
        <v>0</v>
      </c>
      <c r="I131">
        <v>0</v>
      </c>
    </row>
    <row r="132" spans="1:10" hidden="1" x14ac:dyDescent="0.25">
      <c r="A132" t="s">
        <v>1</v>
      </c>
      <c r="B132" t="s">
        <v>33</v>
      </c>
      <c r="C132" t="s">
        <v>493</v>
      </c>
      <c r="D132" t="s">
        <v>486</v>
      </c>
      <c r="F132">
        <v>0</v>
      </c>
      <c r="G132">
        <v>0</v>
      </c>
      <c r="H132">
        <v>0</v>
      </c>
      <c r="I132">
        <v>0</v>
      </c>
      <c r="J132" t="s">
        <v>42</v>
      </c>
    </row>
    <row r="133" spans="1:10" hidden="1" x14ac:dyDescent="0.25">
      <c r="A133" t="s">
        <v>1</v>
      </c>
      <c r="B133" t="s">
        <v>33</v>
      </c>
      <c r="C133" t="s">
        <v>493</v>
      </c>
      <c r="D133" t="s">
        <v>487</v>
      </c>
      <c r="F133">
        <v>0</v>
      </c>
      <c r="G133">
        <v>0</v>
      </c>
      <c r="H133">
        <v>0</v>
      </c>
    </row>
    <row r="134" spans="1:10" hidden="1" x14ac:dyDescent="0.25">
      <c r="A134" t="s">
        <v>1</v>
      </c>
      <c r="B134" t="s">
        <v>33</v>
      </c>
      <c r="C134" t="s">
        <v>493</v>
      </c>
      <c r="D134" t="s">
        <v>488</v>
      </c>
      <c r="F134">
        <v>0</v>
      </c>
      <c r="G134">
        <v>91930</v>
      </c>
    </row>
    <row r="135" spans="1:10" hidden="1" x14ac:dyDescent="0.25">
      <c r="A135" t="s">
        <v>1</v>
      </c>
      <c r="B135" t="s">
        <v>33</v>
      </c>
      <c r="C135" t="s">
        <v>493</v>
      </c>
      <c r="D135" t="s">
        <v>489</v>
      </c>
      <c r="F135">
        <v>0</v>
      </c>
      <c r="H135">
        <v>91930</v>
      </c>
    </row>
    <row r="136" spans="1:10" hidden="1" x14ac:dyDescent="0.25">
      <c r="A136" t="s">
        <v>1</v>
      </c>
      <c r="B136" t="s">
        <v>33</v>
      </c>
      <c r="C136" t="s">
        <v>493</v>
      </c>
      <c r="D136" t="s">
        <v>490</v>
      </c>
      <c r="I136">
        <v>0</v>
      </c>
      <c r="J136" t="s">
        <v>42</v>
      </c>
    </row>
    <row r="137" spans="1:10" hidden="1" x14ac:dyDescent="0.25">
      <c r="A137" t="s">
        <v>1</v>
      </c>
      <c r="B137" t="s">
        <v>32</v>
      </c>
      <c r="C137" t="s">
        <v>493</v>
      </c>
      <c r="D137" t="s">
        <v>479</v>
      </c>
      <c r="E137" s="4">
        <v>301840</v>
      </c>
      <c r="F137" s="4">
        <v>0</v>
      </c>
      <c r="G137" s="4">
        <v>27165.5</v>
      </c>
      <c r="H137" s="4">
        <v>27165.5</v>
      </c>
      <c r="I137" s="4">
        <v>0</v>
      </c>
    </row>
    <row r="138" spans="1:10" hidden="1" x14ac:dyDescent="0.25">
      <c r="A138" t="s">
        <v>1</v>
      </c>
      <c r="B138" t="s">
        <v>32</v>
      </c>
      <c r="C138" t="s">
        <v>493</v>
      </c>
      <c r="D138" t="s">
        <v>480</v>
      </c>
    </row>
    <row r="139" spans="1:10" hidden="1" x14ac:dyDescent="0.25">
      <c r="A139" t="s">
        <v>1</v>
      </c>
      <c r="B139" t="s">
        <v>32</v>
      </c>
      <c r="C139" t="s">
        <v>493</v>
      </c>
      <c r="D139" t="s">
        <v>481</v>
      </c>
    </row>
    <row r="140" spans="1:10" hidden="1" x14ac:dyDescent="0.25">
      <c r="A140" t="s">
        <v>1</v>
      </c>
      <c r="B140" t="s">
        <v>32</v>
      </c>
      <c r="C140" t="s">
        <v>493</v>
      </c>
      <c r="D140" t="s">
        <v>482</v>
      </c>
    </row>
    <row r="141" spans="1:10" hidden="1" x14ac:dyDescent="0.25">
      <c r="A141" t="s">
        <v>1</v>
      </c>
      <c r="B141" t="s">
        <v>32</v>
      </c>
      <c r="C141" t="s">
        <v>493</v>
      </c>
      <c r="D141" t="s">
        <v>491</v>
      </c>
      <c r="F141">
        <v>6424.03</v>
      </c>
      <c r="G141">
        <v>35210</v>
      </c>
      <c r="H141">
        <v>35210</v>
      </c>
      <c r="I141">
        <v>0</v>
      </c>
    </row>
    <row r="142" spans="1:10" x14ac:dyDescent="0.25">
      <c r="A142" t="s">
        <v>1</v>
      </c>
      <c r="B142" t="s">
        <v>32</v>
      </c>
      <c r="C142" t="s">
        <v>493</v>
      </c>
      <c r="D142" t="s">
        <v>483</v>
      </c>
      <c r="F142" s="4">
        <v>6424.03</v>
      </c>
      <c r="G142" s="4">
        <v>35210</v>
      </c>
      <c r="H142" s="4">
        <v>35210</v>
      </c>
      <c r="I142" s="4">
        <v>0</v>
      </c>
    </row>
    <row r="143" spans="1:10" hidden="1" x14ac:dyDescent="0.25">
      <c r="A143" t="s">
        <v>1</v>
      </c>
      <c r="B143" t="s">
        <v>32</v>
      </c>
      <c r="C143" t="s">
        <v>493</v>
      </c>
      <c r="D143" t="s">
        <v>484</v>
      </c>
      <c r="F143">
        <v>0</v>
      </c>
      <c r="G143">
        <v>0</v>
      </c>
      <c r="H143">
        <v>0</v>
      </c>
      <c r="I143">
        <v>0</v>
      </c>
    </row>
    <row r="144" spans="1:10" hidden="1" x14ac:dyDescent="0.25">
      <c r="A144" t="s">
        <v>1</v>
      </c>
      <c r="B144" t="s">
        <v>32</v>
      </c>
      <c r="C144" t="s">
        <v>493</v>
      </c>
      <c r="D144" t="s">
        <v>485</v>
      </c>
      <c r="F144">
        <v>0</v>
      </c>
      <c r="G144">
        <v>0</v>
      </c>
      <c r="H144">
        <v>0</v>
      </c>
      <c r="I144">
        <v>0</v>
      </c>
    </row>
    <row r="145" spans="1:10" hidden="1" x14ac:dyDescent="0.25">
      <c r="A145" t="s">
        <v>1</v>
      </c>
      <c r="B145" t="s">
        <v>32</v>
      </c>
      <c r="C145" t="s">
        <v>493</v>
      </c>
      <c r="D145" t="s">
        <v>486</v>
      </c>
      <c r="F145">
        <v>0</v>
      </c>
      <c r="G145">
        <v>0</v>
      </c>
      <c r="H145">
        <v>0</v>
      </c>
      <c r="I145">
        <v>0</v>
      </c>
      <c r="J145" t="s">
        <v>39</v>
      </c>
    </row>
    <row r="146" spans="1:10" hidden="1" x14ac:dyDescent="0.25">
      <c r="A146" t="s">
        <v>1</v>
      </c>
      <c r="B146" t="s">
        <v>32</v>
      </c>
      <c r="C146" t="s">
        <v>493</v>
      </c>
      <c r="D146" t="s">
        <v>487</v>
      </c>
      <c r="F146">
        <v>0</v>
      </c>
      <c r="G146">
        <v>0</v>
      </c>
      <c r="H146">
        <v>0</v>
      </c>
    </row>
    <row r="147" spans="1:10" hidden="1" x14ac:dyDescent="0.25">
      <c r="A147" t="s">
        <v>1</v>
      </c>
      <c r="B147" t="s">
        <v>32</v>
      </c>
      <c r="C147" t="s">
        <v>493</v>
      </c>
      <c r="D147" t="s">
        <v>488</v>
      </c>
      <c r="F147">
        <v>6424</v>
      </c>
      <c r="G147">
        <v>20742</v>
      </c>
    </row>
    <row r="148" spans="1:10" hidden="1" x14ac:dyDescent="0.25">
      <c r="A148" t="s">
        <v>1</v>
      </c>
      <c r="B148" t="s">
        <v>32</v>
      </c>
      <c r="C148" t="s">
        <v>493</v>
      </c>
      <c r="D148" t="s">
        <v>489</v>
      </c>
      <c r="F148">
        <v>0</v>
      </c>
      <c r="H148">
        <v>27166</v>
      </c>
    </row>
    <row r="149" spans="1:10" hidden="1" x14ac:dyDescent="0.25">
      <c r="A149" t="s">
        <v>1</v>
      </c>
      <c r="B149" t="s">
        <v>32</v>
      </c>
      <c r="C149" t="s">
        <v>493</v>
      </c>
      <c r="D149" t="s">
        <v>490</v>
      </c>
      <c r="I149">
        <v>0</v>
      </c>
      <c r="J149" t="s">
        <v>39</v>
      </c>
    </row>
    <row r="150" spans="1:10" hidden="1" x14ac:dyDescent="0.25">
      <c r="A150" t="s">
        <v>1</v>
      </c>
      <c r="B150" t="s">
        <v>30</v>
      </c>
      <c r="C150" t="s">
        <v>493</v>
      </c>
      <c r="D150" t="s">
        <v>479</v>
      </c>
      <c r="E150" s="4">
        <v>1472733</v>
      </c>
      <c r="F150" s="4">
        <v>0</v>
      </c>
      <c r="G150" s="4">
        <v>132546</v>
      </c>
      <c r="H150" s="4">
        <v>132546</v>
      </c>
      <c r="I150" s="4">
        <v>0</v>
      </c>
    </row>
    <row r="151" spans="1:10" hidden="1" x14ac:dyDescent="0.25">
      <c r="A151" t="s">
        <v>1</v>
      </c>
      <c r="B151" t="s">
        <v>30</v>
      </c>
      <c r="C151" t="s">
        <v>493</v>
      </c>
      <c r="D151" t="s">
        <v>480</v>
      </c>
    </row>
    <row r="152" spans="1:10" hidden="1" x14ac:dyDescent="0.25">
      <c r="A152" t="s">
        <v>1</v>
      </c>
      <c r="B152" t="s">
        <v>30</v>
      </c>
      <c r="C152" t="s">
        <v>493</v>
      </c>
      <c r="D152" t="s">
        <v>481</v>
      </c>
    </row>
    <row r="153" spans="1:10" hidden="1" x14ac:dyDescent="0.25">
      <c r="A153" t="s">
        <v>1</v>
      </c>
      <c r="B153" t="s">
        <v>30</v>
      </c>
      <c r="C153" t="s">
        <v>493</v>
      </c>
      <c r="D153" t="s">
        <v>482</v>
      </c>
    </row>
    <row r="154" spans="1:10" hidden="1" x14ac:dyDescent="0.25">
      <c r="A154" t="s">
        <v>1</v>
      </c>
      <c r="B154" t="s">
        <v>30</v>
      </c>
      <c r="C154" t="s">
        <v>493</v>
      </c>
      <c r="D154" t="s">
        <v>491</v>
      </c>
      <c r="F154">
        <v>0</v>
      </c>
      <c r="G154">
        <v>100167.66</v>
      </c>
      <c r="H154">
        <v>100167.66</v>
      </c>
      <c r="I154">
        <v>0</v>
      </c>
    </row>
    <row r="155" spans="1:10" x14ac:dyDescent="0.25">
      <c r="A155" t="s">
        <v>1</v>
      </c>
      <c r="B155" t="s">
        <v>30</v>
      </c>
      <c r="C155" t="s">
        <v>493</v>
      </c>
      <c r="D155" t="s">
        <v>483</v>
      </c>
      <c r="F155" s="4">
        <v>0</v>
      </c>
      <c r="G155" s="4">
        <v>100167.66</v>
      </c>
      <c r="H155" s="4">
        <v>100167.66</v>
      </c>
      <c r="I155" s="4">
        <v>0</v>
      </c>
    </row>
    <row r="156" spans="1:10" hidden="1" x14ac:dyDescent="0.25">
      <c r="A156" t="s">
        <v>1</v>
      </c>
      <c r="B156" t="s">
        <v>30</v>
      </c>
      <c r="C156" t="s">
        <v>493</v>
      </c>
      <c r="D156" t="s">
        <v>484</v>
      </c>
      <c r="F156">
        <v>0</v>
      </c>
      <c r="G156">
        <v>0</v>
      </c>
      <c r="H156">
        <v>0</v>
      </c>
      <c r="I156">
        <v>0</v>
      </c>
    </row>
    <row r="157" spans="1:10" hidden="1" x14ac:dyDescent="0.25">
      <c r="A157" t="s">
        <v>1</v>
      </c>
      <c r="B157" t="s">
        <v>30</v>
      </c>
      <c r="C157" t="s">
        <v>493</v>
      </c>
      <c r="D157" t="s">
        <v>485</v>
      </c>
      <c r="F157">
        <v>0</v>
      </c>
      <c r="G157">
        <v>0</v>
      </c>
      <c r="H157">
        <v>0</v>
      </c>
      <c r="I157">
        <v>0</v>
      </c>
    </row>
    <row r="158" spans="1:10" hidden="1" x14ac:dyDescent="0.25">
      <c r="A158" t="s">
        <v>1</v>
      </c>
      <c r="B158" t="s">
        <v>30</v>
      </c>
      <c r="C158" t="s">
        <v>493</v>
      </c>
      <c r="D158" t="s">
        <v>486</v>
      </c>
      <c r="F158">
        <v>0</v>
      </c>
      <c r="G158">
        <v>0</v>
      </c>
      <c r="H158">
        <v>0</v>
      </c>
      <c r="I158">
        <v>0</v>
      </c>
      <c r="J158" t="s">
        <v>37</v>
      </c>
    </row>
    <row r="159" spans="1:10" hidden="1" x14ac:dyDescent="0.25">
      <c r="A159" t="s">
        <v>1</v>
      </c>
      <c r="B159" t="s">
        <v>30</v>
      </c>
      <c r="C159" t="s">
        <v>493</v>
      </c>
      <c r="D159" t="s">
        <v>487</v>
      </c>
      <c r="F159">
        <v>0</v>
      </c>
      <c r="G159">
        <v>0</v>
      </c>
      <c r="H159">
        <v>0</v>
      </c>
    </row>
    <row r="160" spans="1:10" hidden="1" x14ac:dyDescent="0.25">
      <c r="A160" t="s">
        <v>1</v>
      </c>
      <c r="B160" t="s">
        <v>30</v>
      </c>
      <c r="C160" t="s">
        <v>493</v>
      </c>
      <c r="D160" t="s">
        <v>488</v>
      </c>
      <c r="F160">
        <v>0</v>
      </c>
      <c r="G160">
        <v>132546</v>
      </c>
    </row>
    <row r="161" spans="1:10" hidden="1" x14ac:dyDescent="0.25">
      <c r="A161" t="s">
        <v>1</v>
      </c>
      <c r="B161" t="s">
        <v>30</v>
      </c>
      <c r="C161" t="s">
        <v>493</v>
      </c>
      <c r="D161" t="s">
        <v>489</v>
      </c>
      <c r="F161">
        <v>0</v>
      </c>
      <c r="H161">
        <v>132546</v>
      </c>
    </row>
    <row r="162" spans="1:10" hidden="1" x14ac:dyDescent="0.25">
      <c r="A162" t="s">
        <v>1</v>
      </c>
      <c r="B162" t="s">
        <v>30</v>
      </c>
      <c r="C162" t="s">
        <v>493</v>
      </c>
      <c r="D162" t="s">
        <v>490</v>
      </c>
      <c r="I162">
        <v>0</v>
      </c>
      <c r="J162" t="s">
        <v>37</v>
      </c>
    </row>
    <row r="163" spans="1:10" x14ac:dyDescent="0.25">
      <c r="E163" s="4"/>
      <c r="F163" s="4"/>
      <c r="G163" s="4"/>
      <c r="H163" s="4"/>
      <c r="I163" s="4"/>
    </row>
    <row r="164" spans="1:10" x14ac:dyDescent="0.25">
      <c r="E164" s="4"/>
      <c r="F164" s="4"/>
      <c r="G164" s="4"/>
      <c r="H164" s="4"/>
      <c r="I164" s="4"/>
    </row>
    <row r="165" spans="1:10" x14ac:dyDescent="0.25">
      <c r="D165" t="s">
        <v>89</v>
      </c>
      <c r="E165" s="4">
        <f>SUBTOTAL(9,E2:E150)</f>
        <v>0</v>
      </c>
      <c r="F165" s="4">
        <f t="shared" ref="F165" si="0">SUBTOTAL(9,F7:F155)</f>
        <v>230544.59</v>
      </c>
      <c r="G165" s="4">
        <f>SUBTOTAL(9,G7:G155)</f>
        <v>4423396.74</v>
      </c>
      <c r="H165" s="4">
        <f t="shared" ref="H165:I165" si="1">SUBTOTAL(9,H7:H155)</f>
        <v>4423396.74</v>
      </c>
      <c r="I165" s="4">
        <f t="shared" si="1"/>
        <v>24152</v>
      </c>
    </row>
  </sheetData>
  <autoFilter ref="A1:J162">
    <filterColumn colId="3">
      <filters>
        <filter val="ITC Net"/>
      </filters>
    </filterColumn>
  </autoFilter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sqref="A1:XFD1048576"/>
    </sheetView>
  </sheetViews>
  <sheetFormatPr defaultRowHeight="15" x14ac:dyDescent="0.25"/>
  <cols>
    <col min="1" max="1" width="17.42578125" bestFit="1" customWidth="1"/>
    <col min="2" max="2" width="7" bestFit="1" customWidth="1"/>
    <col min="3" max="3" width="13.28515625" bestFit="1" customWidth="1"/>
    <col min="4" max="4" width="11.140625" bestFit="1" customWidth="1"/>
    <col min="5" max="5" width="13.5703125" bestFit="1" customWidth="1"/>
    <col min="6" max="6" width="9" bestFit="1" customWidth="1"/>
    <col min="7" max="8" width="10" bestFit="1" customWidth="1"/>
    <col min="9" max="9" width="6" bestFit="1" customWidth="1"/>
  </cols>
  <sheetData>
    <row r="1" spans="1:9" x14ac:dyDescent="0.25">
      <c r="A1" t="s">
        <v>478</v>
      </c>
      <c r="B1" t="s">
        <v>61</v>
      </c>
      <c r="C1" t="s">
        <v>62</v>
      </c>
      <c r="D1" t="s">
        <v>477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</row>
    <row r="2" spans="1:9" x14ac:dyDescent="0.25">
      <c r="A2" t="s">
        <v>1</v>
      </c>
      <c r="B2" t="s">
        <v>2</v>
      </c>
      <c r="C2" t="s">
        <v>493</v>
      </c>
      <c r="D2" t="s">
        <v>483</v>
      </c>
      <c r="F2">
        <v>172922.4</v>
      </c>
      <c r="G2">
        <v>917767.47</v>
      </c>
      <c r="H2">
        <v>917767.47</v>
      </c>
      <c r="I2">
        <v>16204</v>
      </c>
    </row>
    <row r="3" spans="1:9" x14ac:dyDescent="0.25">
      <c r="A3" t="s">
        <v>1</v>
      </c>
      <c r="B3" t="s">
        <v>22</v>
      </c>
      <c r="C3" t="s">
        <v>493</v>
      </c>
      <c r="D3" t="s">
        <v>483</v>
      </c>
      <c r="F3">
        <v>0</v>
      </c>
      <c r="G3">
        <v>619613</v>
      </c>
      <c r="H3">
        <v>619613</v>
      </c>
      <c r="I3">
        <v>0</v>
      </c>
    </row>
    <row r="4" spans="1:9" x14ac:dyDescent="0.25">
      <c r="A4" t="s">
        <v>1</v>
      </c>
      <c r="B4" t="s">
        <v>17</v>
      </c>
      <c r="C4" t="s">
        <v>493</v>
      </c>
      <c r="D4" t="s">
        <v>483</v>
      </c>
      <c r="F4">
        <v>3559</v>
      </c>
      <c r="G4">
        <v>611608.02</v>
      </c>
      <c r="H4">
        <v>611608.02</v>
      </c>
      <c r="I4">
        <v>0</v>
      </c>
    </row>
    <row r="5" spans="1:9" x14ac:dyDescent="0.25">
      <c r="A5" t="s">
        <v>1</v>
      </c>
      <c r="B5" t="s">
        <v>23</v>
      </c>
      <c r="C5" t="s">
        <v>493</v>
      </c>
      <c r="D5" t="s">
        <v>483</v>
      </c>
      <c r="F5">
        <v>0</v>
      </c>
      <c r="G5">
        <v>851317.67</v>
      </c>
      <c r="H5">
        <v>851317.67</v>
      </c>
      <c r="I5">
        <v>0</v>
      </c>
    </row>
    <row r="6" spans="1:9" x14ac:dyDescent="0.25">
      <c r="A6" t="s">
        <v>1</v>
      </c>
      <c r="B6" t="s">
        <v>27</v>
      </c>
      <c r="C6" t="s">
        <v>493</v>
      </c>
      <c r="D6" t="s">
        <v>483</v>
      </c>
      <c r="F6">
        <v>0</v>
      </c>
      <c r="G6">
        <v>510188.94</v>
      </c>
      <c r="H6">
        <v>510188.94</v>
      </c>
      <c r="I6">
        <v>0</v>
      </c>
    </row>
    <row r="7" spans="1:9" x14ac:dyDescent="0.25">
      <c r="A7" t="s">
        <v>1</v>
      </c>
      <c r="B7" t="s">
        <v>25</v>
      </c>
      <c r="C7" t="s">
        <v>493</v>
      </c>
      <c r="D7" t="s">
        <v>483</v>
      </c>
      <c r="F7">
        <v>47088</v>
      </c>
      <c r="G7">
        <v>354462.9</v>
      </c>
      <c r="H7">
        <v>354462.9</v>
      </c>
      <c r="I7">
        <v>7948</v>
      </c>
    </row>
    <row r="8" spans="1:9" x14ac:dyDescent="0.25">
      <c r="A8" t="s">
        <v>1</v>
      </c>
      <c r="B8" t="s">
        <v>28</v>
      </c>
      <c r="C8" t="s">
        <v>493</v>
      </c>
      <c r="D8" t="s">
        <v>483</v>
      </c>
      <c r="F8">
        <v>551.16</v>
      </c>
      <c r="G8">
        <v>398674.72</v>
      </c>
      <c r="H8">
        <v>398674.72</v>
      </c>
      <c r="I8">
        <v>0</v>
      </c>
    </row>
    <row r="9" spans="1:9" x14ac:dyDescent="0.25">
      <c r="A9" t="s">
        <v>1</v>
      </c>
      <c r="B9" t="s">
        <v>36</v>
      </c>
      <c r="C9" t="s">
        <v>493</v>
      </c>
      <c r="D9" t="s">
        <v>483</v>
      </c>
    </row>
    <row r="10" spans="1:9" x14ac:dyDescent="0.25">
      <c r="A10" t="s">
        <v>1</v>
      </c>
      <c r="B10" t="s">
        <v>35</v>
      </c>
      <c r="C10" t="s">
        <v>493</v>
      </c>
      <c r="D10" t="s">
        <v>483</v>
      </c>
    </row>
    <row r="11" spans="1:9" x14ac:dyDescent="0.25">
      <c r="A11" t="s">
        <v>1</v>
      </c>
      <c r="B11" t="s">
        <v>33</v>
      </c>
      <c r="C11" t="s">
        <v>493</v>
      </c>
      <c r="D11" t="s">
        <v>483</v>
      </c>
      <c r="F11">
        <v>0</v>
      </c>
      <c r="G11">
        <v>24386.36</v>
      </c>
      <c r="H11">
        <v>24386.36</v>
      </c>
      <c r="I11">
        <v>0</v>
      </c>
    </row>
    <row r="12" spans="1:9" x14ac:dyDescent="0.25">
      <c r="A12" t="s">
        <v>1</v>
      </c>
      <c r="B12" t="s">
        <v>32</v>
      </c>
      <c r="C12" t="s">
        <v>493</v>
      </c>
      <c r="D12" t="s">
        <v>483</v>
      </c>
      <c r="F12">
        <v>6424.03</v>
      </c>
      <c r="G12">
        <v>35210</v>
      </c>
      <c r="H12">
        <v>35210</v>
      </c>
      <c r="I12">
        <v>0</v>
      </c>
    </row>
    <row r="13" spans="1:9" x14ac:dyDescent="0.25">
      <c r="A13" t="s">
        <v>1</v>
      </c>
      <c r="B13" t="s">
        <v>30</v>
      </c>
      <c r="C13" t="s">
        <v>493</v>
      </c>
      <c r="D13" t="s">
        <v>483</v>
      </c>
      <c r="F13">
        <v>0</v>
      </c>
      <c r="G13">
        <v>100167.66</v>
      </c>
      <c r="H13">
        <v>100167.66</v>
      </c>
      <c r="I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/>
  </sheetViews>
  <sheetFormatPr defaultRowHeight="15" x14ac:dyDescent="0.25"/>
  <cols>
    <col min="1" max="1" width="17.28515625" bestFit="1" customWidth="1"/>
    <col min="2" max="2" width="11" bestFit="1" customWidth="1"/>
    <col min="3" max="4" width="11.85546875" bestFit="1" customWidth="1"/>
    <col min="5" max="5" width="11.42578125" bestFit="1" customWidth="1"/>
    <col min="6" max="6" width="10.85546875" bestFit="1" customWidth="1"/>
    <col min="7" max="8" width="11.7109375" bestFit="1" customWidth="1"/>
    <col min="9" max="9" width="10.85546875" bestFit="1" customWidth="1"/>
    <col min="10" max="10" width="10.7109375" bestFit="1" customWidth="1"/>
    <col min="11" max="12" width="11.7109375" bestFit="1" customWidth="1"/>
    <col min="13" max="13" width="10.7109375" bestFit="1" customWidth="1"/>
    <col min="14" max="14" width="9.28515625" bestFit="1" customWidth="1"/>
    <col min="15" max="16" width="11.42578125" bestFit="1" customWidth="1"/>
    <col min="17" max="18" width="9.28515625" bestFit="1" customWidth="1"/>
  </cols>
  <sheetData>
    <row r="1" spans="1:18" x14ac:dyDescent="0.25">
      <c r="B1" s="57" t="s">
        <v>89</v>
      </c>
      <c r="C1" s="57"/>
      <c r="D1" s="57"/>
      <c r="E1" s="57"/>
      <c r="F1" s="58" t="s">
        <v>501</v>
      </c>
      <c r="G1" s="58"/>
      <c r="H1" s="58"/>
      <c r="I1" s="58"/>
      <c r="J1" s="58" t="s">
        <v>500</v>
      </c>
      <c r="K1" s="58"/>
      <c r="L1" s="58"/>
      <c r="M1" s="58"/>
      <c r="N1" s="58" t="s">
        <v>916</v>
      </c>
      <c r="O1" s="58"/>
      <c r="P1" s="58"/>
      <c r="Q1" s="58"/>
    </row>
    <row r="2" spans="1:18" x14ac:dyDescent="0.25">
      <c r="A2" s="3" t="s">
        <v>61</v>
      </c>
      <c r="B2" s="7" t="s">
        <v>112</v>
      </c>
      <c r="C2" s="7" t="s">
        <v>113</v>
      </c>
      <c r="D2" s="7" t="s">
        <v>114</v>
      </c>
      <c r="E2" s="7" t="s">
        <v>115</v>
      </c>
      <c r="F2" s="7" t="s">
        <v>112</v>
      </c>
      <c r="G2" s="7" t="s">
        <v>113</v>
      </c>
      <c r="H2" s="7" t="s">
        <v>114</v>
      </c>
      <c r="I2" s="7" t="s">
        <v>115</v>
      </c>
      <c r="J2" s="7" t="s">
        <v>112</v>
      </c>
      <c r="K2" s="7" t="s">
        <v>113</v>
      </c>
      <c r="L2" s="7" t="s">
        <v>114</v>
      </c>
      <c r="M2" s="7" t="s">
        <v>115</v>
      </c>
      <c r="N2" s="7" t="s">
        <v>112</v>
      </c>
      <c r="O2" s="7" t="s">
        <v>113</v>
      </c>
      <c r="P2" s="7" t="s">
        <v>114</v>
      </c>
      <c r="Q2" s="7" t="s">
        <v>115</v>
      </c>
    </row>
    <row r="3" spans="1:18" x14ac:dyDescent="0.25">
      <c r="A3" t="s">
        <v>36</v>
      </c>
      <c r="B3" s="4">
        <f>+VLOOKUP(A3,'GSTR3B-ITC'!B:I,5,0)</f>
        <v>0</v>
      </c>
      <c r="C3" s="4">
        <f>+VLOOKUP(A3,'GSTR3B-ITC'!B:I,6,0)</f>
        <v>0</v>
      </c>
      <c r="D3" s="4">
        <f>+VLOOKUP(A3,'GSTR3B-ITC'!B:I,7,0)</f>
        <v>0</v>
      </c>
      <c r="E3" s="4">
        <f>+VLOOKUP(A3,'GSTR3B-ITC'!B:I,8,0)</f>
        <v>0</v>
      </c>
      <c r="F3" s="4">
        <f>+SUMIF(GSTR2A!C:C,'ITC ANALYSIS'!A3,GSTR2A!N:N)</f>
        <v>0</v>
      </c>
      <c r="G3" s="4">
        <f>+SUMIF(GSTR2A!C:C,'ITC ANALYSIS'!A3,GSTR2A!O:O)</f>
        <v>234</v>
      </c>
      <c r="H3" s="4">
        <f>+SUMIF(GSTR2A!C:C,'ITC ANALYSIS'!A3,GSTR2A!P:P)</f>
        <v>234</v>
      </c>
      <c r="I3" s="4">
        <f>+SUMIF(GSTR2A!C:C,'ITC ANALYSIS'!A3,GSTR2A!Q:Q)</f>
        <v>0</v>
      </c>
      <c r="J3">
        <f>+SUMIF('BOOKS -itc'!A:A,'ITC ANALYSIS'!A3,'BOOKS -itc'!H:H)</f>
        <v>0</v>
      </c>
      <c r="K3">
        <f>+SUMIF('BOOKS -itc'!A:A,'ITC ANALYSIS'!A3,'BOOKS -itc'!F:F)</f>
        <v>0</v>
      </c>
      <c r="L3">
        <f>+SUMIF('BOOKS -itc'!A:A,'ITC ANALYSIS'!A3,'BOOKS -itc'!G:G)</f>
        <v>0</v>
      </c>
      <c r="M3">
        <f>+SUMIF('BOOKS -itc'!A:A,'ITC ANALYSIS'!A3,'BOOKS -itc'!I:I)</f>
        <v>0</v>
      </c>
      <c r="N3" s="4">
        <f>+F3-B3</f>
        <v>0</v>
      </c>
      <c r="O3" s="4">
        <f t="shared" ref="O3:O14" si="0">+G3-C3</f>
        <v>234</v>
      </c>
      <c r="P3" s="4">
        <f t="shared" ref="P3:P14" si="1">+H3-D3</f>
        <v>234</v>
      </c>
      <c r="Q3" s="4">
        <f t="shared" ref="Q3:Q14" si="2">+I3-E3</f>
        <v>0</v>
      </c>
      <c r="R3" s="4"/>
    </row>
    <row r="4" spans="1:18" x14ac:dyDescent="0.25">
      <c r="A4" t="s">
        <v>35</v>
      </c>
      <c r="B4" s="4">
        <f>+VLOOKUP(A4,'GSTR3B-ITC'!B:I,5,0)</f>
        <v>0</v>
      </c>
      <c r="C4" s="4">
        <f>+VLOOKUP(A4,'GSTR3B-ITC'!B:I,6,0)</f>
        <v>0</v>
      </c>
      <c r="D4" s="4">
        <f>+VLOOKUP(A4,'GSTR3B-ITC'!B:I,7,0)</f>
        <v>0</v>
      </c>
      <c r="E4" s="4">
        <f>+VLOOKUP(A4,'GSTR3B-ITC'!B:I,8,0)</f>
        <v>0</v>
      </c>
      <c r="F4" s="4">
        <f>+SUMIF(GSTR2A!C:C,'ITC ANALYSIS'!A4,GSTR2A!N:N)</f>
        <v>0</v>
      </c>
      <c r="G4" s="4">
        <f>+SUMIF(GSTR2A!C:C,'ITC ANALYSIS'!A4,GSTR2A!O:O)</f>
        <v>1116.29</v>
      </c>
      <c r="H4" s="4">
        <f>+SUMIF(GSTR2A!C:C,'ITC ANALYSIS'!A4,GSTR2A!P:P)</f>
        <v>1116.29</v>
      </c>
      <c r="I4" s="4">
        <f>+SUMIF(GSTR2A!C:C,'ITC ANALYSIS'!A4,GSTR2A!Q:Q)</f>
        <v>0</v>
      </c>
      <c r="J4">
        <f>+SUMIF('BOOKS -itc'!A:A,'ITC ANALYSIS'!A4,'BOOKS -itc'!H:H)</f>
        <v>0</v>
      </c>
      <c r="K4">
        <f>+SUMIF('BOOKS -itc'!A:A,'ITC ANALYSIS'!A4,'BOOKS -itc'!F:F)</f>
        <v>882.29000000000008</v>
      </c>
      <c r="L4">
        <f>+SUMIF('BOOKS -itc'!A:A,'ITC ANALYSIS'!A4,'BOOKS -itc'!G:G)</f>
        <v>882.29000000000008</v>
      </c>
      <c r="M4">
        <f>+SUMIF('BOOKS -itc'!A:A,'ITC ANALYSIS'!A4,'BOOKS -itc'!I:I)</f>
        <v>0</v>
      </c>
      <c r="N4" s="4">
        <f t="shared" ref="N4:N14" si="3">+F4-B4</f>
        <v>0</v>
      </c>
      <c r="O4" s="4">
        <f t="shared" si="0"/>
        <v>1116.29</v>
      </c>
      <c r="P4" s="4">
        <f t="shared" si="1"/>
        <v>1116.29</v>
      </c>
      <c r="Q4" s="4">
        <f t="shared" si="2"/>
        <v>0</v>
      </c>
      <c r="R4" s="4"/>
    </row>
    <row r="5" spans="1:18" x14ac:dyDescent="0.25">
      <c r="A5" t="s">
        <v>33</v>
      </c>
      <c r="B5" s="4">
        <f>+VLOOKUP(A5,'GSTR3B-ITC'!B:I,5,0)</f>
        <v>0</v>
      </c>
      <c r="C5" s="4">
        <f>+VLOOKUP(A5,'GSTR3B-ITC'!B:I,6,0)</f>
        <v>24386.36</v>
      </c>
      <c r="D5" s="4">
        <f>+VLOOKUP(A5,'GSTR3B-ITC'!B:I,7,0)</f>
        <v>24386.36</v>
      </c>
      <c r="E5" s="4">
        <f>+VLOOKUP(A5,'GSTR3B-ITC'!B:I,8,0)</f>
        <v>0</v>
      </c>
      <c r="F5" s="4">
        <f>+SUMIF(GSTR2A!C:C,'ITC ANALYSIS'!A5,GSTR2A!N:N)</f>
        <v>0</v>
      </c>
      <c r="G5" s="4">
        <f>+SUMIF(GSTR2A!C:C,'ITC ANALYSIS'!A5,GSTR2A!O:O)</f>
        <v>28744.25</v>
      </c>
      <c r="H5" s="4">
        <f>+SUMIF(GSTR2A!C:C,'ITC ANALYSIS'!A5,GSTR2A!P:P)</f>
        <v>28744.25</v>
      </c>
      <c r="I5" s="4">
        <f>+SUMIF(GSTR2A!C:C,'ITC ANALYSIS'!A5,GSTR2A!Q:Q)</f>
        <v>0</v>
      </c>
      <c r="J5">
        <f>+SUMIF('BOOKS -itc'!A:A,'ITC ANALYSIS'!A5,'BOOKS -itc'!H:H)</f>
        <v>0</v>
      </c>
      <c r="K5">
        <f>+SUMIF('BOOKS -itc'!A:A,'ITC ANALYSIS'!A5,'BOOKS -itc'!F:F)</f>
        <v>23951.39</v>
      </c>
      <c r="L5">
        <f>+SUMIF('BOOKS -itc'!A:A,'ITC ANALYSIS'!A5,'BOOKS -itc'!G:G)</f>
        <v>23951.39</v>
      </c>
      <c r="M5">
        <f>+SUMIF('BOOKS -itc'!A:A,'ITC ANALYSIS'!A5,'BOOKS -itc'!I:I)</f>
        <v>0</v>
      </c>
      <c r="N5" s="4">
        <f t="shared" si="3"/>
        <v>0</v>
      </c>
      <c r="O5" s="4">
        <f t="shared" si="0"/>
        <v>4357.8899999999994</v>
      </c>
      <c r="P5" s="4">
        <f t="shared" si="1"/>
        <v>4357.8899999999994</v>
      </c>
      <c r="Q5" s="4">
        <f t="shared" si="2"/>
        <v>0</v>
      </c>
      <c r="R5" s="4"/>
    </row>
    <row r="6" spans="1:18" x14ac:dyDescent="0.25">
      <c r="A6" t="s">
        <v>32</v>
      </c>
      <c r="B6" s="4">
        <f>+VLOOKUP(A6,'GSTR3B-ITC'!B:I,5,0)</f>
        <v>6424.03</v>
      </c>
      <c r="C6" s="4">
        <f>+VLOOKUP(A6,'GSTR3B-ITC'!B:I,6,0)</f>
        <v>35210</v>
      </c>
      <c r="D6" s="4">
        <f>+VLOOKUP(A6,'GSTR3B-ITC'!B:I,7,0)</f>
        <v>35210</v>
      </c>
      <c r="E6" s="4">
        <f>+VLOOKUP(A6,'GSTR3B-ITC'!B:I,8,0)</f>
        <v>0</v>
      </c>
      <c r="F6" s="4">
        <f>+SUMIF(GSTR2A!C:C,'ITC ANALYSIS'!A6,GSTR2A!N:N)</f>
        <v>0</v>
      </c>
      <c r="G6" s="4">
        <f>+SUMIF(GSTR2A!C:C,'ITC ANALYSIS'!A6,GSTR2A!O:O)</f>
        <v>33723.64</v>
      </c>
      <c r="H6" s="4">
        <f>+SUMIF(GSTR2A!C:C,'ITC ANALYSIS'!A6,GSTR2A!P:P)</f>
        <v>33723.64</v>
      </c>
      <c r="I6" s="4">
        <f>+SUMIF(GSTR2A!C:C,'ITC ANALYSIS'!A6,GSTR2A!Q:Q)</f>
        <v>0</v>
      </c>
      <c r="J6">
        <f>+SUMIF('BOOKS -itc'!A:A,'ITC ANALYSIS'!A6,'BOOKS -itc'!H:H)</f>
        <v>0</v>
      </c>
      <c r="K6">
        <f>+SUMIF('BOOKS -itc'!A:A,'ITC ANALYSIS'!A6,'BOOKS -itc'!F:F)</f>
        <v>34514.519999999997</v>
      </c>
      <c r="L6">
        <f>+SUMIF('BOOKS -itc'!A:A,'ITC ANALYSIS'!A6,'BOOKS -itc'!G:G)</f>
        <v>34514.519999999997</v>
      </c>
      <c r="M6">
        <f>+SUMIF('BOOKS -itc'!A:A,'ITC ANALYSIS'!A6,'BOOKS -itc'!I:I)</f>
        <v>0</v>
      </c>
      <c r="N6" s="4">
        <f t="shared" si="3"/>
        <v>-6424.03</v>
      </c>
      <c r="O6" s="4">
        <f t="shared" si="0"/>
        <v>-1486.3600000000006</v>
      </c>
      <c r="P6" s="4">
        <f t="shared" si="1"/>
        <v>-1486.3600000000006</v>
      </c>
      <c r="Q6" s="4">
        <f t="shared" si="2"/>
        <v>0</v>
      </c>
      <c r="R6" s="4"/>
    </row>
    <row r="7" spans="1:18" x14ac:dyDescent="0.25">
      <c r="A7" t="s">
        <v>30</v>
      </c>
      <c r="B7" s="4">
        <f>+VLOOKUP(A7,'GSTR3B-ITC'!B:I,5,0)</f>
        <v>0</v>
      </c>
      <c r="C7" s="4">
        <f>+VLOOKUP(A7,'GSTR3B-ITC'!B:I,6,0)</f>
        <v>100167.66</v>
      </c>
      <c r="D7" s="4">
        <f>+VLOOKUP(A7,'GSTR3B-ITC'!B:I,7,0)</f>
        <v>100167.66</v>
      </c>
      <c r="E7" s="4">
        <f>+VLOOKUP(A7,'GSTR3B-ITC'!B:I,8,0)</f>
        <v>0</v>
      </c>
      <c r="F7" s="4">
        <f>+SUMIF(GSTR2A!C:C,'ITC ANALYSIS'!A7,GSTR2A!N:N)</f>
        <v>0</v>
      </c>
      <c r="G7" s="4">
        <f>+SUMIF(GSTR2A!C:C,'ITC ANALYSIS'!A7,GSTR2A!O:O)</f>
        <v>107015.56</v>
      </c>
      <c r="H7" s="4">
        <f>+SUMIF(GSTR2A!C:C,'ITC ANALYSIS'!A7,GSTR2A!P:P)</f>
        <v>107015.56</v>
      </c>
      <c r="I7" s="4">
        <f>+SUMIF(GSTR2A!C:C,'ITC ANALYSIS'!A7,GSTR2A!Q:Q)</f>
        <v>7416</v>
      </c>
      <c r="J7">
        <f>+SUMIF('BOOKS -itc'!A:A,'ITC ANALYSIS'!A7,'BOOKS -itc'!H:H)</f>
        <v>0</v>
      </c>
      <c r="K7">
        <f>+SUMIF('BOOKS -itc'!A:A,'ITC ANALYSIS'!A7,'BOOKS -itc'!F:F)</f>
        <v>106781.56</v>
      </c>
      <c r="L7">
        <f>+SUMIF('BOOKS -itc'!A:A,'ITC ANALYSIS'!A7,'BOOKS -itc'!G:G)</f>
        <v>106781.56</v>
      </c>
      <c r="M7">
        <f>+SUMIF('BOOKS -itc'!A:A,'ITC ANALYSIS'!A7,'BOOKS -itc'!I:I)</f>
        <v>7416</v>
      </c>
      <c r="N7" s="4">
        <f t="shared" si="3"/>
        <v>0</v>
      </c>
      <c r="O7" s="4">
        <f t="shared" si="0"/>
        <v>6847.8999999999942</v>
      </c>
      <c r="P7" s="4">
        <f t="shared" si="1"/>
        <v>6847.8999999999942</v>
      </c>
      <c r="Q7" s="4">
        <f t="shared" si="2"/>
        <v>7416</v>
      </c>
      <c r="R7" s="4"/>
    </row>
    <row r="8" spans="1:18" x14ac:dyDescent="0.25">
      <c r="A8" t="s">
        <v>28</v>
      </c>
      <c r="B8" s="4">
        <f>+VLOOKUP(A8,'GSTR3B-ITC'!B:I,5,0)</f>
        <v>551.16</v>
      </c>
      <c r="C8" s="4">
        <f>+VLOOKUP(A8,'GSTR3B-ITC'!B:I,6,0)</f>
        <v>398674.72</v>
      </c>
      <c r="D8" s="4">
        <f>+VLOOKUP(A8,'GSTR3B-ITC'!B:I,7,0)</f>
        <v>398674.72</v>
      </c>
      <c r="E8" s="4">
        <f>+VLOOKUP(A8,'GSTR3B-ITC'!B:I,8,0)</f>
        <v>0</v>
      </c>
      <c r="F8" s="4">
        <f>+SUMIF(GSTR2A!C:C,'ITC ANALYSIS'!A8,GSTR2A!N:N)</f>
        <v>53454.6</v>
      </c>
      <c r="G8" s="4">
        <f>+SUMIF(GSTR2A!C:C,'ITC ANALYSIS'!A8,GSTR2A!O:O)</f>
        <v>398451.18999999994</v>
      </c>
      <c r="H8" s="4">
        <f>+SUMIF(GSTR2A!C:C,'ITC ANALYSIS'!A8,GSTR2A!P:P)</f>
        <v>398451.18999999994</v>
      </c>
      <c r="I8" s="4">
        <f>+SUMIF(GSTR2A!C:C,'ITC ANALYSIS'!A8,GSTR2A!Q:Q)</f>
        <v>23048</v>
      </c>
      <c r="J8">
        <f>+SUMIF('BOOKS -itc'!A:A,'ITC ANALYSIS'!A8,'BOOKS -itc'!H:H)</f>
        <v>53454.6</v>
      </c>
      <c r="K8">
        <f>+SUMIF('BOOKS -itc'!A:A,'ITC ANALYSIS'!A8,'BOOKS -itc'!F:F)</f>
        <v>398674.72</v>
      </c>
      <c r="L8">
        <f>+SUMIF('BOOKS -itc'!A:A,'ITC ANALYSIS'!A8,'BOOKS -itc'!G:G)</f>
        <v>398674.72</v>
      </c>
      <c r="M8">
        <f>+SUMIF('BOOKS -itc'!A:A,'ITC ANALYSIS'!A8,'BOOKS -itc'!I:I)</f>
        <v>23048</v>
      </c>
      <c r="N8" s="4">
        <f t="shared" si="3"/>
        <v>52903.439999999995</v>
      </c>
      <c r="O8" s="4">
        <f t="shared" si="0"/>
        <v>-223.53000000002794</v>
      </c>
      <c r="P8" s="4">
        <f t="shared" si="1"/>
        <v>-223.53000000002794</v>
      </c>
      <c r="Q8" s="4">
        <f t="shared" si="2"/>
        <v>23048</v>
      </c>
      <c r="R8" s="4"/>
    </row>
    <row r="9" spans="1:18" x14ac:dyDescent="0.25">
      <c r="A9" t="s">
        <v>27</v>
      </c>
      <c r="B9" s="4">
        <f>+VLOOKUP(A9,'GSTR3B-ITC'!B:I,5,0)</f>
        <v>0</v>
      </c>
      <c r="C9" s="4">
        <f>+VLOOKUP(A9,'GSTR3B-ITC'!B:I,6,0)</f>
        <v>510188.94</v>
      </c>
      <c r="D9" s="4">
        <f>+VLOOKUP(A9,'GSTR3B-ITC'!B:I,7,0)</f>
        <v>510188.94</v>
      </c>
      <c r="E9" s="4">
        <f>+VLOOKUP(A9,'GSTR3B-ITC'!B:I,8,0)</f>
        <v>0</v>
      </c>
      <c r="F9" s="4">
        <f>+SUMIF(GSTR2A!C:C,'ITC ANALYSIS'!A9,GSTR2A!N:N)</f>
        <v>0</v>
      </c>
      <c r="G9" s="4">
        <f>+SUMIF(GSTR2A!C:C,'ITC ANALYSIS'!A9,GSTR2A!O:O)</f>
        <v>508173.61000000016</v>
      </c>
      <c r="H9" s="4">
        <f>+SUMIF(GSTR2A!C:C,'ITC ANALYSIS'!A9,GSTR2A!P:P)</f>
        <v>508173.61000000016</v>
      </c>
      <c r="I9" s="4">
        <f>+SUMIF(GSTR2A!C:C,'ITC ANALYSIS'!A9,GSTR2A!Q:Q)</f>
        <v>16112</v>
      </c>
      <c r="J9">
        <f>+SUMIF('BOOKS -itc'!A:A,'ITC ANALYSIS'!A9,'BOOKS -itc'!H:H)</f>
        <v>0</v>
      </c>
      <c r="K9">
        <f>+SUMIF('BOOKS -itc'!A:A,'ITC ANALYSIS'!A9,'BOOKS -itc'!F:F)</f>
        <v>507838.72000000003</v>
      </c>
      <c r="L9">
        <f>+SUMIF('BOOKS -itc'!A:A,'ITC ANALYSIS'!A9,'BOOKS -itc'!G:G)</f>
        <v>507838.72000000003</v>
      </c>
      <c r="M9">
        <f>+SUMIF('BOOKS -itc'!A:A,'ITC ANALYSIS'!A9,'BOOKS -itc'!I:I)</f>
        <v>16112</v>
      </c>
      <c r="N9" s="4">
        <f t="shared" si="3"/>
        <v>0</v>
      </c>
      <c r="O9" s="4">
        <f t="shared" si="0"/>
        <v>-2015.3299999998417</v>
      </c>
      <c r="P9" s="4">
        <f t="shared" si="1"/>
        <v>-2015.3299999998417</v>
      </c>
      <c r="Q9" s="4">
        <f t="shared" si="2"/>
        <v>16112</v>
      </c>
      <c r="R9" s="4"/>
    </row>
    <row r="10" spans="1:18" x14ac:dyDescent="0.25">
      <c r="A10" t="s">
        <v>25</v>
      </c>
      <c r="B10" s="4">
        <f>+VLOOKUP(A10,'GSTR3B-ITC'!B:I,5,0)</f>
        <v>47088</v>
      </c>
      <c r="C10" s="4">
        <f>+VLOOKUP(A10,'GSTR3B-ITC'!B:I,6,0)</f>
        <v>354462.9</v>
      </c>
      <c r="D10" s="4">
        <f>+VLOOKUP(A10,'GSTR3B-ITC'!B:I,7,0)</f>
        <v>354462.9</v>
      </c>
      <c r="E10" s="4">
        <f>+VLOOKUP(A10,'GSTR3B-ITC'!B:I,8,0)</f>
        <v>7948</v>
      </c>
      <c r="F10" s="4">
        <f>+SUMIF(GSTR2A!C:C,'ITC ANALYSIS'!A10,GSTR2A!N:N)</f>
        <v>47088</v>
      </c>
      <c r="G10" s="4">
        <f>+SUMIF(GSTR2A!C:C,'ITC ANALYSIS'!A10,GSTR2A!O:O)</f>
        <v>356096.18000000011</v>
      </c>
      <c r="H10" s="4">
        <f>+SUMIF(GSTR2A!C:C,'ITC ANALYSIS'!A10,GSTR2A!P:P)</f>
        <v>356096.18000000011</v>
      </c>
      <c r="I10" s="4">
        <f>+SUMIF(GSTR2A!C:C,'ITC ANALYSIS'!A10,GSTR2A!Q:Q)</f>
        <v>7948</v>
      </c>
      <c r="J10">
        <f>+SUMIF('BOOKS -itc'!A:A,'ITC ANALYSIS'!A10,'BOOKS -itc'!H:H)</f>
        <v>47088</v>
      </c>
      <c r="K10">
        <f>+SUMIF('BOOKS -itc'!A:A,'ITC ANALYSIS'!A10,'BOOKS -itc'!F:F)</f>
        <v>354462.9</v>
      </c>
      <c r="L10">
        <f>+SUMIF('BOOKS -itc'!A:A,'ITC ANALYSIS'!A10,'BOOKS -itc'!G:G)</f>
        <v>354462.9</v>
      </c>
      <c r="M10">
        <f>+SUMIF('BOOKS -itc'!A:A,'ITC ANALYSIS'!A10,'BOOKS -itc'!I:I)</f>
        <v>7948</v>
      </c>
      <c r="N10" s="4">
        <f t="shared" si="3"/>
        <v>0</v>
      </c>
      <c r="O10" s="4">
        <f t="shared" si="0"/>
        <v>1633.2800000000861</v>
      </c>
      <c r="P10" s="4">
        <f t="shared" si="1"/>
        <v>1633.2800000000861</v>
      </c>
      <c r="Q10" s="4">
        <f t="shared" si="2"/>
        <v>0</v>
      </c>
      <c r="R10" s="4"/>
    </row>
    <row r="11" spans="1:18" x14ac:dyDescent="0.25">
      <c r="A11" t="s">
        <v>23</v>
      </c>
      <c r="B11" s="4">
        <f>+VLOOKUP(A11,'GSTR3B-ITC'!B:I,5,0)</f>
        <v>0</v>
      </c>
      <c r="C11" s="4">
        <f>+VLOOKUP(A11,'GSTR3B-ITC'!B:I,6,0)</f>
        <v>851317.67</v>
      </c>
      <c r="D11" s="4">
        <f>+VLOOKUP(A11,'GSTR3B-ITC'!B:I,7,0)</f>
        <v>851317.67</v>
      </c>
      <c r="E11" s="4">
        <f>+VLOOKUP(A11,'GSTR3B-ITC'!B:I,8,0)</f>
        <v>0</v>
      </c>
      <c r="F11" s="4">
        <f>+SUMIF(GSTR2A!C:C,'ITC ANALYSIS'!A11,GSTR2A!N:N)</f>
        <v>5564.16</v>
      </c>
      <c r="G11" s="4">
        <f>+SUMIF(GSTR2A!C:C,'ITC ANALYSIS'!A11,GSTR2A!O:O)</f>
        <v>798363.62000000011</v>
      </c>
      <c r="H11" s="4">
        <f>+SUMIF(GSTR2A!C:C,'ITC ANALYSIS'!A11,GSTR2A!P:P)</f>
        <v>798363.62000000011</v>
      </c>
      <c r="I11" s="4">
        <f>+SUMIF(GSTR2A!C:C,'ITC ANALYSIS'!A11,GSTR2A!Q:Q)</f>
        <v>33488</v>
      </c>
      <c r="J11">
        <f>+SUMIF('BOOKS -itc'!A:A,'ITC ANALYSIS'!A11,'BOOKS -itc'!H:H)</f>
        <v>5564.2</v>
      </c>
      <c r="K11">
        <f>+SUMIF('BOOKS -itc'!A:A,'ITC ANALYSIS'!A11,'BOOKS -itc'!F:F)</f>
        <v>799016.91</v>
      </c>
      <c r="L11">
        <f>+SUMIF('BOOKS -itc'!A:A,'ITC ANALYSIS'!A11,'BOOKS -itc'!G:G)</f>
        <v>799016.91</v>
      </c>
      <c r="M11">
        <f>+SUMIF('BOOKS -itc'!A:A,'ITC ANALYSIS'!A11,'BOOKS -itc'!I:I)</f>
        <v>33488</v>
      </c>
      <c r="N11" s="4">
        <f t="shared" si="3"/>
        <v>5564.16</v>
      </c>
      <c r="O11" s="4">
        <f t="shared" si="0"/>
        <v>-52954.04999999993</v>
      </c>
      <c r="P11" s="4">
        <f t="shared" si="1"/>
        <v>-52954.04999999993</v>
      </c>
      <c r="Q11" s="4">
        <f t="shared" si="2"/>
        <v>33488</v>
      </c>
      <c r="R11" s="4"/>
    </row>
    <row r="12" spans="1:18" x14ac:dyDescent="0.25">
      <c r="A12" t="s">
        <v>22</v>
      </c>
      <c r="B12" s="4">
        <f>+VLOOKUP(A12,'GSTR3B-ITC'!B:I,5,0)</f>
        <v>0</v>
      </c>
      <c r="C12" s="4">
        <f>+VLOOKUP(A12,'GSTR3B-ITC'!B:I,6,0)</f>
        <v>619613</v>
      </c>
      <c r="D12" s="4">
        <f>+VLOOKUP(A12,'GSTR3B-ITC'!B:I,7,0)</f>
        <v>619613</v>
      </c>
      <c r="E12" s="4">
        <f>+VLOOKUP(A12,'GSTR3B-ITC'!B:I,8,0)</f>
        <v>0</v>
      </c>
      <c r="F12" s="4">
        <f>+SUMIF(GSTR2A!C:C,'ITC ANALYSIS'!A12,GSTR2A!N:N)</f>
        <v>0</v>
      </c>
      <c r="G12" s="4">
        <f>+SUMIF(GSTR2A!C:C,'ITC ANALYSIS'!A12,GSTR2A!O:O)</f>
        <v>623258.27</v>
      </c>
      <c r="H12" s="4">
        <f>+SUMIF(GSTR2A!C:C,'ITC ANALYSIS'!A12,GSTR2A!P:P)</f>
        <v>623258.27</v>
      </c>
      <c r="I12" s="4">
        <f>+SUMIF(GSTR2A!C:C,'ITC ANALYSIS'!A12,GSTR2A!Q:Q)</f>
        <v>8244</v>
      </c>
      <c r="J12">
        <f>+SUMIF('BOOKS -itc'!A:A,'ITC ANALYSIS'!A12,'BOOKS -itc'!H:H)</f>
        <v>0</v>
      </c>
      <c r="K12">
        <f>+SUMIF('BOOKS -itc'!A:A,'ITC ANALYSIS'!A12,'BOOKS -itc'!F:F)</f>
        <v>623023.89</v>
      </c>
      <c r="L12">
        <f>+SUMIF('BOOKS -itc'!A:A,'ITC ANALYSIS'!A12,'BOOKS -itc'!G:G)</f>
        <v>623023.89</v>
      </c>
      <c r="M12">
        <f>+SUMIF('BOOKS -itc'!A:A,'ITC ANALYSIS'!A12,'BOOKS -itc'!I:I)</f>
        <v>8244</v>
      </c>
      <c r="N12" s="4">
        <f t="shared" si="3"/>
        <v>0</v>
      </c>
      <c r="O12" s="4">
        <f t="shared" si="0"/>
        <v>3645.2700000000186</v>
      </c>
      <c r="P12" s="4">
        <f t="shared" si="1"/>
        <v>3645.2700000000186</v>
      </c>
      <c r="Q12" s="4">
        <f t="shared" si="2"/>
        <v>8244</v>
      </c>
      <c r="R12" s="4"/>
    </row>
    <row r="13" spans="1:18" x14ac:dyDescent="0.25">
      <c r="A13" t="s">
        <v>17</v>
      </c>
      <c r="B13" s="4">
        <f>+VLOOKUP(A13,'GSTR3B-ITC'!B:I,5,0)</f>
        <v>3559</v>
      </c>
      <c r="C13" s="4">
        <f>+VLOOKUP(A13,'GSTR3B-ITC'!B:I,6,0)</f>
        <v>611608.02</v>
      </c>
      <c r="D13" s="4">
        <f>+VLOOKUP(A13,'GSTR3B-ITC'!B:I,7,0)</f>
        <v>611608.02</v>
      </c>
      <c r="E13" s="4">
        <f>+VLOOKUP(A13,'GSTR3B-ITC'!B:I,8,0)</f>
        <v>0</v>
      </c>
      <c r="F13" s="4">
        <f>+SUMIF(GSTR2A!C:C,'ITC ANALYSIS'!A13,GSTR2A!N:N)</f>
        <v>3559.32</v>
      </c>
      <c r="G13" s="4">
        <f>+SUMIF(GSTR2A!C:C,'ITC ANALYSIS'!A13,GSTR2A!O:O)</f>
        <v>613152.69000000006</v>
      </c>
      <c r="H13" s="4">
        <f>+SUMIF(GSTR2A!C:C,'ITC ANALYSIS'!A13,GSTR2A!P:P)</f>
        <v>613152.69000000006</v>
      </c>
      <c r="I13" s="4">
        <f>+SUMIF(GSTR2A!C:C,'ITC ANALYSIS'!A13,GSTR2A!Q:Q)</f>
        <v>16560</v>
      </c>
      <c r="J13">
        <f>+SUMIF('BOOKS -itc'!A:A,'ITC ANALYSIS'!A13,'BOOKS -itc'!H:H)</f>
        <v>3559</v>
      </c>
      <c r="K13">
        <f>+SUMIF('BOOKS -itc'!A:A,'ITC ANALYSIS'!A13,'BOOKS -itc'!F:F)</f>
        <v>611608.02</v>
      </c>
      <c r="L13">
        <f>+SUMIF('BOOKS -itc'!A:A,'ITC ANALYSIS'!A13,'BOOKS -itc'!G:G)</f>
        <v>611608.02</v>
      </c>
      <c r="M13">
        <f>+SUMIF('BOOKS -itc'!A:A,'ITC ANALYSIS'!A13,'BOOKS -itc'!I:I)</f>
        <v>16560</v>
      </c>
      <c r="N13" s="4">
        <f t="shared" si="3"/>
        <v>0.32000000000016371</v>
      </c>
      <c r="O13" s="4">
        <f t="shared" si="0"/>
        <v>1544.6700000000419</v>
      </c>
      <c r="P13" s="4">
        <f t="shared" si="1"/>
        <v>1544.6700000000419</v>
      </c>
      <c r="Q13" s="4">
        <f t="shared" si="2"/>
        <v>16560</v>
      </c>
      <c r="R13" s="4"/>
    </row>
    <row r="14" spans="1:18" x14ac:dyDescent="0.25">
      <c r="A14" t="s">
        <v>2</v>
      </c>
      <c r="B14" s="4">
        <f>+VLOOKUP(A14,'GSTR3B-ITC'!B:I,5,0)</f>
        <v>172922.4</v>
      </c>
      <c r="C14" s="4">
        <f>+VLOOKUP(A14,'GSTR3B-ITC'!B:I,6,0)</f>
        <v>917767.47</v>
      </c>
      <c r="D14" s="4">
        <f>+VLOOKUP(A14,'GSTR3B-ITC'!B:I,7,0)</f>
        <v>917767.47</v>
      </c>
      <c r="E14" s="4">
        <f>+VLOOKUP(A14,'GSTR3B-ITC'!B:I,8,0)</f>
        <v>16204</v>
      </c>
      <c r="F14" s="4">
        <f>+SUMIF(GSTR2A!C:C,'ITC ANALYSIS'!A14,GSTR2A!N:N)</f>
        <v>172922.4</v>
      </c>
      <c r="G14" s="4">
        <f>+SUMIF(GSTR2A!C:C,'ITC ANALYSIS'!A14,GSTR2A!O:O)</f>
        <v>654069.97</v>
      </c>
      <c r="H14" s="4">
        <f>+SUMIF(GSTR2A!C:C,'ITC ANALYSIS'!A14,GSTR2A!P:P)</f>
        <v>654069.97</v>
      </c>
      <c r="I14" s="4">
        <f>+SUMIF(GSTR2A!C:C,'ITC ANALYSIS'!A14,GSTR2A!Q:Q)</f>
        <v>16204</v>
      </c>
      <c r="J14">
        <f>+SUMIF('BOOKS -itc'!A:A,'ITC ANALYSIS'!A14,'BOOKS -itc'!H:H)</f>
        <v>172922.4</v>
      </c>
      <c r="K14">
        <f>+SUMIF('BOOKS -itc'!A:A,'ITC ANALYSIS'!A14,'BOOKS -itc'!F:F)</f>
        <v>653321.70000000007</v>
      </c>
      <c r="L14">
        <f>+SUMIF('BOOKS -itc'!A:A,'ITC ANALYSIS'!A14,'BOOKS -itc'!G:G)</f>
        <v>653321.70000000007</v>
      </c>
      <c r="M14">
        <f>+SUMIF('BOOKS -itc'!A:A,'ITC ANALYSIS'!A14,'BOOKS -itc'!I:I)</f>
        <v>16204</v>
      </c>
      <c r="N14" s="4">
        <f t="shared" si="3"/>
        <v>0</v>
      </c>
      <c r="O14" s="4">
        <f t="shared" si="0"/>
        <v>-263697.5</v>
      </c>
      <c r="P14" s="4">
        <f t="shared" si="1"/>
        <v>-263697.5</v>
      </c>
      <c r="Q14" s="4">
        <f t="shared" si="2"/>
        <v>0</v>
      </c>
      <c r="R14" s="4"/>
    </row>
    <row r="15" spans="1:18" x14ac:dyDescent="0.25">
      <c r="B15" s="4"/>
      <c r="C15" s="4"/>
      <c r="D15" s="4"/>
      <c r="E15" s="4"/>
      <c r="F15" s="4"/>
      <c r="G15" s="4"/>
      <c r="H15" s="4"/>
      <c r="I15" s="4"/>
    </row>
    <row r="16" spans="1:18" x14ac:dyDescent="0.25">
      <c r="A16" t="s">
        <v>915</v>
      </c>
      <c r="B16" s="4">
        <f>SUM(B3:B15)</f>
        <v>230544.59</v>
      </c>
      <c r="C16" s="4">
        <f t="shared" ref="C16:I16" si="4">SUM(C3:C15)</f>
        <v>4423396.74</v>
      </c>
      <c r="D16" s="4">
        <f t="shared" si="4"/>
        <v>4423396.74</v>
      </c>
      <c r="E16" s="4">
        <f t="shared" si="4"/>
        <v>24152</v>
      </c>
      <c r="F16" s="4">
        <f t="shared" si="4"/>
        <v>282588.48</v>
      </c>
      <c r="G16" s="4">
        <f t="shared" si="4"/>
        <v>4122399.2700000005</v>
      </c>
      <c r="H16" s="4">
        <f t="shared" si="4"/>
        <v>4122399.2700000005</v>
      </c>
      <c r="I16" s="4">
        <f t="shared" si="4"/>
        <v>129020</v>
      </c>
      <c r="J16" s="4">
        <f t="shared" ref="J16" si="5">SUM(J3:J15)</f>
        <v>282588.2</v>
      </c>
      <c r="K16" s="4">
        <f t="shared" ref="K16" si="6">SUM(K3:K15)</f>
        <v>4114076.6200000006</v>
      </c>
      <c r="L16" s="4">
        <f t="shared" ref="L16" si="7">SUM(L3:L15)</f>
        <v>4114076.6200000006</v>
      </c>
      <c r="M16" s="4">
        <f t="shared" ref="M16" si="8">SUM(M3:M15)</f>
        <v>129020</v>
      </c>
    </row>
    <row r="18" spans="1:6" x14ac:dyDescent="0.25">
      <c r="A18" t="s">
        <v>89</v>
      </c>
      <c r="B18" s="4">
        <f>+B16</f>
        <v>230544.59</v>
      </c>
      <c r="C18" s="4">
        <f t="shared" ref="C18:F18" si="9">+C16</f>
        <v>4423396.74</v>
      </c>
      <c r="D18" s="4">
        <f t="shared" si="9"/>
        <v>4423396.74</v>
      </c>
      <c r="E18" s="4">
        <f t="shared" si="9"/>
        <v>24152</v>
      </c>
      <c r="F18" s="4">
        <f t="shared" si="9"/>
        <v>282588.48</v>
      </c>
    </row>
    <row r="19" spans="1:6" x14ac:dyDescent="0.25">
      <c r="A19" t="s">
        <v>500</v>
      </c>
      <c r="B19" s="4">
        <f>+J16</f>
        <v>282588.2</v>
      </c>
      <c r="C19" s="4">
        <f t="shared" ref="C19:F19" si="10">+K16</f>
        <v>4114076.6200000006</v>
      </c>
      <c r="D19" s="4">
        <f t="shared" si="10"/>
        <v>4114076.6200000006</v>
      </c>
      <c r="E19" s="4">
        <f t="shared" si="10"/>
        <v>129020</v>
      </c>
      <c r="F19" s="4">
        <f t="shared" si="10"/>
        <v>0</v>
      </c>
    </row>
    <row r="20" spans="1:6" x14ac:dyDescent="0.25">
      <c r="A20" t="s">
        <v>501</v>
      </c>
      <c r="B20" s="4">
        <f>+F16</f>
        <v>282588.48</v>
      </c>
      <c r="C20" s="4">
        <f t="shared" ref="C20:F20" si="11">+G16</f>
        <v>4122399.2700000005</v>
      </c>
      <c r="D20" s="4">
        <f t="shared" si="11"/>
        <v>4122399.2700000005</v>
      </c>
      <c r="E20" s="4">
        <f t="shared" si="11"/>
        <v>129020</v>
      </c>
      <c r="F20" s="4">
        <f t="shared" si="11"/>
        <v>282588.2</v>
      </c>
    </row>
    <row r="23" spans="1:6" x14ac:dyDescent="0.25">
      <c r="B23" s="4"/>
      <c r="C23" s="4"/>
      <c r="D23" s="4"/>
      <c r="E23" s="4"/>
      <c r="F23" s="4"/>
    </row>
    <row r="24" spans="1:6" x14ac:dyDescent="0.25">
      <c r="B24" s="4">
        <f>+B18-B20</f>
        <v>-52043.889999999985</v>
      </c>
      <c r="C24" s="4">
        <f t="shared" ref="C24:F24" si="12">+C18-C20</f>
        <v>300997.46999999974</v>
      </c>
      <c r="D24" s="4">
        <f t="shared" si="12"/>
        <v>300997.46999999974</v>
      </c>
      <c r="E24" s="4">
        <f t="shared" si="12"/>
        <v>-104868</v>
      </c>
      <c r="F24" s="4"/>
    </row>
    <row r="25" spans="1:6" x14ac:dyDescent="0.25">
      <c r="A25" t="s">
        <v>917</v>
      </c>
      <c r="B25" s="4">
        <f>+B20-B19</f>
        <v>0.27999999996973202</v>
      </c>
      <c r="C25" s="4">
        <f t="shared" ref="C25:F25" si="13">+C20-C19</f>
        <v>8322.6499999999069</v>
      </c>
      <c r="D25" s="4">
        <f t="shared" si="13"/>
        <v>8322.6499999999069</v>
      </c>
      <c r="E25" s="4">
        <f t="shared" si="13"/>
        <v>0</v>
      </c>
      <c r="F25" s="4"/>
    </row>
  </sheetData>
  <mergeCells count="4">
    <mergeCell ref="B1:E1"/>
    <mergeCell ref="F1:I1"/>
    <mergeCell ref="J1:M1"/>
    <mergeCell ref="N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2"/>
  <sheetViews>
    <sheetView topLeftCell="A209" workbookViewId="0">
      <selection activeCell="H234" sqref="H234"/>
    </sheetView>
  </sheetViews>
  <sheetFormatPr defaultRowHeight="15" x14ac:dyDescent="0.25"/>
  <cols>
    <col min="2" max="2" width="7" bestFit="1" customWidth="1"/>
    <col min="3" max="3" width="18.140625" bestFit="1" customWidth="1"/>
    <col min="4" max="4" width="18.7109375" bestFit="1" customWidth="1"/>
    <col min="5" max="5" width="63.85546875" bestFit="1" customWidth="1"/>
    <col min="6" max="6" width="17.7109375" bestFit="1" customWidth="1"/>
    <col min="7" max="7" width="11.85546875" bestFit="1" customWidth="1"/>
    <col min="8" max="8" width="12" bestFit="1" customWidth="1"/>
    <col min="9" max="9" width="16.140625" bestFit="1" customWidth="1"/>
    <col min="10" max="10" width="14.42578125" bestFit="1" customWidth="1"/>
    <col min="11" max="11" width="28.140625" bestFit="1" customWidth="1"/>
    <col min="12" max="12" width="8.42578125" bestFit="1" customWidth="1"/>
    <col min="13" max="13" width="16.5703125" bestFit="1" customWidth="1"/>
    <col min="14" max="14" width="17.42578125" bestFit="1" customWidth="1"/>
    <col min="15" max="15" width="14.140625" bestFit="1" customWidth="1"/>
    <col min="16" max="16" width="15.140625" bestFit="1" customWidth="1"/>
    <col min="17" max="17" width="11.7109375" bestFit="1" customWidth="1"/>
    <col min="18" max="18" width="26" bestFit="1" customWidth="1"/>
    <col min="19" max="19" width="17.42578125" bestFit="1" customWidth="1"/>
    <col min="20" max="20" width="14" bestFit="1" customWidth="1"/>
    <col min="21" max="21" width="15.140625" bestFit="1" customWidth="1"/>
    <col min="22" max="22" width="10" bestFit="1" customWidth="1"/>
    <col min="23" max="23" width="8.42578125" bestFit="1" customWidth="1"/>
    <col min="24" max="24" width="25.85546875" bestFit="1" customWidth="1"/>
    <col min="25" max="25" width="17.42578125" bestFit="1" customWidth="1"/>
    <col min="26" max="26" width="14" bestFit="1" customWidth="1"/>
    <col min="27" max="27" width="15.140625" bestFit="1" customWidth="1"/>
    <col min="28" max="28" width="10" bestFit="1" customWidth="1"/>
    <col min="29" max="29" width="9" bestFit="1" customWidth="1"/>
    <col min="30" max="30" width="25.85546875" bestFit="1" customWidth="1"/>
    <col min="31" max="31" width="17.42578125" bestFit="1" customWidth="1"/>
    <col min="32" max="32" width="14" bestFit="1" customWidth="1"/>
    <col min="33" max="33" width="15.140625" bestFit="1" customWidth="1"/>
    <col min="34" max="34" width="10" bestFit="1" customWidth="1"/>
    <col min="35" max="35" width="8.42578125" bestFit="1" customWidth="1"/>
    <col min="36" max="36" width="25.85546875" bestFit="1" customWidth="1"/>
    <col min="37" max="37" width="17.42578125" bestFit="1" customWidth="1"/>
    <col min="38" max="38" width="14" bestFit="1" customWidth="1"/>
    <col min="39" max="39" width="15.140625" bestFit="1" customWidth="1"/>
    <col min="40" max="40" width="11" bestFit="1" customWidth="1"/>
    <col min="41" max="41" width="8.42578125" bestFit="1" customWidth="1"/>
    <col min="42" max="42" width="25.85546875" bestFit="1" customWidth="1"/>
    <col min="43" max="43" width="17.42578125" bestFit="1" customWidth="1"/>
    <col min="44" max="44" width="14" bestFit="1" customWidth="1"/>
    <col min="45" max="45" width="15.140625" bestFit="1" customWidth="1"/>
    <col min="46" max="46" width="10" bestFit="1" customWidth="1"/>
    <col min="47" max="47" width="8.42578125" bestFit="1" customWidth="1"/>
    <col min="48" max="48" width="25.85546875" bestFit="1" customWidth="1"/>
    <col min="49" max="49" width="17.42578125" bestFit="1" customWidth="1"/>
    <col min="50" max="50" width="14" bestFit="1" customWidth="1"/>
    <col min="51" max="51" width="15.140625" bestFit="1" customWidth="1"/>
    <col min="52" max="52" width="10" bestFit="1" customWidth="1"/>
    <col min="53" max="53" width="9" bestFit="1" customWidth="1"/>
    <col min="54" max="54" width="25.85546875" bestFit="1" customWidth="1"/>
    <col min="55" max="55" width="17.42578125" bestFit="1" customWidth="1"/>
    <col min="56" max="56" width="14" bestFit="1" customWidth="1"/>
    <col min="57" max="57" width="15.140625" bestFit="1" customWidth="1"/>
    <col min="58" max="58" width="10" bestFit="1" customWidth="1"/>
    <col min="59" max="59" width="8.42578125" bestFit="1" customWidth="1"/>
    <col min="60" max="60" width="25.85546875" bestFit="1" customWidth="1"/>
    <col min="61" max="61" width="17.42578125" bestFit="1" customWidth="1"/>
    <col min="62" max="62" width="14" bestFit="1" customWidth="1"/>
    <col min="63" max="63" width="15.140625" bestFit="1" customWidth="1"/>
    <col min="64" max="64" width="9" bestFit="1" customWidth="1"/>
    <col min="65" max="65" width="8.42578125" bestFit="1" customWidth="1"/>
    <col min="66" max="66" width="25.85546875" bestFit="1" customWidth="1"/>
    <col min="67" max="67" width="17.42578125" bestFit="1" customWidth="1"/>
    <col min="68" max="68" width="14" bestFit="1" customWidth="1"/>
    <col min="69" max="69" width="15.140625" bestFit="1" customWidth="1"/>
    <col min="70" max="70" width="10" bestFit="1" customWidth="1"/>
    <col min="71" max="71" width="8.42578125" bestFit="1" customWidth="1"/>
    <col min="72" max="72" width="25.85546875" bestFit="1" customWidth="1"/>
    <col min="73" max="73" width="17.42578125" bestFit="1" customWidth="1"/>
    <col min="74" max="74" width="14" bestFit="1" customWidth="1"/>
    <col min="75" max="75" width="15.140625" bestFit="1" customWidth="1"/>
    <col min="76" max="76" width="10" bestFit="1" customWidth="1"/>
    <col min="77" max="77" width="8.42578125" bestFit="1" customWidth="1"/>
    <col min="78" max="78" width="25.85546875" bestFit="1" customWidth="1"/>
    <col min="79" max="79" width="17.42578125" bestFit="1" customWidth="1"/>
    <col min="80" max="80" width="14" bestFit="1" customWidth="1"/>
    <col min="81" max="81" width="15.140625" bestFit="1" customWidth="1"/>
    <col min="82" max="82" width="10" bestFit="1" customWidth="1"/>
    <col min="83" max="83" width="8.42578125" bestFit="1" customWidth="1"/>
    <col min="84" max="84" width="25.85546875" bestFit="1" customWidth="1"/>
    <col min="85" max="85" width="17.42578125" bestFit="1" customWidth="1"/>
    <col min="86" max="86" width="14" bestFit="1" customWidth="1"/>
    <col min="87" max="87" width="15.140625" bestFit="1" customWidth="1"/>
    <col min="88" max="88" width="10" bestFit="1" customWidth="1"/>
    <col min="89" max="89" width="8.42578125" bestFit="1" customWidth="1"/>
    <col min="90" max="90" width="25.85546875" bestFit="1" customWidth="1"/>
    <col min="91" max="91" width="17.42578125" bestFit="1" customWidth="1"/>
    <col min="92" max="92" width="14" bestFit="1" customWidth="1"/>
    <col min="93" max="93" width="15.140625" bestFit="1" customWidth="1"/>
    <col min="94" max="94" width="10" bestFit="1" customWidth="1"/>
    <col min="95" max="95" width="8.42578125" bestFit="1" customWidth="1"/>
    <col min="96" max="97" width="25.85546875" bestFit="1" customWidth="1"/>
    <col min="98" max="98" width="8.42578125" bestFit="1" customWidth="1"/>
    <col min="99" max="99" width="16.5703125" bestFit="1" customWidth="1"/>
    <col min="100" max="100" width="17.42578125" bestFit="1" customWidth="1"/>
    <col min="101" max="101" width="14" bestFit="1" customWidth="1"/>
    <col min="102" max="102" width="15.140625" bestFit="1" customWidth="1"/>
    <col min="103" max="103" width="10" bestFit="1" customWidth="1"/>
    <col min="104" max="104" width="8.42578125" bestFit="1" customWidth="1"/>
    <col min="105" max="105" width="25.85546875" bestFit="1" customWidth="1"/>
    <col min="106" max="106" width="17.42578125" bestFit="1" customWidth="1"/>
    <col min="107" max="107" width="14" bestFit="1" customWidth="1"/>
    <col min="108" max="108" width="15.140625" bestFit="1" customWidth="1"/>
    <col min="109" max="109" width="10" bestFit="1" customWidth="1"/>
    <col min="110" max="110" width="8.42578125" bestFit="1" customWidth="1"/>
    <col min="111" max="111" width="25.85546875" bestFit="1" customWidth="1"/>
    <col min="112" max="112" width="17.42578125" bestFit="1" customWidth="1"/>
    <col min="113" max="113" width="14" bestFit="1" customWidth="1"/>
    <col min="114" max="114" width="15.140625" bestFit="1" customWidth="1"/>
    <col min="115" max="115" width="10" bestFit="1" customWidth="1"/>
    <col min="116" max="116" width="9" bestFit="1" customWidth="1"/>
    <col min="117" max="117" width="25.85546875" bestFit="1" customWidth="1"/>
    <col min="118" max="118" width="17.42578125" bestFit="1" customWidth="1"/>
    <col min="119" max="119" width="14" bestFit="1" customWidth="1"/>
    <col min="120" max="120" width="15.140625" bestFit="1" customWidth="1"/>
    <col min="121" max="121" width="10" bestFit="1" customWidth="1"/>
    <col min="122" max="122" width="8.42578125" bestFit="1" customWidth="1"/>
    <col min="123" max="123" width="25.85546875" bestFit="1" customWidth="1"/>
    <col min="124" max="124" width="17.42578125" bestFit="1" customWidth="1"/>
    <col min="125" max="125" width="14" bestFit="1" customWidth="1"/>
    <col min="126" max="126" width="15.140625" bestFit="1" customWidth="1"/>
    <col min="127" max="127" width="10" bestFit="1" customWidth="1"/>
    <col min="128" max="128" width="8.42578125" bestFit="1" customWidth="1"/>
    <col min="129" max="129" width="25.85546875" bestFit="1" customWidth="1"/>
    <col min="130" max="130" width="17.42578125" bestFit="1" customWidth="1"/>
    <col min="131" max="131" width="14" bestFit="1" customWidth="1"/>
    <col min="132" max="132" width="15.140625" bestFit="1" customWidth="1"/>
    <col min="133" max="133" width="10" bestFit="1" customWidth="1"/>
    <col min="134" max="134" width="8.42578125" bestFit="1" customWidth="1"/>
    <col min="135" max="135" width="25.85546875" bestFit="1" customWidth="1"/>
    <col min="136" max="136" width="17.42578125" bestFit="1" customWidth="1"/>
    <col min="137" max="137" width="14" bestFit="1" customWidth="1"/>
    <col min="138" max="138" width="15.140625" bestFit="1" customWidth="1"/>
    <col min="139" max="139" width="10" bestFit="1" customWidth="1"/>
    <col min="140" max="140" width="8.42578125" bestFit="1" customWidth="1"/>
    <col min="141" max="141" width="25.85546875" bestFit="1" customWidth="1"/>
    <col min="142" max="142" width="17.42578125" bestFit="1" customWidth="1"/>
    <col min="143" max="143" width="14" bestFit="1" customWidth="1"/>
    <col min="144" max="144" width="15.140625" bestFit="1" customWidth="1"/>
    <col min="145" max="145" width="10" bestFit="1" customWidth="1"/>
    <col min="146" max="146" width="8.42578125" bestFit="1" customWidth="1"/>
    <col min="147" max="147" width="25.85546875" bestFit="1" customWidth="1"/>
    <col min="148" max="148" width="17.42578125" bestFit="1" customWidth="1"/>
    <col min="149" max="149" width="14" bestFit="1" customWidth="1"/>
    <col min="150" max="150" width="15.140625" bestFit="1" customWidth="1"/>
    <col min="151" max="151" width="10" bestFit="1" customWidth="1"/>
    <col min="152" max="152" width="8.42578125" bestFit="1" customWidth="1"/>
    <col min="153" max="153" width="25.85546875" bestFit="1" customWidth="1"/>
    <col min="154" max="154" width="17.42578125" bestFit="1" customWidth="1"/>
    <col min="155" max="155" width="14" bestFit="1" customWidth="1"/>
    <col min="156" max="156" width="15.140625" bestFit="1" customWidth="1"/>
    <col min="157" max="157" width="11" bestFit="1" customWidth="1"/>
    <col min="158" max="158" width="8.42578125" bestFit="1" customWidth="1"/>
    <col min="159" max="159" width="25.85546875" bestFit="1" customWidth="1"/>
    <col min="160" max="160" width="17.42578125" bestFit="1" customWidth="1"/>
    <col min="161" max="161" width="14" bestFit="1" customWidth="1"/>
    <col min="162" max="162" width="15.140625" bestFit="1" customWidth="1"/>
    <col min="163" max="163" width="10" bestFit="1" customWidth="1"/>
    <col min="164" max="164" width="8.42578125" bestFit="1" customWidth="1"/>
    <col min="165" max="165" width="25.85546875" bestFit="1" customWidth="1"/>
    <col min="166" max="166" width="17.42578125" bestFit="1" customWidth="1"/>
    <col min="167" max="167" width="14" bestFit="1" customWidth="1"/>
    <col min="168" max="168" width="15.140625" bestFit="1" customWidth="1"/>
    <col min="169" max="169" width="10" bestFit="1" customWidth="1"/>
    <col min="170" max="170" width="9" bestFit="1" customWidth="1"/>
    <col min="171" max="171" width="25.85546875" bestFit="1" customWidth="1"/>
    <col min="172" max="172" width="17.42578125" bestFit="1" customWidth="1"/>
    <col min="173" max="173" width="14" bestFit="1" customWidth="1"/>
    <col min="174" max="174" width="15.140625" bestFit="1" customWidth="1"/>
    <col min="175" max="175" width="10" bestFit="1" customWidth="1"/>
    <col min="176" max="176" width="8.42578125" bestFit="1" customWidth="1"/>
    <col min="177" max="177" width="25.85546875" bestFit="1" customWidth="1"/>
    <col min="178" max="178" width="17.42578125" bestFit="1" customWidth="1"/>
    <col min="179" max="179" width="14" bestFit="1" customWidth="1"/>
    <col min="180" max="180" width="15.140625" bestFit="1" customWidth="1"/>
    <col min="181" max="181" width="10" bestFit="1" customWidth="1"/>
    <col min="182" max="182" width="8.42578125" bestFit="1" customWidth="1"/>
    <col min="183" max="183" width="25.85546875" bestFit="1" customWidth="1"/>
    <col min="184" max="184" width="17.42578125" bestFit="1" customWidth="1"/>
    <col min="185" max="185" width="14" bestFit="1" customWidth="1"/>
    <col min="186" max="186" width="15.140625" bestFit="1" customWidth="1"/>
    <col min="187" max="187" width="11" bestFit="1" customWidth="1"/>
    <col min="188" max="188" width="8.42578125" bestFit="1" customWidth="1"/>
    <col min="189" max="189" width="25.85546875" bestFit="1" customWidth="1"/>
    <col min="190" max="190" width="17.42578125" bestFit="1" customWidth="1"/>
    <col min="191" max="191" width="14" bestFit="1" customWidth="1"/>
    <col min="192" max="192" width="15.140625" bestFit="1" customWidth="1"/>
    <col min="193" max="193" width="11" bestFit="1" customWidth="1"/>
    <col min="194" max="194" width="9" bestFit="1" customWidth="1"/>
    <col min="195" max="195" width="25.85546875" bestFit="1" customWidth="1"/>
    <col min="196" max="196" width="17.42578125" bestFit="1" customWidth="1"/>
    <col min="197" max="197" width="14" bestFit="1" customWidth="1"/>
    <col min="198" max="198" width="15.140625" bestFit="1" customWidth="1"/>
    <col min="199" max="199" width="10" bestFit="1" customWidth="1"/>
    <col min="200" max="200" width="8.42578125" bestFit="1" customWidth="1"/>
    <col min="201" max="201" width="25.85546875" bestFit="1" customWidth="1"/>
    <col min="202" max="202" width="17.42578125" bestFit="1" customWidth="1"/>
    <col min="203" max="203" width="14" bestFit="1" customWidth="1"/>
    <col min="204" max="204" width="15.140625" bestFit="1" customWidth="1"/>
    <col min="205" max="205" width="11" bestFit="1" customWidth="1"/>
    <col min="206" max="206" width="8.42578125" bestFit="1" customWidth="1"/>
    <col min="207" max="207" width="25.85546875" bestFit="1" customWidth="1"/>
    <col min="208" max="208" width="17.42578125" bestFit="1" customWidth="1"/>
    <col min="209" max="209" width="14" bestFit="1" customWidth="1"/>
    <col min="210" max="210" width="15.140625" bestFit="1" customWidth="1"/>
    <col min="211" max="211" width="11" bestFit="1" customWidth="1"/>
    <col min="212" max="212" width="8.42578125" bestFit="1" customWidth="1"/>
    <col min="213" max="213" width="25.85546875" bestFit="1" customWidth="1"/>
    <col min="214" max="214" width="17.42578125" bestFit="1" customWidth="1"/>
    <col min="215" max="215" width="14" bestFit="1" customWidth="1"/>
    <col min="216" max="216" width="15.140625" bestFit="1" customWidth="1"/>
    <col min="217" max="217" width="10" bestFit="1" customWidth="1"/>
    <col min="218" max="218" width="8.42578125" bestFit="1" customWidth="1"/>
    <col min="219" max="219" width="25.85546875" bestFit="1" customWidth="1"/>
    <col min="220" max="220" width="17.42578125" bestFit="1" customWidth="1"/>
    <col min="221" max="221" width="14" bestFit="1" customWidth="1"/>
    <col min="222" max="222" width="15.140625" bestFit="1" customWidth="1"/>
    <col min="223" max="223" width="11" bestFit="1" customWidth="1"/>
    <col min="224" max="224" width="8.42578125" bestFit="1" customWidth="1"/>
    <col min="225" max="225" width="25.85546875" bestFit="1" customWidth="1"/>
    <col min="226" max="226" width="17.42578125" bestFit="1" customWidth="1"/>
    <col min="227" max="227" width="14" bestFit="1" customWidth="1"/>
    <col min="228" max="228" width="15.140625" bestFit="1" customWidth="1"/>
    <col min="229" max="229" width="11" bestFit="1" customWidth="1"/>
    <col min="230" max="230" width="8.42578125" bestFit="1" customWidth="1"/>
    <col min="231" max="231" width="25.85546875" bestFit="1" customWidth="1"/>
    <col min="232" max="232" width="17.42578125" bestFit="1" customWidth="1"/>
    <col min="233" max="233" width="14" bestFit="1" customWidth="1"/>
    <col min="234" max="234" width="15.140625" bestFit="1" customWidth="1"/>
    <col min="235" max="235" width="10" bestFit="1" customWidth="1"/>
    <col min="236" max="236" width="8.42578125" bestFit="1" customWidth="1"/>
    <col min="237" max="237" width="25.85546875" bestFit="1" customWidth="1"/>
    <col min="238" max="238" width="17.42578125" bestFit="1" customWidth="1"/>
    <col min="239" max="239" width="14" bestFit="1" customWidth="1"/>
    <col min="240" max="240" width="15.140625" bestFit="1" customWidth="1"/>
    <col min="241" max="241" width="10" bestFit="1" customWidth="1"/>
    <col min="242" max="242" width="8.42578125" bestFit="1" customWidth="1"/>
    <col min="243" max="243" width="25.85546875" bestFit="1" customWidth="1"/>
    <col min="244" max="244" width="17.42578125" bestFit="1" customWidth="1"/>
    <col min="245" max="245" width="14" bestFit="1" customWidth="1"/>
    <col min="246" max="246" width="15.140625" bestFit="1" customWidth="1"/>
    <col min="247" max="247" width="10" bestFit="1" customWidth="1"/>
    <col min="248" max="248" width="8.42578125" bestFit="1" customWidth="1"/>
    <col min="249" max="249" width="25.85546875" bestFit="1" customWidth="1"/>
    <col min="250" max="250" width="17.42578125" bestFit="1" customWidth="1"/>
    <col min="251" max="251" width="14" bestFit="1" customWidth="1"/>
    <col min="252" max="252" width="15.140625" bestFit="1" customWidth="1"/>
    <col min="253" max="253" width="10" bestFit="1" customWidth="1"/>
    <col min="254" max="254" width="8.42578125" bestFit="1" customWidth="1"/>
    <col min="255" max="255" width="25.85546875" bestFit="1" customWidth="1"/>
    <col min="256" max="256" width="17.42578125" bestFit="1" customWidth="1"/>
    <col min="257" max="257" width="14" bestFit="1" customWidth="1"/>
    <col min="258" max="258" width="15.140625" bestFit="1" customWidth="1"/>
    <col min="259" max="259" width="10" bestFit="1" customWidth="1"/>
    <col min="260" max="260" width="8.42578125" bestFit="1" customWidth="1"/>
    <col min="261" max="261" width="25.85546875" bestFit="1" customWidth="1"/>
    <col min="262" max="262" width="14" bestFit="1" customWidth="1"/>
    <col min="263" max="263" width="15.140625" bestFit="1" customWidth="1"/>
    <col min="264" max="264" width="11" bestFit="1" customWidth="1"/>
    <col min="265" max="265" width="8.42578125" bestFit="1" customWidth="1"/>
    <col min="266" max="266" width="25.85546875" bestFit="1" customWidth="1"/>
    <col min="267" max="267" width="14" bestFit="1" customWidth="1"/>
    <col min="268" max="268" width="15.140625" bestFit="1" customWidth="1"/>
    <col min="269" max="269" width="10" bestFit="1" customWidth="1"/>
    <col min="270" max="270" width="8.42578125" bestFit="1" customWidth="1"/>
    <col min="271" max="271" width="25.85546875" bestFit="1" customWidth="1"/>
    <col min="272" max="272" width="14" bestFit="1" customWidth="1"/>
    <col min="273" max="273" width="15.140625" bestFit="1" customWidth="1"/>
    <col min="274" max="274" width="10" bestFit="1" customWidth="1"/>
    <col min="275" max="275" width="8.42578125" bestFit="1" customWidth="1"/>
    <col min="276" max="276" width="25.85546875" bestFit="1" customWidth="1"/>
    <col min="277" max="277" width="14" bestFit="1" customWidth="1"/>
    <col min="278" max="278" width="15.140625" bestFit="1" customWidth="1"/>
    <col min="279" max="279" width="10" bestFit="1" customWidth="1"/>
    <col min="280" max="280" width="8.42578125" bestFit="1" customWidth="1"/>
    <col min="281" max="281" width="25.85546875" bestFit="1" customWidth="1"/>
    <col min="282" max="282" width="17.42578125" bestFit="1" customWidth="1"/>
    <col min="283" max="283" width="14" bestFit="1" customWidth="1"/>
    <col min="284" max="284" width="15.140625" bestFit="1" customWidth="1"/>
    <col min="285" max="285" width="10" bestFit="1" customWidth="1"/>
    <col min="286" max="286" width="8.42578125" bestFit="1" customWidth="1"/>
    <col min="287" max="287" width="25.85546875" bestFit="1" customWidth="1"/>
    <col min="288" max="288" width="17.42578125" bestFit="1" customWidth="1"/>
    <col min="289" max="289" width="14" bestFit="1" customWidth="1"/>
    <col min="290" max="290" width="15.140625" bestFit="1" customWidth="1"/>
    <col min="291" max="291" width="11" bestFit="1" customWidth="1"/>
    <col min="292" max="292" width="8.42578125" bestFit="1" customWidth="1"/>
    <col min="293" max="293" width="25.85546875" bestFit="1" customWidth="1"/>
    <col min="294" max="294" width="14" bestFit="1" customWidth="1"/>
    <col min="295" max="295" width="15.140625" bestFit="1" customWidth="1"/>
    <col min="296" max="296" width="11" bestFit="1" customWidth="1"/>
    <col min="297" max="297" width="8.42578125" bestFit="1" customWidth="1"/>
    <col min="298" max="298" width="25.85546875" bestFit="1" customWidth="1"/>
    <col min="299" max="299" width="14" bestFit="1" customWidth="1"/>
    <col min="300" max="300" width="15.140625" bestFit="1" customWidth="1"/>
    <col min="301" max="301" width="11" bestFit="1" customWidth="1"/>
    <col min="302" max="302" width="8.42578125" bestFit="1" customWidth="1"/>
    <col min="303" max="303" width="25.85546875" bestFit="1" customWidth="1"/>
    <col min="304" max="304" width="14.140625" bestFit="1" customWidth="1"/>
  </cols>
  <sheetData>
    <row r="1" spans="1:18" s="7" customFormat="1" x14ac:dyDescent="0.25">
      <c r="B1" s="7" t="s">
        <v>61</v>
      </c>
      <c r="C1" s="8" t="s">
        <v>515</v>
      </c>
      <c r="D1" s="7" t="s">
        <v>516</v>
      </c>
      <c r="E1" s="7" t="s">
        <v>517</v>
      </c>
      <c r="F1" s="7" t="s">
        <v>518</v>
      </c>
      <c r="G1" s="7" t="s">
        <v>519</v>
      </c>
      <c r="H1" s="7" t="s">
        <v>520</v>
      </c>
      <c r="I1" s="7" t="s">
        <v>521</v>
      </c>
      <c r="J1" s="7" t="s">
        <v>522</v>
      </c>
      <c r="K1" s="7" t="s">
        <v>523</v>
      </c>
      <c r="L1" s="7" t="s">
        <v>524</v>
      </c>
      <c r="M1" s="7" t="s">
        <v>525</v>
      </c>
      <c r="N1" s="7" t="s">
        <v>526</v>
      </c>
      <c r="O1" s="7" t="s">
        <v>527</v>
      </c>
      <c r="P1" s="7" t="s">
        <v>528</v>
      </c>
      <c r="Q1" s="7" t="s">
        <v>529</v>
      </c>
      <c r="R1" s="7" t="s">
        <v>530</v>
      </c>
    </row>
    <row r="2" spans="1:18" x14ac:dyDescent="0.25">
      <c r="A2" t="s">
        <v>3</v>
      </c>
      <c r="B2">
        <v>12021</v>
      </c>
      <c r="C2" s="6">
        <v>12021</v>
      </c>
      <c r="D2" t="s">
        <v>531</v>
      </c>
      <c r="E2" t="s">
        <v>532</v>
      </c>
      <c r="F2" t="s">
        <v>533</v>
      </c>
      <c r="G2" t="s">
        <v>119</v>
      </c>
      <c r="H2" s="5">
        <v>44222</v>
      </c>
      <c r="I2">
        <v>13350</v>
      </c>
      <c r="J2" t="s">
        <v>534</v>
      </c>
      <c r="K2" t="s">
        <v>121</v>
      </c>
      <c r="L2">
        <v>28</v>
      </c>
      <c r="M2">
        <v>10429.68</v>
      </c>
      <c r="N2">
        <v>0</v>
      </c>
      <c r="O2">
        <v>1460.16</v>
      </c>
      <c r="P2">
        <v>1460.16</v>
      </c>
      <c r="Q2">
        <v>0</v>
      </c>
      <c r="R2" t="s">
        <v>535</v>
      </c>
    </row>
    <row r="3" spans="1:18" x14ac:dyDescent="0.25">
      <c r="A3" t="s">
        <v>3</v>
      </c>
      <c r="B3">
        <v>12021</v>
      </c>
      <c r="C3" s="6">
        <v>12021</v>
      </c>
      <c r="D3" t="s">
        <v>536</v>
      </c>
      <c r="E3" t="s">
        <v>537</v>
      </c>
      <c r="F3" t="s">
        <v>538</v>
      </c>
      <c r="G3" t="s">
        <v>119</v>
      </c>
      <c r="H3" s="5">
        <v>44203</v>
      </c>
      <c r="I3">
        <v>575114.30000000005</v>
      </c>
      <c r="J3" t="s">
        <v>534</v>
      </c>
      <c r="K3" t="s">
        <v>121</v>
      </c>
      <c r="L3">
        <v>18</v>
      </c>
      <c r="M3">
        <v>487385</v>
      </c>
      <c r="N3">
        <v>0</v>
      </c>
      <c r="O3">
        <v>43864.65</v>
      </c>
      <c r="P3">
        <v>43864.65</v>
      </c>
      <c r="Q3">
        <v>0</v>
      </c>
      <c r="R3" t="s">
        <v>535</v>
      </c>
    </row>
    <row r="4" spans="1:18" x14ac:dyDescent="0.25">
      <c r="A4" t="s">
        <v>3</v>
      </c>
      <c r="B4">
        <v>12021</v>
      </c>
      <c r="C4" s="6">
        <v>12021</v>
      </c>
      <c r="D4" t="s">
        <v>536</v>
      </c>
      <c r="E4" t="s">
        <v>537</v>
      </c>
      <c r="F4" t="s">
        <v>539</v>
      </c>
      <c r="G4" t="s">
        <v>119</v>
      </c>
      <c r="H4" s="5">
        <v>44203</v>
      </c>
      <c r="I4">
        <v>606994.96</v>
      </c>
      <c r="J4" t="s">
        <v>534</v>
      </c>
      <c r="K4" t="s">
        <v>121</v>
      </c>
      <c r="L4">
        <v>18</v>
      </c>
      <c r="M4">
        <v>514402.5</v>
      </c>
      <c r="N4">
        <v>0</v>
      </c>
      <c r="O4">
        <v>46296.23</v>
      </c>
      <c r="P4">
        <v>46296.23</v>
      </c>
      <c r="Q4">
        <v>0</v>
      </c>
      <c r="R4" t="s">
        <v>535</v>
      </c>
    </row>
    <row r="5" spans="1:18" x14ac:dyDescent="0.25">
      <c r="A5" t="s">
        <v>3</v>
      </c>
      <c r="B5">
        <v>12021</v>
      </c>
      <c r="C5" s="6">
        <v>12021</v>
      </c>
      <c r="D5" t="s">
        <v>536</v>
      </c>
      <c r="E5" t="s">
        <v>537</v>
      </c>
      <c r="F5" t="s">
        <v>540</v>
      </c>
      <c r="G5" t="s">
        <v>119</v>
      </c>
      <c r="H5" s="5">
        <v>44203</v>
      </c>
      <c r="I5">
        <v>645188.6</v>
      </c>
      <c r="J5" t="s">
        <v>534</v>
      </c>
      <c r="K5" t="s">
        <v>121</v>
      </c>
      <c r="L5">
        <v>18</v>
      </c>
      <c r="M5">
        <v>546770</v>
      </c>
      <c r="N5">
        <v>0</v>
      </c>
      <c r="O5">
        <v>49209.3</v>
      </c>
      <c r="P5">
        <v>49209.3</v>
      </c>
      <c r="Q5">
        <v>0</v>
      </c>
      <c r="R5" t="s">
        <v>535</v>
      </c>
    </row>
    <row r="6" spans="1:18" x14ac:dyDescent="0.25">
      <c r="A6" t="s">
        <v>3</v>
      </c>
      <c r="B6">
        <v>12021</v>
      </c>
      <c r="C6" s="6">
        <v>12021</v>
      </c>
      <c r="D6" t="s">
        <v>541</v>
      </c>
      <c r="E6" t="s">
        <v>542</v>
      </c>
      <c r="F6" t="s">
        <v>543</v>
      </c>
      <c r="G6" t="s">
        <v>119</v>
      </c>
      <c r="H6" s="5">
        <v>44198</v>
      </c>
      <c r="I6">
        <v>461651</v>
      </c>
      <c r="J6" t="s">
        <v>534</v>
      </c>
      <c r="K6" t="s">
        <v>121</v>
      </c>
      <c r="L6">
        <v>18</v>
      </c>
      <c r="M6">
        <v>391230</v>
      </c>
      <c r="N6">
        <v>0</v>
      </c>
      <c r="O6">
        <v>35210.699999999997</v>
      </c>
      <c r="P6">
        <v>35210.699999999997</v>
      </c>
      <c r="Q6">
        <v>0</v>
      </c>
      <c r="R6" t="s">
        <v>535</v>
      </c>
    </row>
    <row r="7" spans="1:18" x14ac:dyDescent="0.25">
      <c r="A7" t="s">
        <v>3</v>
      </c>
      <c r="B7">
        <v>12021</v>
      </c>
      <c r="C7" s="6">
        <v>12021</v>
      </c>
      <c r="D7" t="s">
        <v>209</v>
      </c>
      <c r="E7" t="s">
        <v>544</v>
      </c>
      <c r="F7" t="s">
        <v>266</v>
      </c>
      <c r="G7" t="s">
        <v>119</v>
      </c>
      <c r="H7" s="5">
        <v>44200</v>
      </c>
      <c r="I7">
        <v>732137</v>
      </c>
      <c r="J7" t="s">
        <v>534</v>
      </c>
      <c r="K7" t="s">
        <v>121</v>
      </c>
      <c r="L7">
        <v>18</v>
      </c>
      <c r="M7">
        <v>620455</v>
      </c>
      <c r="N7">
        <v>0</v>
      </c>
      <c r="O7">
        <v>55840.95</v>
      </c>
      <c r="P7">
        <v>55840.95</v>
      </c>
      <c r="Q7">
        <v>0</v>
      </c>
      <c r="R7" t="s">
        <v>535</v>
      </c>
    </row>
    <row r="8" spans="1:18" x14ac:dyDescent="0.25">
      <c r="A8" t="s">
        <v>3</v>
      </c>
      <c r="B8">
        <v>12021</v>
      </c>
      <c r="C8" s="6">
        <v>12021</v>
      </c>
      <c r="D8" t="s">
        <v>209</v>
      </c>
      <c r="E8" t="s">
        <v>544</v>
      </c>
      <c r="F8" t="s">
        <v>291</v>
      </c>
      <c r="G8" t="s">
        <v>119</v>
      </c>
      <c r="H8" s="5">
        <v>44204</v>
      </c>
      <c r="I8">
        <v>736928</v>
      </c>
      <c r="J8" t="s">
        <v>534</v>
      </c>
      <c r="K8" t="s">
        <v>121</v>
      </c>
      <c r="L8">
        <v>18</v>
      </c>
      <c r="M8">
        <v>624515</v>
      </c>
      <c r="N8">
        <v>0</v>
      </c>
      <c r="O8">
        <v>56206.35</v>
      </c>
      <c r="P8">
        <v>56206.35</v>
      </c>
      <c r="Q8">
        <v>0</v>
      </c>
      <c r="R8" t="s">
        <v>535</v>
      </c>
    </row>
    <row r="9" spans="1:18" x14ac:dyDescent="0.25">
      <c r="A9" t="s">
        <v>3</v>
      </c>
      <c r="B9">
        <v>12021</v>
      </c>
      <c r="C9" s="6">
        <v>12021</v>
      </c>
      <c r="D9" t="s">
        <v>209</v>
      </c>
      <c r="E9" t="s">
        <v>544</v>
      </c>
      <c r="F9" t="s">
        <v>280</v>
      </c>
      <c r="G9" t="s">
        <v>119</v>
      </c>
      <c r="H9" s="5">
        <v>44205</v>
      </c>
      <c r="I9">
        <v>860574</v>
      </c>
      <c r="J9" t="s">
        <v>534</v>
      </c>
      <c r="K9" t="s">
        <v>121</v>
      </c>
      <c r="L9">
        <v>18</v>
      </c>
      <c r="M9">
        <v>729300</v>
      </c>
      <c r="N9">
        <v>0</v>
      </c>
      <c r="O9">
        <v>65637</v>
      </c>
      <c r="P9">
        <v>65637</v>
      </c>
      <c r="Q9">
        <v>0</v>
      </c>
      <c r="R9" t="s">
        <v>535</v>
      </c>
    </row>
    <row r="10" spans="1:18" x14ac:dyDescent="0.25">
      <c r="A10" t="s">
        <v>3</v>
      </c>
      <c r="B10">
        <v>12021</v>
      </c>
      <c r="C10" s="6">
        <v>12021</v>
      </c>
      <c r="D10" t="s">
        <v>209</v>
      </c>
      <c r="E10" t="s">
        <v>544</v>
      </c>
      <c r="F10" t="s">
        <v>285</v>
      </c>
      <c r="G10" t="s">
        <v>119</v>
      </c>
      <c r="H10" s="5">
        <v>44207</v>
      </c>
      <c r="I10">
        <v>820655</v>
      </c>
      <c r="J10" t="s">
        <v>534</v>
      </c>
      <c r="K10" t="s">
        <v>121</v>
      </c>
      <c r="L10">
        <v>18</v>
      </c>
      <c r="M10">
        <v>695470</v>
      </c>
      <c r="N10">
        <v>0</v>
      </c>
      <c r="O10">
        <v>62592.3</v>
      </c>
      <c r="P10">
        <v>62592.3</v>
      </c>
      <c r="Q10">
        <v>0</v>
      </c>
      <c r="R10" t="s">
        <v>535</v>
      </c>
    </row>
    <row r="11" spans="1:18" x14ac:dyDescent="0.25">
      <c r="A11" t="s">
        <v>3</v>
      </c>
      <c r="B11">
        <v>12021</v>
      </c>
      <c r="C11" s="6">
        <v>12021</v>
      </c>
      <c r="D11" t="s">
        <v>545</v>
      </c>
      <c r="E11" t="s">
        <v>546</v>
      </c>
      <c r="F11" t="s">
        <v>547</v>
      </c>
      <c r="G11" t="s">
        <v>119</v>
      </c>
      <c r="H11" s="5">
        <v>44200</v>
      </c>
      <c r="I11">
        <v>370800</v>
      </c>
      <c r="J11" t="s">
        <v>534</v>
      </c>
      <c r="K11" t="s">
        <v>121</v>
      </c>
      <c r="L11">
        <v>18</v>
      </c>
      <c r="M11">
        <v>2600</v>
      </c>
      <c r="N11">
        <v>0</v>
      </c>
      <c r="O11">
        <v>234</v>
      </c>
      <c r="P11">
        <v>234</v>
      </c>
      <c r="Q11">
        <v>0</v>
      </c>
      <c r="R11" t="s">
        <v>535</v>
      </c>
    </row>
    <row r="12" spans="1:18" x14ac:dyDescent="0.25">
      <c r="A12" t="s">
        <v>3</v>
      </c>
      <c r="B12">
        <v>12021</v>
      </c>
      <c r="C12" s="6">
        <v>12021</v>
      </c>
      <c r="D12" t="s">
        <v>548</v>
      </c>
      <c r="E12" t="s">
        <v>549</v>
      </c>
      <c r="F12" t="s">
        <v>550</v>
      </c>
      <c r="G12" t="s">
        <v>119</v>
      </c>
      <c r="H12" s="5">
        <v>44226</v>
      </c>
      <c r="I12">
        <v>26680</v>
      </c>
      <c r="J12" t="s">
        <v>534</v>
      </c>
      <c r="K12" t="s">
        <v>121</v>
      </c>
      <c r="L12">
        <v>18</v>
      </c>
      <c r="M12">
        <v>22610</v>
      </c>
      <c r="N12">
        <v>0</v>
      </c>
      <c r="O12">
        <v>2034.9</v>
      </c>
      <c r="P12">
        <v>2034.9</v>
      </c>
      <c r="Q12">
        <v>0</v>
      </c>
      <c r="R12" t="s">
        <v>535</v>
      </c>
    </row>
    <row r="13" spans="1:18" x14ac:dyDescent="0.25">
      <c r="A13" t="s">
        <v>3</v>
      </c>
      <c r="B13">
        <v>12021</v>
      </c>
      <c r="C13" s="6">
        <v>12021</v>
      </c>
      <c r="D13" t="s">
        <v>551</v>
      </c>
      <c r="E13" t="s">
        <v>552</v>
      </c>
      <c r="F13" t="s">
        <v>553</v>
      </c>
      <c r="G13" t="s">
        <v>119</v>
      </c>
      <c r="H13" s="5">
        <v>44221</v>
      </c>
      <c r="I13">
        <v>11031</v>
      </c>
      <c r="J13" t="s">
        <v>534</v>
      </c>
      <c r="K13" t="s">
        <v>121</v>
      </c>
      <c r="L13">
        <v>18</v>
      </c>
      <c r="M13">
        <v>9348</v>
      </c>
      <c r="N13">
        <v>0</v>
      </c>
      <c r="O13">
        <v>841.32</v>
      </c>
      <c r="P13">
        <v>841.32</v>
      </c>
      <c r="Q13">
        <v>0</v>
      </c>
      <c r="R13" t="s">
        <v>535</v>
      </c>
    </row>
    <row r="14" spans="1:18" x14ac:dyDescent="0.25">
      <c r="A14" t="s">
        <v>3</v>
      </c>
      <c r="B14">
        <v>12021</v>
      </c>
      <c r="C14" s="6">
        <v>12021</v>
      </c>
      <c r="D14" t="s">
        <v>554</v>
      </c>
      <c r="E14" t="s">
        <v>555</v>
      </c>
      <c r="F14" t="s">
        <v>556</v>
      </c>
      <c r="G14" t="s">
        <v>119</v>
      </c>
      <c r="H14" s="5">
        <v>44198</v>
      </c>
      <c r="I14">
        <v>586702</v>
      </c>
      <c r="J14" t="s">
        <v>534</v>
      </c>
      <c r="K14" t="s">
        <v>121</v>
      </c>
      <c r="L14">
        <v>18</v>
      </c>
      <c r="M14">
        <v>497205</v>
      </c>
      <c r="N14">
        <v>0</v>
      </c>
      <c r="O14">
        <v>44748.45</v>
      </c>
      <c r="P14">
        <v>44748.45</v>
      </c>
      <c r="Q14">
        <v>0</v>
      </c>
      <c r="R14" t="s">
        <v>535</v>
      </c>
    </row>
    <row r="15" spans="1:18" x14ac:dyDescent="0.25">
      <c r="A15" t="s">
        <v>3</v>
      </c>
      <c r="B15">
        <v>12021</v>
      </c>
      <c r="C15" s="6">
        <v>12021</v>
      </c>
      <c r="D15" t="s">
        <v>554</v>
      </c>
      <c r="E15" t="s">
        <v>555</v>
      </c>
      <c r="F15" t="s">
        <v>557</v>
      </c>
      <c r="G15" t="s">
        <v>119</v>
      </c>
      <c r="H15" s="5">
        <v>44200</v>
      </c>
      <c r="I15">
        <v>525619</v>
      </c>
      <c r="J15" t="s">
        <v>534</v>
      </c>
      <c r="K15" t="s">
        <v>121</v>
      </c>
      <c r="L15">
        <v>18</v>
      </c>
      <c r="M15">
        <v>445440</v>
      </c>
      <c r="N15">
        <v>0</v>
      </c>
      <c r="O15">
        <v>40089.599999999999</v>
      </c>
      <c r="P15">
        <v>40089.599999999999</v>
      </c>
      <c r="Q15">
        <v>0</v>
      </c>
      <c r="R15" t="s">
        <v>535</v>
      </c>
    </row>
    <row r="16" spans="1:18" x14ac:dyDescent="0.25">
      <c r="A16" t="s">
        <v>3</v>
      </c>
      <c r="B16">
        <v>12021</v>
      </c>
      <c r="C16" s="6">
        <v>12021</v>
      </c>
      <c r="D16" t="s">
        <v>558</v>
      </c>
      <c r="E16" t="s">
        <v>559</v>
      </c>
      <c r="F16" t="s">
        <v>560</v>
      </c>
      <c r="G16" t="s">
        <v>119</v>
      </c>
      <c r="H16" s="5">
        <v>44207</v>
      </c>
      <c r="I16">
        <v>344950</v>
      </c>
      <c r="J16" t="s">
        <v>534</v>
      </c>
      <c r="K16" t="s">
        <v>121</v>
      </c>
      <c r="L16">
        <v>18</v>
      </c>
      <c r="M16">
        <v>292330</v>
      </c>
      <c r="N16">
        <v>0</v>
      </c>
      <c r="O16">
        <v>26309.7</v>
      </c>
      <c r="P16">
        <v>26309.7</v>
      </c>
      <c r="Q16">
        <v>0</v>
      </c>
      <c r="R16" t="s">
        <v>535</v>
      </c>
    </row>
    <row r="17" spans="1:18" x14ac:dyDescent="0.25">
      <c r="A17" t="s">
        <v>3</v>
      </c>
      <c r="B17">
        <v>12021</v>
      </c>
      <c r="C17" s="6">
        <v>12021</v>
      </c>
      <c r="D17" t="s">
        <v>561</v>
      </c>
      <c r="E17" t="s">
        <v>562</v>
      </c>
      <c r="F17" t="s">
        <v>563</v>
      </c>
      <c r="G17" t="s">
        <v>119</v>
      </c>
      <c r="H17" s="5">
        <v>44202</v>
      </c>
      <c r="I17">
        <v>151482</v>
      </c>
      <c r="J17" t="s">
        <v>534</v>
      </c>
      <c r="K17" t="s">
        <v>121</v>
      </c>
      <c r="L17">
        <v>5</v>
      </c>
      <c r="M17">
        <v>136417.59</v>
      </c>
      <c r="N17">
        <v>0</v>
      </c>
      <c r="O17">
        <v>3410.44</v>
      </c>
      <c r="P17">
        <v>3410.44</v>
      </c>
      <c r="Q17">
        <v>8244</v>
      </c>
      <c r="R17" t="s">
        <v>535</v>
      </c>
    </row>
    <row r="18" spans="1:18" x14ac:dyDescent="0.25">
      <c r="A18" t="s">
        <v>3</v>
      </c>
      <c r="B18">
        <v>12021</v>
      </c>
      <c r="C18" s="6">
        <v>12021</v>
      </c>
      <c r="D18" t="s">
        <v>564</v>
      </c>
      <c r="E18" t="s">
        <v>565</v>
      </c>
      <c r="F18" t="s">
        <v>566</v>
      </c>
      <c r="G18" t="s">
        <v>119</v>
      </c>
      <c r="H18" s="5">
        <v>44211</v>
      </c>
      <c r="I18">
        <v>524982</v>
      </c>
      <c r="J18" t="s">
        <v>534</v>
      </c>
      <c r="K18" t="s">
        <v>121</v>
      </c>
      <c r="L18">
        <v>18</v>
      </c>
      <c r="M18">
        <v>444900</v>
      </c>
      <c r="N18">
        <v>0</v>
      </c>
      <c r="O18">
        <v>40041</v>
      </c>
      <c r="P18">
        <v>40041</v>
      </c>
      <c r="Q18">
        <v>0</v>
      </c>
      <c r="R18" t="s">
        <v>535</v>
      </c>
    </row>
    <row r="19" spans="1:18" x14ac:dyDescent="0.25">
      <c r="A19" t="s">
        <v>3</v>
      </c>
      <c r="B19">
        <v>22021</v>
      </c>
      <c r="C19" s="6">
        <v>22021</v>
      </c>
      <c r="D19" t="s">
        <v>567</v>
      </c>
      <c r="E19" t="s">
        <v>568</v>
      </c>
      <c r="F19" t="s">
        <v>569</v>
      </c>
      <c r="G19" t="s">
        <v>119</v>
      </c>
      <c r="H19" s="5">
        <v>44243</v>
      </c>
      <c r="I19">
        <v>4660.32</v>
      </c>
      <c r="J19" t="s">
        <v>534</v>
      </c>
      <c r="K19" t="s">
        <v>121</v>
      </c>
      <c r="L19">
        <v>12</v>
      </c>
      <c r="M19">
        <v>4161</v>
      </c>
      <c r="N19">
        <v>499.32</v>
      </c>
      <c r="O19">
        <v>0</v>
      </c>
      <c r="P19">
        <v>0</v>
      </c>
      <c r="Q19">
        <v>0</v>
      </c>
      <c r="R19" t="s">
        <v>535</v>
      </c>
    </row>
    <row r="20" spans="1:18" x14ac:dyDescent="0.25">
      <c r="A20" t="s">
        <v>3</v>
      </c>
      <c r="B20">
        <v>22021</v>
      </c>
      <c r="C20" s="6">
        <v>22021</v>
      </c>
      <c r="D20" t="s">
        <v>570</v>
      </c>
      <c r="E20" t="s">
        <v>571</v>
      </c>
      <c r="F20" t="s">
        <v>430</v>
      </c>
      <c r="G20" t="s">
        <v>119</v>
      </c>
      <c r="H20" s="5">
        <v>44247</v>
      </c>
      <c r="I20">
        <v>400374</v>
      </c>
      <c r="J20" t="s">
        <v>534</v>
      </c>
      <c r="K20" t="s">
        <v>121</v>
      </c>
      <c r="L20">
        <v>18</v>
      </c>
      <c r="M20">
        <v>339300</v>
      </c>
      <c r="N20">
        <v>0</v>
      </c>
      <c r="O20">
        <v>30537</v>
      </c>
      <c r="P20">
        <v>30537</v>
      </c>
      <c r="Q20">
        <v>0</v>
      </c>
      <c r="R20" t="s">
        <v>535</v>
      </c>
    </row>
    <row r="21" spans="1:18" x14ac:dyDescent="0.25">
      <c r="A21" t="s">
        <v>3</v>
      </c>
      <c r="B21">
        <v>22021</v>
      </c>
      <c r="C21" s="6">
        <v>22021</v>
      </c>
      <c r="D21" t="s">
        <v>572</v>
      </c>
      <c r="E21" t="s">
        <v>573</v>
      </c>
      <c r="F21" t="s">
        <v>339</v>
      </c>
      <c r="G21" t="s">
        <v>119</v>
      </c>
      <c r="H21" s="5">
        <v>44238</v>
      </c>
      <c r="I21">
        <v>301584</v>
      </c>
      <c r="J21" t="s">
        <v>534</v>
      </c>
      <c r="K21" t="s">
        <v>121</v>
      </c>
      <c r="L21">
        <v>18</v>
      </c>
      <c r="M21">
        <v>255580</v>
      </c>
      <c r="N21">
        <v>0</v>
      </c>
      <c r="O21">
        <v>23002.2</v>
      </c>
      <c r="P21">
        <v>23002.2</v>
      </c>
      <c r="Q21">
        <v>0</v>
      </c>
      <c r="R21" t="s">
        <v>535</v>
      </c>
    </row>
    <row r="22" spans="1:18" x14ac:dyDescent="0.25">
      <c r="A22" t="s">
        <v>3</v>
      </c>
      <c r="B22">
        <v>22021</v>
      </c>
      <c r="C22" s="6">
        <v>22021</v>
      </c>
      <c r="D22" t="s">
        <v>574</v>
      </c>
      <c r="E22" t="s">
        <v>575</v>
      </c>
      <c r="F22" t="s">
        <v>576</v>
      </c>
      <c r="G22" t="s">
        <v>119</v>
      </c>
      <c r="H22" s="5">
        <v>44230</v>
      </c>
      <c r="I22">
        <v>12600</v>
      </c>
      <c r="J22" t="s">
        <v>534</v>
      </c>
      <c r="K22" t="s">
        <v>121</v>
      </c>
      <c r="L22">
        <v>12</v>
      </c>
      <c r="M22">
        <v>11249.94</v>
      </c>
      <c r="N22">
        <v>0</v>
      </c>
      <c r="O22">
        <v>675</v>
      </c>
      <c r="P22">
        <v>675</v>
      </c>
      <c r="Q22">
        <v>0</v>
      </c>
      <c r="R22" t="s">
        <v>535</v>
      </c>
    </row>
    <row r="23" spans="1:18" x14ac:dyDescent="0.25">
      <c r="A23" t="s">
        <v>3</v>
      </c>
      <c r="B23">
        <v>22021</v>
      </c>
      <c r="C23" s="6">
        <v>22021</v>
      </c>
      <c r="D23" t="s">
        <v>574</v>
      </c>
      <c r="E23" t="s">
        <v>575</v>
      </c>
      <c r="F23" t="s">
        <v>577</v>
      </c>
      <c r="G23" t="s">
        <v>119</v>
      </c>
      <c r="H23" s="5">
        <v>44231</v>
      </c>
      <c r="I23">
        <v>600</v>
      </c>
      <c r="J23" t="s">
        <v>534</v>
      </c>
      <c r="K23" t="s">
        <v>121</v>
      </c>
      <c r="L23">
        <v>12</v>
      </c>
      <c r="M23">
        <v>535.71</v>
      </c>
      <c r="N23">
        <v>0</v>
      </c>
      <c r="O23">
        <v>32.14</v>
      </c>
      <c r="P23">
        <v>32.14</v>
      </c>
      <c r="Q23">
        <v>0</v>
      </c>
      <c r="R23" t="s">
        <v>535</v>
      </c>
    </row>
    <row r="24" spans="1:18" x14ac:dyDescent="0.25">
      <c r="A24" t="s">
        <v>3</v>
      </c>
      <c r="B24">
        <v>22021</v>
      </c>
      <c r="C24" s="6">
        <v>22021</v>
      </c>
      <c r="D24" t="s">
        <v>578</v>
      </c>
      <c r="E24" t="s">
        <v>579</v>
      </c>
      <c r="F24" t="s">
        <v>580</v>
      </c>
      <c r="G24" t="s">
        <v>119</v>
      </c>
      <c r="H24" s="5">
        <v>44247</v>
      </c>
      <c r="I24">
        <v>478</v>
      </c>
      <c r="J24" t="s">
        <v>534</v>
      </c>
      <c r="K24" t="s">
        <v>121</v>
      </c>
      <c r="L24">
        <v>18</v>
      </c>
      <c r="M24">
        <v>405</v>
      </c>
      <c r="N24">
        <v>0</v>
      </c>
      <c r="O24">
        <v>36.450000000000003</v>
      </c>
      <c r="P24">
        <v>36.450000000000003</v>
      </c>
      <c r="Q24">
        <v>0</v>
      </c>
      <c r="R24" t="s">
        <v>535</v>
      </c>
    </row>
    <row r="25" spans="1:18" x14ac:dyDescent="0.25">
      <c r="A25" t="s">
        <v>3</v>
      </c>
      <c r="B25">
        <v>22021</v>
      </c>
      <c r="C25" s="6">
        <v>22021</v>
      </c>
      <c r="D25" t="s">
        <v>581</v>
      </c>
      <c r="E25" t="s">
        <v>582</v>
      </c>
      <c r="F25" t="s">
        <v>378</v>
      </c>
      <c r="G25" t="s">
        <v>119</v>
      </c>
      <c r="H25" s="5">
        <v>44251</v>
      </c>
      <c r="I25">
        <v>389400</v>
      </c>
      <c r="J25" t="s">
        <v>534</v>
      </c>
      <c r="K25" t="s">
        <v>121</v>
      </c>
      <c r="L25">
        <v>18</v>
      </c>
      <c r="M25">
        <v>330000</v>
      </c>
      <c r="N25">
        <v>0</v>
      </c>
      <c r="O25">
        <v>29700</v>
      </c>
      <c r="P25">
        <v>29700</v>
      </c>
      <c r="Q25">
        <v>0</v>
      </c>
      <c r="R25" t="s">
        <v>535</v>
      </c>
    </row>
    <row r="26" spans="1:18" x14ac:dyDescent="0.25">
      <c r="A26" t="s">
        <v>3</v>
      </c>
      <c r="B26">
        <v>22021</v>
      </c>
      <c r="C26" s="6">
        <v>22021</v>
      </c>
      <c r="D26" t="s">
        <v>209</v>
      </c>
      <c r="E26" t="s">
        <v>544</v>
      </c>
      <c r="F26" t="s">
        <v>296</v>
      </c>
      <c r="G26" t="s">
        <v>119</v>
      </c>
      <c r="H26" s="5">
        <v>44229</v>
      </c>
      <c r="I26">
        <v>1093718</v>
      </c>
      <c r="J26" t="s">
        <v>534</v>
      </c>
      <c r="K26" t="s">
        <v>121</v>
      </c>
      <c r="L26">
        <v>18</v>
      </c>
      <c r="M26">
        <v>926880</v>
      </c>
      <c r="N26">
        <v>0</v>
      </c>
      <c r="O26">
        <v>83419.199999999997</v>
      </c>
      <c r="P26">
        <v>83419.199999999997</v>
      </c>
      <c r="Q26">
        <v>0</v>
      </c>
      <c r="R26" t="s">
        <v>535</v>
      </c>
    </row>
    <row r="27" spans="1:18" x14ac:dyDescent="0.25">
      <c r="A27" t="s">
        <v>3</v>
      </c>
      <c r="B27">
        <v>22021</v>
      </c>
      <c r="C27" s="6">
        <v>22021</v>
      </c>
      <c r="D27" t="s">
        <v>209</v>
      </c>
      <c r="E27" t="s">
        <v>544</v>
      </c>
      <c r="F27" t="s">
        <v>286</v>
      </c>
      <c r="G27" t="s">
        <v>119</v>
      </c>
      <c r="H27" s="5">
        <v>44230</v>
      </c>
      <c r="I27">
        <v>771248</v>
      </c>
      <c r="J27" t="s">
        <v>534</v>
      </c>
      <c r="K27" t="s">
        <v>121</v>
      </c>
      <c r="L27">
        <v>18</v>
      </c>
      <c r="M27">
        <v>653600</v>
      </c>
      <c r="N27">
        <v>0</v>
      </c>
      <c r="O27">
        <v>58824</v>
      </c>
      <c r="P27">
        <v>58824</v>
      </c>
      <c r="Q27">
        <v>0</v>
      </c>
      <c r="R27" t="s">
        <v>535</v>
      </c>
    </row>
    <row r="28" spans="1:18" x14ac:dyDescent="0.25">
      <c r="A28" t="s">
        <v>3</v>
      </c>
      <c r="B28">
        <v>22021</v>
      </c>
      <c r="C28" s="6">
        <v>22021</v>
      </c>
      <c r="D28" t="s">
        <v>209</v>
      </c>
      <c r="E28" t="s">
        <v>544</v>
      </c>
      <c r="F28" t="s">
        <v>292</v>
      </c>
      <c r="G28" t="s">
        <v>119</v>
      </c>
      <c r="H28" s="5">
        <v>44232</v>
      </c>
      <c r="I28">
        <v>603983</v>
      </c>
      <c r="J28" t="s">
        <v>534</v>
      </c>
      <c r="K28" t="s">
        <v>121</v>
      </c>
      <c r="L28">
        <v>18</v>
      </c>
      <c r="M28">
        <v>511850</v>
      </c>
      <c r="N28">
        <v>0</v>
      </c>
      <c r="O28">
        <v>46066.5</v>
      </c>
      <c r="P28">
        <v>46066.5</v>
      </c>
      <c r="Q28">
        <v>0</v>
      </c>
      <c r="R28" t="s">
        <v>535</v>
      </c>
    </row>
    <row r="29" spans="1:18" x14ac:dyDescent="0.25">
      <c r="A29" t="s">
        <v>3</v>
      </c>
      <c r="B29">
        <v>22021</v>
      </c>
      <c r="C29" s="6">
        <v>22021</v>
      </c>
      <c r="D29" t="s">
        <v>209</v>
      </c>
      <c r="E29" t="s">
        <v>544</v>
      </c>
      <c r="F29" t="s">
        <v>283</v>
      </c>
      <c r="G29" t="s">
        <v>119</v>
      </c>
      <c r="H29" s="5">
        <v>44251</v>
      </c>
      <c r="I29">
        <v>779018</v>
      </c>
      <c r="J29" t="s">
        <v>534</v>
      </c>
      <c r="K29" t="s">
        <v>121</v>
      </c>
      <c r="L29">
        <v>18</v>
      </c>
      <c r="M29">
        <v>660185</v>
      </c>
      <c r="N29">
        <v>0</v>
      </c>
      <c r="O29">
        <v>59416.65</v>
      </c>
      <c r="P29">
        <v>59416.65</v>
      </c>
      <c r="Q29">
        <v>0</v>
      </c>
      <c r="R29" t="s">
        <v>535</v>
      </c>
    </row>
    <row r="30" spans="1:18" x14ac:dyDescent="0.25">
      <c r="A30" t="s">
        <v>3</v>
      </c>
      <c r="B30">
        <v>22021</v>
      </c>
      <c r="C30" s="6">
        <v>22021</v>
      </c>
      <c r="D30" t="s">
        <v>561</v>
      </c>
      <c r="E30" t="s">
        <v>562</v>
      </c>
      <c r="F30" t="s">
        <v>583</v>
      </c>
      <c r="G30" t="s">
        <v>119</v>
      </c>
      <c r="H30" s="5">
        <v>44230</v>
      </c>
      <c r="I30">
        <v>163155</v>
      </c>
      <c r="J30" t="s">
        <v>534</v>
      </c>
      <c r="K30" t="s">
        <v>121</v>
      </c>
      <c r="L30">
        <v>5</v>
      </c>
      <c r="M30">
        <v>147312.88</v>
      </c>
      <c r="N30">
        <v>0</v>
      </c>
      <c r="O30">
        <v>3682.82</v>
      </c>
      <c r="P30">
        <v>3682.82</v>
      </c>
      <c r="Q30">
        <v>8476</v>
      </c>
      <c r="R30" t="s">
        <v>535</v>
      </c>
    </row>
    <row r="31" spans="1:18" x14ac:dyDescent="0.25">
      <c r="A31" t="s">
        <v>3</v>
      </c>
      <c r="B31">
        <v>22021</v>
      </c>
      <c r="C31" s="6">
        <v>22021</v>
      </c>
      <c r="D31" t="s">
        <v>561</v>
      </c>
      <c r="E31" t="s">
        <v>562</v>
      </c>
      <c r="F31" t="s">
        <v>584</v>
      </c>
      <c r="G31" t="s">
        <v>119</v>
      </c>
      <c r="H31" s="5">
        <v>44249</v>
      </c>
      <c r="I31">
        <v>143492</v>
      </c>
      <c r="J31" t="s">
        <v>534</v>
      </c>
      <c r="K31" t="s">
        <v>121</v>
      </c>
      <c r="L31">
        <v>5</v>
      </c>
      <c r="M31">
        <v>128960.01</v>
      </c>
      <c r="N31">
        <v>0</v>
      </c>
      <c r="O31">
        <v>3224</v>
      </c>
      <c r="P31">
        <v>3224</v>
      </c>
      <c r="Q31">
        <v>8084</v>
      </c>
      <c r="R31" t="s">
        <v>535</v>
      </c>
    </row>
    <row r="32" spans="1:18" x14ac:dyDescent="0.25">
      <c r="A32" t="s">
        <v>3</v>
      </c>
      <c r="B32">
        <v>22021</v>
      </c>
      <c r="C32" s="6">
        <v>22021</v>
      </c>
      <c r="D32" t="s">
        <v>564</v>
      </c>
      <c r="E32" t="s">
        <v>565</v>
      </c>
      <c r="F32" t="s">
        <v>585</v>
      </c>
      <c r="G32" t="s">
        <v>119</v>
      </c>
      <c r="H32" s="5">
        <v>44230</v>
      </c>
      <c r="I32">
        <v>186144</v>
      </c>
      <c r="J32" t="s">
        <v>534</v>
      </c>
      <c r="K32" t="s">
        <v>121</v>
      </c>
      <c r="L32">
        <v>18</v>
      </c>
      <c r="M32">
        <v>157750</v>
      </c>
      <c r="N32">
        <v>0</v>
      </c>
      <c r="O32">
        <v>14197</v>
      </c>
      <c r="P32">
        <v>14197</v>
      </c>
      <c r="Q32">
        <v>0</v>
      </c>
      <c r="R32" t="s">
        <v>535</v>
      </c>
    </row>
    <row r="33" spans="1:18" x14ac:dyDescent="0.25">
      <c r="A33" t="s">
        <v>3</v>
      </c>
      <c r="B33">
        <v>22021</v>
      </c>
      <c r="C33" s="6">
        <v>22021</v>
      </c>
      <c r="D33" t="s">
        <v>586</v>
      </c>
      <c r="E33" t="s">
        <v>587</v>
      </c>
      <c r="F33" t="s">
        <v>588</v>
      </c>
      <c r="G33" t="s">
        <v>119</v>
      </c>
      <c r="H33" s="5">
        <v>44244</v>
      </c>
      <c r="I33">
        <v>16748.54</v>
      </c>
      <c r="J33" t="s">
        <v>534</v>
      </c>
      <c r="K33" t="s">
        <v>121</v>
      </c>
      <c r="L33">
        <v>18</v>
      </c>
      <c r="M33">
        <v>14193.68</v>
      </c>
      <c r="N33">
        <v>0</v>
      </c>
      <c r="O33">
        <v>1277.43</v>
      </c>
      <c r="P33">
        <v>1277.43</v>
      </c>
      <c r="Q33">
        <v>0</v>
      </c>
      <c r="R33" t="s">
        <v>535</v>
      </c>
    </row>
    <row r="34" spans="1:18" x14ac:dyDescent="0.25">
      <c r="A34" t="s">
        <v>3</v>
      </c>
      <c r="B34">
        <v>22021</v>
      </c>
      <c r="C34" s="6">
        <v>22021</v>
      </c>
      <c r="D34" t="s">
        <v>244</v>
      </c>
      <c r="E34" t="s">
        <v>589</v>
      </c>
      <c r="F34" t="s">
        <v>590</v>
      </c>
      <c r="G34" t="s">
        <v>119</v>
      </c>
      <c r="H34" s="5">
        <v>44232</v>
      </c>
      <c r="I34">
        <v>792836</v>
      </c>
      <c r="J34" t="s">
        <v>534</v>
      </c>
      <c r="K34" t="s">
        <v>121</v>
      </c>
      <c r="L34">
        <v>18</v>
      </c>
      <c r="M34">
        <v>671895</v>
      </c>
      <c r="N34">
        <v>0</v>
      </c>
      <c r="O34">
        <v>60470.55</v>
      </c>
      <c r="P34">
        <v>60470.55</v>
      </c>
      <c r="Q34">
        <v>0</v>
      </c>
      <c r="R34" t="s">
        <v>535</v>
      </c>
    </row>
    <row r="35" spans="1:18" x14ac:dyDescent="0.25">
      <c r="A35" t="s">
        <v>3</v>
      </c>
      <c r="B35">
        <v>22021</v>
      </c>
      <c r="C35" s="6">
        <v>22021</v>
      </c>
      <c r="D35" t="s">
        <v>541</v>
      </c>
      <c r="E35" t="s">
        <v>542</v>
      </c>
      <c r="F35" t="s">
        <v>591</v>
      </c>
      <c r="G35" t="s">
        <v>119</v>
      </c>
      <c r="H35" s="5">
        <v>44236</v>
      </c>
      <c r="I35">
        <v>487777</v>
      </c>
      <c r="J35" t="s">
        <v>534</v>
      </c>
      <c r="K35" t="s">
        <v>121</v>
      </c>
      <c r="L35">
        <v>18</v>
      </c>
      <c r="M35">
        <v>413370</v>
      </c>
      <c r="N35">
        <v>0</v>
      </c>
      <c r="O35">
        <v>37203.300000000003</v>
      </c>
      <c r="P35">
        <v>37203.300000000003</v>
      </c>
      <c r="Q35">
        <v>0</v>
      </c>
      <c r="R35" t="s">
        <v>535</v>
      </c>
    </row>
    <row r="36" spans="1:18" x14ac:dyDescent="0.25">
      <c r="A36" t="s">
        <v>3</v>
      </c>
      <c r="B36">
        <v>22021</v>
      </c>
      <c r="C36" s="6">
        <v>22021</v>
      </c>
      <c r="D36" t="s">
        <v>592</v>
      </c>
      <c r="E36" t="s">
        <v>593</v>
      </c>
      <c r="F36" t="s">
        <v>594</v>
      </c>
      <c r="G36" t="s">
        <v>119</v>
      </c>
      <c r="H36" s="5">
        <v>44235</v>
      </c>
      <c r="I36">
        <v>20060</v>
      </c>
      <c r="J36" t="s">
        <v>534</v>
      </c>
      <c r="K36" t="s">
        <v>121</v>
      </c>
      <c r="L36">
        <v>18</v>
      </c>
      <c r="M36">
        <v>17000</v>
      </c>
      <c r="N36">
        <v>3060</v>
      </c>
      <c r="O36">
        <v>0</v>
      </c>
      <c r="P36">
        <v>0</v>
      </c>
      <c r="Q36">
        <v>0</v>
      </c>
      <c r="R36" t="s">
        <v>535</v>
      </c>
    </row>
    <row r="37" spans="1:18" x14ac:dyDescent="0.25">
      <c r="A37" t="s">
        <v>3</v>
      </c>
      <c r="B37">
        <v>22021</v>
      </c>
      <c r="C37" s="6">
        <v>22021</v>
      </c>
      <c r="D37" t="s">
        <v>545</v>
      </c>
      <c r="E37" t="s">
        <v>546</v>
      </c>
      <c r="F37" t="s">
        <v>595</v>
      </c>
      <c r="G37" t="s">
        <v>119</v>
      </c>
      <c r="H37" s="5">
        <v>44229</v>
      </c>
      <c r="I37">
        <v>368559</v>
      </c>
      <c r="J37" t="s">
        <v>534</v>
      </c>
      <c r="K37" t="s">
        <v>121</v>
      </c>
      <c r="L37">
        <v>18</v>
      </c>
      <c r="M37">
        <v>2600</v>
      </c>
      <c r="N37">
        <v>0</v>
      </c>
      <c r="O37">
        <v>234</v>
      </c>
      <c r="P37">
        <v>234</v>
      </c>
      <c r="Q37">
        <v>0</v>
      </c>
      <c r="R37" t="s">
        <v>535</v>
      </c>
    </row>
    <row r="38" spans="1:18" x14ac:dyDescent="0.25">
      <c r="A38" t="s">
        <v>3</v>
      </c>
      <c r="B38">
        <v>22021</v>
      </c>
      <c r="C38" s="6">
        <v>22021</v>
      </c>
      <c r="D38" t="s">
        <v>596</v>
      </c>
      <c r="E38" t="s">
        <v>597</v>
      </c>
      <c r="F38" t="s">
        <v>598</v>
      </c>
      <c r="G38" t="s">
        <v>119</v>
      </c>
      <c r="H38" s="5">
        <v>44228</v>
      </c>
      <c r="I38">
        <v>596726</v>
      </c>
      <c r="J38" t="s">
        <v>534</v>
      </c>
      <c r="K38" t="s">
        <v>121</v>
      </c>
      <c r="L38">
        <v>18</v>
      </c>
      <c r="M38">
        <v>505700</v>
      </c>
      <c r="N38">
        <v>0</v>
      </c>
      <c r="O38">
        <v>45513</v>
      </c>
      <c r="P38">
        <v>45513</v>
      </c>
      <c r="Q38">
        <v>0</v>
      </c>
      <c r="R38" t="s">
        <v>535</v>
      </c>
    </row>
    <row r="39" spans="1:18" x14ac:dyDescent="0.25">
      <c r="A39" t="s">
        <v>3</v>
      </c>
      <c r="B39">
        <v>22021</v>
      </c>
      <c r="C39" s="6">
        <v>22021</v>
      </c>
      <c r="D39" t="s">
        <v>599</v>
      </c>
      <c r="E39" t="s">
        <v>600</v>
      </c>
      <c r="F39" t="s">
        <v>601</v>
      </c>
      <c r="G39" t="s">
        <v>119</v>
      </c>
      <c r="H39" s="5">
        <v>44251</v>
      </c>
      <c r="I39">
        <v>674830</v>
      </c>
      <c r="J39" t="s">
        <v>534</v>
      </c>
      <c r="K39" t="s">
        <v>121</v>
      </c>
      <c r="L39">
        <v>18</v>
      </c>
      <c r="M39">
        <v>571890</v>
      </c>
      <c r="N39">
        <v>0</v>
      </c>
      <c r="O39">
        <v>51470.1</v>
      </c>
      <c r="P39">
        <v>51470.1</v>
      </c>
      <c r="Q39">
        <v>0</v>
      </c>
      <c r="R39" t="s">
        <v>535</v>
      </c>
    </row>
    <row r="40" spans="1:18" x14ac:dyDescent="0.25">
      <c r="A40" t="s">
        <v>3</v>
      </c>
      <c r="B40">
        <v>32021</v>
      </c>
      <c r="C40" s="6">
        <v>32021</v>
      </c>
      <c r="D40" t="s">
        <v>570</v>
      </c>
      <c r="E40" t="s">
        <v>571</v>
      </c>
      <c r="F40" t="s">
        <v>438</v>
      </c>
      <c r="G40" t="s">
        <v>119</v>
      </c>
      <c r="H40" s="5">
        <v>44258</v>
      </c>
      <c r="I40">
        <v>380231</v>
      </c>
      <c r="J40" t="s">
        <v>534</v>
      </c>
      <c r="K40" t="s">
        <v>121</v>
      </c>
      <c r="L40">
        <v>18</v>
      </c>
      <c r="M40">
        <v>322230</v>
      </c>
      <c r="N40">
        <v>0</v>
      </c>
      <c r="O40">
        <v>29000.7</v>
      </c>
      <c r="P40">
        <v>29000.7</v>
      </c>
      <c r="Q40">
        <v>0</v>
      </c>
      <c r="R40" t="s">
        <v>535</v>
      </c>
    </row>
    <row r="41" spans="1:18" x14ac:dyDescent="0.25">
      <c r="A41" t="s">
        <v>3</v>
      </c>
      <c r="B41">
        <v>32021</v>
      </c>
      <c r="C41" s="6">
        <v>32021</v>
      </c>
      <c r="D41" t="s">
        <v>602</v>
      </c>
      <c r="E41" t="s">
        <v>603</v>
      </c>
      <c r="F41" t="s">
        <v>604</v>
      </c>
      <c r="G41" t="s">
        <v>119</v>
      </c>
      <c r="H41" s="5">
        <v>44257</v>
      </c>
      <c r="I41">
        <v>220448</v>
      </c>
      <c r="J41" t="s">
        <v>534</v>
      </c>
      <c r="K41" t="s">
        <v>121</v>
      </c>
      <c r="L41">
        <v>18</v>
      </c>
      <c r="M41">
        <v>186680</v>
      </c>
      <c r="N41">
        <v>0</v>
      </c>
      <c r="O41">
        <v>16801.2</v>
      </c>
      <c r="P41">
        <v>16801.2</v>
      </c>
      <c r="Q41">
        <v>0</v>
      </c>
      <c r="R41" t="s">
        <v>535</v>
      </c>
    </row>
    <row r="42" spans="1:18" x14ac:dyDescent="0.25">
      <c r="A42" t="s">
        <v>3</v>
      </c>
      <c r="B42">
        <v>32021</v>
      </c>
      <c r="C42" s="6">
        <v>32021</v>
      </c>
      <c r="D42" t="s">
        <v>602</v>
      </c>
      <c r="E42" t="s">
        <v>603</v>
      </c>
      <c r="F42" t="s">
        <v>605</v>
      </c>
      <c r="G42" t="s">
        <v>119</v>
      </c>
      <c r="H42" s="5">
        <v>44266</v>
      </c>
      <c r="I42">
        <v>492926</v>
      </c>
      <c r="J42" t="s">
        <v>534</v>
      </c>
      <c r="K42" t="s">
        <v>121</v>
      </c>
      <c r="L42">
        <v>18</v>
      </c>
      <c r="M42">
        <v>417420</v>
      </c>
      <c r="N42">
        <v>0</v>
      </c>
      <c r="O42">
        <v>37567.800000000003</v>
      </c>
      <c r="P42">
        <v>37567.800000000003</v>
      </c>
      <c r="Q42">
        <v>0</v>
      </c>
      <c r="R42" t="s">
        <v>535</v>
      </c>
    </row>
    <row r="43" spans="1:18" x14ac:dyDescent="0.25">
      <c r="A43" t="s">
        <v>3</v>
      </c>
      <c r="B43">
        <v>32021</v>
      </c>
      <c r="C43" s="6">
        <v>32021</v>
      </c>
      <c r="D43" t="s">
        <v>581</v>
      </c>
      <c r="E43" t="s">
        <v>582</v>
      </c>
      <c r="F43" t="s">
        <v>385</v>
      </c>
      <c r="G43" t="s">
        <v>119</v>
      </c>
      <c r="H43" s="5">
        <v>44256</v>
      </c>
      <c r="I43">
        <v>500184</v>
      </c>
      <c r="J43" t="s">
        <v>534</v>
      </c>
      <c r="K43" t="s">
        <v>121</v>
      </c>
      <c r="L43">
        <v>18</v>
      </c>
      <c r="M43">
        <v>423885</v>
      </c>
      <c r="N43">
        <v>0</v>
      </c>
      <c r="O43">
        <v>38149.65</v>
      </c>
      <c r="P43">
        <v>38149.65</v>
      </c>
      <c r="Q43">
        <v>0</v>
      </c>
      <c r="R43" t="s">
        <v>535</v>
      </c>
    </row>
    <row r="44" spans="1:18" x14ac:dyDescent="0.25">
      <c r="A44" t="s">
        <v>3</v>
      </c>
      <c r="B44">
        <v>32021</v>
      </c>
      <c r="C44" s="6">
        <v>32021</v>
      </c>
      <c r="D44" t="s">
        <v>606</v>
      </c>
      <c r="E44" t="s">
        <v>607</v>
      </c>
      <c r="F44" t="s">
        <v>608</v>
      </c>
      <c r="G44" t="s">
        <v>119</v>
      </c>
      <c r="H44" s="5">
        <v>44283</v>
      </c>
      <c r="I44">
        <v>269205</v>
      </c>
      <c r="J44" t="s">
        <v>534</v>
      </c>
      <c r="K44" t="s">
        <v>121</v>
      </c>
      <c r="L44">
        <v>18</v>
      </c>
      <c r="M44">
        <v>228140</v>
      </c>
      <c r="N44">
        <v>0</v>
      </c>
      <c r="O44">
        <v>20532.599999999999</v>
      </c>
      <c r="P44">
        <v>20532.599999999999</v>
      </c>
      <c r="Q44">
        <v>0</v>
      </c>
      <c r="R44" t="s">
        <v>535</v>
      </c>
    </row>
    <row r="45" spans="1:18" x14ac:dyDescent="0.25">
      <c r="A45" t="s">
        <v>3</v>
      </c>
      <c r="B45">
        <v>32021</v>
      </c>
      <c r="C45" s="6">
        <v>12021</v>
      </c>
      <c r="D45" t="s">
        <v>609</v>
      </c>
      <c r="E45" t="s">
        <v>610</v>
      </c>
      <c r="F45" t="s">
        <v>611</v>
      </c>
      <c r="G45" t="s">
        <v>119</v>
      </c>
      <c r="H45" s="5">
        <v>44202</v>
      </c>
      <c r="I45">
        <v>4213</v>
      </c>
      <c r="J45" t="s">
        <v>534</v>
      </c>
      <c r="K45" t="s">
        <v>121</v>
      </c>
      <c r="L45">
        <v>18</v>
      </c>
      <c r="M45">
        <v>3570</v>
      </c>
      <c r="N45">
        <v>0</v>
      </c>
      <c r="O45">
        <v>321.3</v>
      </c>
      <c r="P45">
        <v>321.3</v>
      </c>
      <c r="Q45">
        <v>0</v>
      </c>
      <c r="R45" t="s">
        <v>535</v>
      </c>
    </row>
    <row r="46" spans="1:18" x14ac:dyDescent="0.25">
      <c r="A46" t="s">
        <v>3</v>
      </c>
      <c r="B46">
        <v>32021</v>
      </c>
      <c r="C46" s="6">
        <v>12021</v>
      </c>
      <c r="D46" t="s">
        <v>609</v>
      </c>
      <c r="E46" t="s">
        <v>610</v>
      </c>
      <c r="F46" t="s">
        <v>612</v>
      </c>
      <c r="G46" t="s">
        <v>119</v>
      </c>
      <c r="H46" s="5">
        <v>44208</v>
      </c>
      <c r="I46">
        <v>4774</v>
      </c>
      <c r="J46" t="s">
        <v>534</v>
      </c>
      <c r="K46" t="s">
        <v>121</v>
      </c>
      <c r="L46">
        <v>18</v>
      </c>
      <c r="M46">
        <v>4046</v>
      </c>
      <c r="N46">
        <v>0</v>
      </c>
      <c r="O46">
        <v>364.14</v>
      </c>
      <c r="P46">
        <v>364.14</v>
      </c>
      <c r="Q46">
        <v>0</v>
      </c>
      <c r="R46" t="s">
        <v>535</v>
      </c>
    </row>
    <row r="47" spans="1:18" x14ac:dyDescent="0.25">
      <c r="A47" t="s">
        <v>3</v>
      </c>
      <c r="B47">
        <v>32021</v>
      </c>
      <c r="C47" s="6">
        <v>12021</v>
      </c>
      <c r="D47" t="s">
        <v>609</v>
      </c>
      <c r="E47" t="s">
        <v>610</v>
      </c>
      <c r="F47" t="s">
        <v>613</v>
      </c>
      <c r="G47" t="s">
        <v>119</v>
      </c>
      <c r="H47" s="5">
        <v>44219</v>
      </c>
      <c r="I47">
        <v>5617</v>
      </c>
      <c r="J47" t="s">
        <v>534</v>
      </c>
      <c r="K47" t="s">
        <v>121</v>
      </c>
      <c r="L47">
        <v>18</v>
      </c>
      <c r="M47">
        <v>4760</v>
      </c>
      <c r="N47">
        <v>0</v>
      </c>
      <c r="O47">
        <v>428.4</v>
      </c>
      <c r="P47">
        <v>428.4</v>
      </c>
      <c r="Q47">
        <v>0</v>
      </c>
      <c r="R47" t="s">
        <v>535</v>
      </c>
    </row>
    <row r="48" spans="1:18" x14ac:dyDescent="0.25">
      <c r="A48" t="s">
        <v>3</v>
      </c>
      <c r="B48">
        <v>32021</v>
      </c>
      <c r="C48" s="6">
        <v>22021</v>
      </c>
      <c r="D48" t="s">
        <v>609</v>
      </c>
      <c r="E48" t="s">
        <v>610</v>
      </c>
      <c r="F48" t="s">
        <v>614</v>
      </c>
      <c r="G48" t="s">
        <v>119</v>
      </c>
      <c r="H48" s="5">
        <v>44228</v>
      </c>
      <c r="I48">
        <v>5617</v>
      </c>
      <c r="J48" t="s">
        <v>534</v>
      </c>
      <c r="K48" t="s">
        <v>121</v>
      </c>
      <c r="L48">
        <v>18</v>
      </c>
      <c r="M48">
        <v>4760</v>
      </c>
      <c r="N48">
        <v>0</v>
      </c>
      <c r="O48">
        <v>428.4</v>
      </c>
      <c r="P48">
        <v>428.4</v>
      </c>
      <c r="Q48">
        <v>0</v>
      </c>
      <c r="R48" t="s">
        <v>535</v>
      </c>
    </row>
    <row r="49" spans="1:18" x14ac:dyDescent="0.25">
      <c r="A49" t="s">
        <v>3</v>
      </c>
      <c r="B49">
        <v>32021</v>
      </c>
      <c r="C49" s="6">
        <v>22021</v>
      </c>
      <c r="D49" t="s">
        <v>609</v>
      </c>
      <c r="E49" t="s">
        <v>610</v>
      </c>
      <c r="F49" t="s">
        <v>615</v>
      </c>
      <c r="G49" t="s">
        <v>119</v>
      </c>
      <c r="H49" s="5">
        <v>44235</v>
      </c>
      <c r="I49">
        <v>5617</v>
      </c>
      <c r="J49" t="s">
        <v>534</v>
      </c>
      <c r="K49" t="s">
        <v>121</v>
      </c>
      <c r="L49">
        <v>18</v>
      </c>
      <c r="M49">
        <v>4760</v>
      </c>
      <c r="N49">
        <v>0</v>
      </c>
      <c r="O49">
        <v>428.4</v>
      </c>
      <c r="P49">
        <v>428.4</v>
      </c>
      <c r="Q49">
        <v>0</v>
      </c>
      <c r="R49" t="s">
        <v>535</v>
      </c>
    </row>
    <row r="50" spans="1:18" x14ac:dyDescent="0.25">
      <c r="A50" t="s">
        <v>3</v>
      </c>
      <c r="B50">
        <v>32021</v>
      </c>
      <c r="C50" s="6">
        <v>22021</v>
      </c>
      <c r="D50" t="s">
        <v>609</v>
      </c>
      <c r="E50" t="s">
        <v>610</v>
      </c>
      <c r="F50" t="s">
        <v>616</v>
      </c>
      <c r="G50" t="s">
        <v>119</v>
      </c>
      <c r="H50" s="5">
        <v>44243</v>
      </c>
      <c r="I50">
        <v>5617</v>
      </c>
      <c r="J50" t="s">
        <v>534</v>
      </c>
      <c r="K50" t="s">
        <v>121</v>
      </c>
      <c r="L50">
        <v>18</v>
      </c>
      <c r="M50">
        <v>4760</v>
      </c>
      <c r="N50">
        <v>0</v>
      </c>
      <c r="O50">
        <v>428.4</v>
      </c>
      <c r="P50">
        <v>428.4</v>
      </c>
      <c r="Q50">
        <v>0</v>
      </c>
      <c r="R50" t="s">
        <v>535</v>
      </c>
    </row>
    <row r="51" spans="1:18" x14ac:dyDescent="0.25">
      <c r="A51" t="s">
        <v>3</v>
      </c>
      <c r="B51">
        <v>32021</v>
      </c>
      <c r="C51" s="6">
        <v>22021</v>
      </c>
      <c r="D51" t="s">
        <v>609</v>
      </c>
      <c r="E51" t="s">
        <v>610</v>
      </c>
      <c r="F51" t="s">
        <v>617</v>
      </c>
      <c r="G51" t="s">
        <v>119</v>
      </c>
      <c r="H51" s="5">
        <v>44250</v>
      </c>
      <c r="I51">
        <v>5616.8</v>
      </c>
      <c r="J51" t="s">
        <v>534</v>
      </c>
      <c r="K51" t="s">
        <v>121</v>
      </c>
      <c r="L51">
        <v>18</v>
      </c>
      <c r="M51">
        <v>4760</v>
      </c>
      <c r="N51">
        <v>0</v>
      </c>
      <c r="O51">
        <v>428.4</v>
      </c>
      <c r="P51">
        <v>428.4</v>
      </c>
      <c r="Q51">
        <v>0</v>
      </c>
      <c r="R51" t="s">
        <v>535</v>
      </c>
    </row>
    <row r="52" spans="1:18" x14ac:dyDescent="0.25">
      <c r="A52" t="s">
        <v>3</v>
      </c>
      <c r="B52">
        <v>32021</v>
      </c>
      <c r="C52" s="6">
        <v>32021</v>
      </c>
      <c r="D52" t="s">
        <v>609</v>
      </c>
      <c r="E52" t="s">
        <v>610</v>
      </c>
      <c r="F52" t="s">
        <v>618</v>
      </c>
      <c r="G52" t="s">
        <v>119</v>
      </c>
      <c r="H52" s="5">
        <v>44257</v>
      </c>
      <c r="I52">
        <v>5056</v>
      </c>
      <c r="J52" t="s">
        <v>534</v>
      </c>
      <c r="K52" t="s">
        <v>121</v>
      </c>
      <c r="L52">
        <v>18</v>
      </c>
      <c r="M52">
        <v>4284</v>
      </c>
      <c r="N52">
        <v>0</v>
      </c>
      <c r="O52">
        <v>385.56</v>
      </c>
      <c r="P52">
        <v>385.56</v>
      </c>
      <c r="Q52">
        <v>0</v>
      </c>
      <c r="R52" t="s">
        <v>535</v>
      </c>
    </row>
    <row r="53" spans="1:18" x14ac:dyDescent="0.25">
      <c r="A53" t="s">
        <v>3</v>
      </c>
      <c r="B53">
        <v>32021</v>
      </c>
      <c r="C53" s="6">
        <v>32021</v>
      </c>
      <c r="D53" t="s">
        <v>609</v>
      </c>
      <c r="E53" t="s">
        <v>610</v>
      </c>
      <c r="F53" t="s">
        <v>619</v>
      </c>
      <c r="G53" t="s">
        <v>119</v>
      </c>
      <c r="H53" s="5">
        <v>44262</v>
      </c>
      <c r="I53">
        <v>5616</v>
      </c>
      <c r="J53" t="s">
        <v>534</v>
      </c>
      <c r="K53" t="s">
        <v>121</v>
      </c>
      <c r="L53">
        <v>18</v>
      </c>
      <c r="M53">
        <v>4760</v>
      </c>
      <c r="N53">
        <v>0</v>
      </c>
      <c r="O53">
        <v>428.4</v>
      </c>
      <c r="P53">
        <v>428.4</v>
      </c>
      <c r="Q53">
        <v>0</v>
      </c>
      <c r="R53" t="s">
        <v>535</v>
      </c>
    </row>
    <row r="54" spans="1:18" x14ac:dyDescent="0.25">
      <c r="A54" t="s">
        <v>3</v>
      </c>
      <c r="B54">
        <v>32021</v>
      </c>
      <c r="C54" s="6">
        <v>32021</v>
      </c>
      <c r="D54" t="s">
        <v>609</v>
      </c>
      <c r="E54" t="s">
        <v>610</v>
      </c>
      <c r="F54" t="s">
        <v>620</v>
      </c>
      <c r="G54" t="s">
        <v>119</v>
      </c>
      <c r="H54" s="5">
        <v>44268</v>
      </c>
      <c r="I54">
        <v>5616</v>
      </c>
      <c r="J54" t="s">
        <v>534</v>
      </c>
      <c r="K54" t="s">
        <v>121</v>
      </c>
      <c r="L54">
        <v>18</v>
      </c>
      <c r="M54">
        <v>4760</v>
      </c>
      <c r="N54">
        <v>0</v>
      </c>
      <c r="O54">
        <v>428.4</v>
      </c>
      <c r="P54">
        <v>428.4</v>
      </c>
      <c r="Q54">
        <v>0</v>
      </c>
      <c r="R54" t="s">
        <v>535</v>
      </c>
    </row>
    <row r="55" spans="1:18" x14ac:dyDescent="0.25">
      <c r="A55" t="s">
        <v>3</v>
      </c>
      <c r="B55">
        <v>32021</v>
      </c>
      <c r="C55" s="6">
        <v>32021</v>
      </c>
      <c r="D55" t="s">
        <v>609</v>
      </c>
      <c r="E55" t="s">
        <v>610</v>
      </c>
      <c r="F55" t="s">
        <v>621</v>
      </c>
      <c r="G55" t="s">
        <v>119</v>
      </c>
      <c r="H55" s="5">
        <v>44273</v>
      </c>
      <c r="I55">
        <v>5616</v>
      </c>
      <c r="J55" t="s">
        <v>534</v>
      </c>
      <c r="K55" t="s">
        <v>121</v>
      </c>
      <c r="L55">
        <v>18</v>
      </c>
      <c r="M55">
        <v>4760</v>
      </c>
      <c r="N55">
        <v>0</v>
      </c>
      <c r="O55">
        <v>428.4</v>
      </c>
      <c r="P55">
        <v>428.4</v>
      </c>
      <c r="Q55">
        <v>0</v>
      </c>
      <c r="R55" t="s">
        <v>535</v>
      </c>
    </row>
    <row r="56" spans="1:18" x14ac:dyDescent="0.25">
      <c r="A56" t="s">
        <v>3</v>
      </c>
      <c r="B56">
        <v>32021</v>
      </c>
      <c r="C56" s="6">
        <v>32021</v>
      </c>
      <c r="D56" t="s">
        <v>609</v>
      </c>
      <c r="E56" t="s">
        <v>610</v>
      </c>
      <c r="F56" t="s">
        <v>622</v>
      </c>
      <c r="G56" t="s">
        <v>119</v>
      </c>
      <c r="H56" s="5">
        <v>44278</v>
      </c>
      <c r="I56">
        <v>2808</v>
      </c>
      <c r="J56" t="s">
        <v>534</v>
      </c>
      <c r="K56" t="s">
        <v>121</v>
      </c>
      <c r="L56">
        <v>18</v>
      </c>
      <c r="M56">
        <v>2380</v>
      </c>
      <c r="N56">
        <v>0</v>
      </c>
      <c r="O56">
        <v>214.2</v>
      </c>
      <c r="P56">
        <v>214.2</v>
      </c>
      <c r="Q56">
        <v>0</v>
      </c>
      <c r="R56" t="s">
        <v>535</v>
      </c>
    </row>
    <row r="57" spans="1:18" x14ac:dyDescent="0.25">
      <c r="A57" t="s">
        <v>3</v>
      </c>
      <c r="B57">
        <v>32021</v>
      </c>
      <c r="C57" s="6">
        <v>32021</v>
      </c>
      <c r="D57" t="s">
        <v>209</v>
      </c>
      <c r="E57" t="s">
        <v>544</v>
      </c>
      <c r="F57" t="s">
        <v>216</v>
      </c>
      <c r="G57" t="s">
        <v>119</v>
      </c>
      <c r="H57" s="5">
        <v>44277</v>
      </c>
      <c r="I57">
        <v>408481</v>
      </c>
      <c r="J57" t="s">
        <v>534</v>
      </c>
      <c r="K57" t="s">
        <v>121</v>
      </c>
      <c r="L57">
        <v>18</v>
      </c>
      <c r="M57">
        <v>346170</v>
      </c>
      <c r="N57">
        <v>0</v>
      </c>
      <c r="O57">
        <v>31155.3</v>
      </c>
      <c r="P57">
        <v>31155.3</v>
      </c>
      <c r="Q57">
        <v>0</v>
      </c>
      <c r="R57" t="s">
        <v>535</v>
      </c>
    </row>
    <row r="58" spans="1:18" x14ac:dyDescent="0.25">
      <c r="A58" t="s">
        <v>3</v>
      </c>
      <c r="B58">
        <v>32021</v>
      </c>
      <c r="C58" s="6">
        <v>32021</v>
      </c>
      <c r="D58" t="s">
        <v>209</v>
      </c>
      <c r="E58" t="s">
        <v>544</v>
      </c>
      <c r="F58" t="s">
        <v>228</v>
      </c>
      <c r="G58" t="s">
        <v>119</v>
      </c>
      <c r="H58" s="5">
        <v>44277</v>
      </c>
      <c r="I58">
        <v>490255</v>
      </c>
      <c r="J58" t="s">
        <v>534</v>
      </c>
      <c r="K58" t="s">
        <v>121</v>
      </c>
      <c r="L58">
        <v>18</v>
      </c>
      <c r="M58">
        <v>415470</v>
      </c>
      <c r="N58">
        <v>0</v>
      </c>
      <c r="O58">
        <v>37392.300000000003</v>
      </c>
      <c r="P58">
        <v>37392.300000000003</v>
      </c>
      <c r="Q58">
        <v>0</v>
      </c>
      <c r="R58" t="s">
        <v>535</v>
      </c>
    </row>
    <row r="59" spans="1:18" x14ac:dyDescent="0.25">
      <c r="A59" t="s">
        <v>3</v>
      </c>
      <c r="B59">
        <v>32021</v>
      </c>
      <c r="C59" s="6">
        <v>32021</v>
      </c>
      <c r="D59" t="s">
        <v>155</v>
      </c>
      <c r="E59" t="s">
        <v>623</v>
      </c>
      <c r="F59" t="s">
        <v>300</v>
      </c>
      <c r="G59" t="s">
        <v>119</v>
      </c>
      <c r="H59" s="5">
        <v>44259</v>
      </c>
      <c r="I59">
        <v>504598</v>
      </c>
      <c r="J59" t="s">
        <v>534</v>
      </c>
      <c r="K59" t="s">
        <v>121</v>
      </c>
      <c r="L59">
        <v>18</v>
      </c>
      <c r="M59">
        <v>427625</v>
      </c>
      <c r="N59">
        <v>0</v>
      </c>
      <c r="O59">
        <v>38486.25</v>
      </c>
      <c r="P59">
        <v>38486.25</v>
      </c>
      <c r="Q59">
        <v>0</v>
      </c>
      <c r="R59" t="s">
        <v>535</v>
      </c>
    </row>
    <row r="60" spans="1:18" x14ac:dyDescent="0.25">
      <c r="A60" t="s">
        <v>3</v>
      </c>
      <c r="B60">
        <v>32021</v>
      </c>
      <c r="C60" s="6">
        <v>32021</v>
      </c>
      <c r="D60" t="s">
        <v>155</v>
      </c>
      <c r="E60" t="s">
        <v>623</v>
      </c>
      <c r="F60" t="s">
        <v>274</v>
      </c>
      <c r="G60" t="s">
        <v>119</v>
      </c>
      <c r="H60" s="5">
        <v>44260</v>
      </c>
      <c r="I60">
        <v>396923</v>
      </c>
      <c r="J60" t="s">
        <v>534</v>
      </c>
      <c r="K60" t="s">
        <v>121</v>
      </c>
      <c r="L60">
        <v>18</v>
      </c>
      <c r="M60">
        <v>336375</v>
      </c>
      <c r="N60">
        <v>0</v>
      </c>
      <c r="O60">
        <v>30273.75</v>
      </c>
      <c r="P60">
        <v>30273.75</v>
      </c>
      <c r="Q60">
        <v>0</v>
      </c>
      <c r="R60" t="s">
        <v>535</v>
      </c>
    </row>
    <row r="61" spans="1:18" x14ac:dyDescent="0.25">
      <c r="A61" t="s">
        <v>3</v>
      </c>
      <c r="B61">
        <v>32021</v>
      </c>
      <c r="C61" s="6">
        <v>32021</v>
      </c>
      <c r="D61" t="s">
        <v>155</v>
      </c>
      <c r="E61" t="s">
        <v>623</v>
      </c>
      <c r="F61" t="s">
        <v>282</v>
      </c>
      <c r="G61" t="s">
        <v>119</v>
      </c>
      <c r="H61" s="5">
        <v>44273</v>
      </c>
      <c r="I61">
        <v>467870</v>
      </c>
      <c r="J61" t="s">
        <v>534</v>
      </c>
      <c r="K61" t="s">
        <v>121</v>
      </c>
      <c r="L61">
        <v>18</v>
      </c>
      <c r="M61">
        <v>396500</v>
      </c>
      <c r="N61">
        <v>0</v>
      </c>
      <c r="O61">
        <v>35685</v>
      </c>
      <c r="P61">
        <v>35685</v>
      </c>
      <c r="Q61">
        <v>0</v>
      </c>
      <c r="R61" t="s">
        <v>535</v>
      </c>
    </row>
    <row r="62" spans="1:18" x14ac:dyDescent="0.25">
      <c r="A62" t="s">
        <v>3</v>
      </c>
      <c r="B62">
        <v>32021</v>
      </c>
      <c r="C62" s="6">
        <v>32021</v>
      </c>
      <c r="D62" t="s">
        <v>155</v>
      </c>
      <c r="E62" t="s">
        <v>623</v>
      </c>
      <c r="F62" t="s">
        <v>267</v>
      </c>
      <c r="G62" t="s">
        <v>119</v>
      </c>
      <c r="H62" s="5">
        <v>44273</v>
      </c>
      <c r="I62">
        <v>266533</v>
      </c>
      <c r="J62" t="s">
        <v>534</v>
      </c>
      <c r="K62" t="s">
        <v>121</v>
      </c>
      <c r="L62">
        <v>18</v>
      </c>
      <c r="M62">
        <v>225875</v>
      </c>
      <c r="N62">
        <v>0</v>
      </c>
      <c r="O62">
        <v>20328.75</v>
      </c>
      <c r="P62">
        <v>20328.75</v>
      </c>
      <c r="Q62">
        <v>0</v>
      </c>
      <c r="R62" t="s">
        <v>535</v>
      </c>
    </row>
    <row r="63" spans="1:18" x14ac:dyDescent="0.25">
      <c r="A63" t="s">
        <v>3</v>
      </c>
      <c r="B63">
        <v>32021</v>
      </c>
      <c r="C63" s="6">
        <v>32021</v>
      </c>
      <c r="D63" t="s">
        <v>624</v>
      </c>
      <c r="E63" t="s">
        <v>625</v>
      </c>
      <c r="F63" t="s">
        <v>243</v>
      </c>
      <c r="G63" t="s">
        <v>119</v>
      </c>
      <c r="H63" s="5">
        <v>44263</v>
      </c>
      <c r="I63">
        <v>842710</v>
      </c>
      <c r="J63" t="s">
        <v>534</v>
      </c>
      <c r="K63" t="s">
        <v>121</v>
      </c>
      <c r="L63">
        <v>18</v>
      </c>
      <c r="M63">
        <v>709650</v>
      </c>
      <c r="N63">
        <v>0</v>
      </c>
      <c r="O63">
        <v>63868.5</v>
      </c>
      <c r="P63">
        <v>63868.5</v>
      </c>
      <c r="Q63">
        <v>0</v>
      </c>
      <c r="R63" t="s">
        <v>535</v>
      </c>
    </row>
    <row r="64" spans="1:18" x14ac:dyDescent="0.25">
      <c r="A64" t="s">
        <v>3</v>
      </c>
      <c r="B64">
        <v>32021</v>
      </c>
      <c r="C64" s="6">
        <v>32021</v>
      </c>
      <c r="D64" t="s">
        <v>548</v>
      </c>
      <c r="E64" t="s">
        <v>549</v>
      </c>
      <c r="F64" t="s">
        <v>626</v>
      </c>
      <c r="G64" t="s">
        <v>119</v>
      </c>
      <c r="H64" s="5">
        <v>44271</v>
      </c>
      <c r="I64">
        <v>944</v>
      </c>
      <c r="J64" t="s">
        <v>534</v>
      </c>
      <c r="K64" t="s">
        <v>121</v>
      </c>
      <c r="L64">
        <v>18</v>
      </c>
      <c r="M64">
        <v>800</v>
      </c>
      <c r="N64">
        <v>0</v>
      </c>
      <c r="O64">
        <v>72</v>
      </c>
      <c r="P64">
        <v>72</v>
      </c>
      <c r="Q64">
        <v>0</v>
      </c>
      <c r="R64" t="s">
        <v>535</v>
      </c>
    </row>
    <row r="65" spans="1:18" x14ac:dyDescent="0.25">
      <c r="A65" t="s">
        <v>3</v>
      </c>
      <c r="B65">
        <v>32021</v>
      </c>
      <c r="C65" s="6">
        <v>32021</v>
      </c>
      <c r="D65" t="s">
        <v>627</v>
      </c>
      <c r="E65" t="s">
        <v>628</v>
      </c>
      <c r="F65" t="s">
        <v>271</v>
      </c>
      <c r="G65" t="s">
        <v>119</v>
      </c>
      <c r="H65" s="5">
        <v>44277</v>
      </c>
      <c r="I65">
        <v>831220</v>
      </c>
      <c r="J65" t="s">
        <v>534</v>
      </c>
      <c r="K65" t="s">
        <v>121</v>
      </c>
      <c r="L65">
        <v>18</v>
      </c>
      <c r="M65">
        <v>699180</v>
      </c>
      <c r="N65">
        <v>0</v>
      </c>
      <c r="O65">
        <v>62926</v>
      </c>
      <c r="P65">
        <v>62926</v>
      </c>
      <c r="Q65">
        <v>0</v>
      </c>
      <c r="R65" t="s">
        <v>535</v>
      </c>
    </row>
    <row r="66" spans="1:18" x14ac:dyDescent="0.25">
      <c r="A66" t="s">
        <v>3</v>
      </c>
      <c r="B66">
        <v>32021</v>
      </c>
      <c r="C66" s="6">
        <v>32021</v>
      </c>
      <c r="D66" t="s">
        <v>627</v>
      </c>
      <c r="E66" t="s">
        <v>628</v>
      </c>
      <c r="F66" t="s">
        <v>270</v>
      </c>
      <c r="G66" t="s">
        <v>119</v>
      </c>
      <c r="H66" s="5">
        <v>44277</v>
      </c>
      <c r="I66">
        <v>811667</v>
      </c>
      <c r="J66" t="s">
        <v>534</v>
      </c>
      <c r="K66" t="s">
        <v>121</v>
      </c>
      <c r="L66">
        <v>18</v>
      </c>
      <c r="M66">
        <v>682733</v>
      </c>
      <c r="N66">
        <v>0</v>
      </c>
      <c r="O66">
        <v>61446</v>
      </c>
      <c r="P66">
        <v>61446</v>
      </c>
      <c r="Q66">
        <v>0</v>
      </c>
      <c r="R66" t="s">
        <v>535</v>
      </c>
    </row>
    <row r="67" spans="1:18" x14ac:dyDescent="0.25">
      <c r="A67" t="s">
        <v>3</v>
      </c>
      <c r="B67">
        <v>32021</v>
      </c>
      <c r="C67" s="6">
        <v>32021</v>
      </c>
      <c r="D67" t="s">
        <v>629</v>
      </c>
      <c r="E67" t="s">
        <v>630</v>
      </c>
      <c r="F67" t="s">
        <v>631</v>
      </c>
      <c r="G67" t="s">
        <v>119</v>
      </c>
      <c r="H67" s="5">
        <v>44265</v>
      </c>
      <c r="I67">
        <v>2808</v>
      </c>
      <c r="J67" t="s">
        <v>534</v>
      </c>
      <c r="K67" t="s">
        <v>121</v>
      </c>
      <c r="L67">
        <v>18</v>
      </c>
      <c r="M67">
        <v>2380</v>
      </c>
      <c r="N67">
        <v>0</v>
      </c>
      <c r="O67">
        <v>214.2</v>
      </c>
      <c r="P67">
        <v>214.2</v>
      </c>
      <c r="Q67">
        <v>0</v>
      </c>
      <c r="R67" t="s">
        <v>535</v>
      </c>
    </row>
    <row r="68" spans="1:18" x14ac:dyDescent="0.25">
      <c r="A68" t="s">
        <v>3</v>
      </c>
      <c r="B68">
        <v>32021</v>
      </c>
      <c r="C68" s="6">
        <v>32021</v>
      </c>
      <c r="D68" t="s">
        <v>561</v>
      </c>
      <c r="E68" t="s">
        <v>562</v>
      </c>
      <c r="F68" t="s">
        <v>632</v>
      </c>
      <c r="G68" t="s">
        <v>119</v>
      </c>
      <c r="H68" s="5">
        <v>44264</v>
      </c>
      <c r="I68">
        <v>139303</v>
      </c>
      <c r="J68" t="s">
        <v>534</v>
      </c>
      <c r="K68" t="s">
        <v>121</v>
      </c>
      <c r="L68">
        <v>5</v>
      </c>
      <c r="M68">
        <v>125195.22</v>
      </c>
      <c r="N68">
        <v>0</v>
      </c>
      <c r="O68">
        <v>3129.88</v>
      </c>
      <c r="P68">
        <v>3129.88</v>
      </c>
      <c r="Q68">
        <v>7848</v>
      </c>
      <c r="R68" t="s">
        <v>535</v>
      </c>
    </row>
    <row r="69" spans="1:18" x14ac:dyDescent="0.25">
      <c r="A69" t="s">
        <v>3</v>
      </c>
      <c r="B69">
        <v>32021</v>
      </c>
      <c r="C69" s="6">
        <v>32021</v>
      </c>
      <c r="D69" t="s">
        <v>561</v>
      </c>
      <c r="E69" t="s">
        <v>562</v>
      </c>
      <c r="F69" t="s">
        <v>633</v>
      </c>
      <c r="G69" t="s">
        <v>119</v>
      </c>
      <c r="H69" s="5">
        <v>44272</v>
      </c>
      <c r="I69">
        <v>148320</v>
      </c>
      <c r="J69" t="s">
        <v>534</v>
      </c>
      <c r="K69" t="s">
        <v>121</v>
      </c>
      <c r="L69">
        <v>5</v>
      </c>
      <c r="M69">
        <v>133299.09</v>
      </c>
      <c r="N69">
        <v>0</v>
      </c>
      <c r="O69">
        <v>3332.48</v>
      </c>
      <c r="P69">
        <v>3332.48</v>
      </c>
      <c r="Q69">
        <v>8356</v>
      </c>
      <c r="R69" t="s">
        <v>535</v>
      </c>
    </row>
    <row r="70" spans="1:18" x14ac:dyDescent="0.25">
      <c r="A70" t="s">
        <v>3</v>
      </c>
      <c r="B70">
        <v>32021</v>
      </c>
      <c r="C70" s="6">
        <v>32021</v>
      </c>
      <c r="D70" t="s">
        <v>545</v>
      </c>
      <c r="E70" t="s">
        <v>546</v>
      </c>
      <c r="F70" t="s">
        <v>634</v>
      </c>
      <c r="G70" t="s">
        <v>119</v>
      </c>
      <c r="H70" s="5">
        <v>44257</v>
      </c>
      <c r="I70">
        <v>327473</v>
      </c>
      <c r="J70" t="s">
        <v>534</v>
      </c>
      <c r="K70" t="s">
        <v>121</v>
      </c>
      <c r="L70">
        <v>18</v>
      </c>
      <c r="M70">
        <v>2600</v>
      </c>
      <c r="N70">
        <v>0</v>
      </c>
      <c r="O70">
        <v>234</v>
      </c>
      <c r="P70">
        <v>234</v>
      </c>
      <c r="Q70">
        <v>0</v>
      </c>
      <c r="R70" t="s">
        <v>535</v>
      </c>
    </row>
    <row r="71" spans="1:18" x14ac:dyDescent="0.25">
      <c r="A71" t="s">
        <v>3</v>
      </c>
      <c r="B71">
        <v>32021</v>
      </c>
      <c r="C71" s="6">
        <v>12021</v>
      </c>
      <c r="D71" t="s">
        <v>174</v>
      </c>
      <c r="E71" t="s">
        <v>635</v>
      </c>
      <c r="F71" t="s">
        <v>305</v>
      </c>
      <c r="G71" t="s">
        <v>119</v>
      </c>
      <c r="H71" s="5">
        <v>44224</v>
      </c>
      <c r="I71">
        <v>630872</v>
      </c>
      <c r="J71" t="s">
        <v>534</v>
      </c>
      <c r="K71" t="s">
        <v>121</v>
      </c>
      <c r="L71">
        <v>18</v>
      </c>
      <c r="M71">
        <v>534637.5</v>
      </c>
      <c r="N71">
        <v>0</v>
      </c>
      <c r="O71">
        <v>48117.38</v>
      </c>
      <c r="P71">
        <v>48117.38</v>
      </c>
      <c r="Q71">
        <v>0</v>
      </c>
      <c r="R71" t="s">
        <v>535</v>
      </c>
    </row>
    <row r="72" spans="1:18" x14ac:dyDescent="0.25">
      <c r="A72" t="s">
        <v>3</v>
      </c>
      <c r="B72">
        <v>32021</v>
      </c>
      <c r="C72" s="6">
        <v>22021</v>
      </c>
      <c r="D72" t="s">
        <v>174</v>
      </c>
      <c r="E72" t="s">
        <v>635</v>
      </c>
      <c r="F72" t="s">
        <v>339</v>
      </c>
      <c r="G72" t="s">
        <v>119</v>
      </c>
      <c r="H72" s="5">
        <v>44254</v>
      </c>
      <c r="I72">
        <v>818891</v>
      </c>
      <c r="J72" t="s">
        <v>534</v>
      </c>
      <c r="K72" t="s">
        <v>121</v>
      </c>
      <c r="L72">
        <v>18</v>
      </c>
      <c r="M72">
        <v>693975</v>
      </c>
      <c r="N72">
        <v>0</v>
      </c>
      <c r="O72">
        <v>62457.75</v>
      </c>
      <c r="P72">
        <v>62457.75</v>
      </c>
      <c r="Q72">
        <v>0</v>
      </c>
      <c r="R72" t="s">
        <v>535</v>
      </c>
    </row>
    <row r="73" spans="1:18" x14ac:dyDescent="0.25">
      <c r="A73" t="s">
        <v>3</v>
      </c>
      <c r="B73">
        <v>32021</v>
      </c>
      <c r="C73" s="6">
        <v>32021</v>
      </c>
      <c r="D73" t="s">
        <v>174</v>
      </c>
      <c r="E73" t="s">
        <v>635</v>
      </c>
      <c r="F73" t="s">
        <v>308</v>
      </c>
      <c r="G73" t="s">
        <v>119</v>
      </c>
      <c r="H73" s="5">
        <v>44270</v>
      </c>
      <c r="I73">
        <v>324972</v>
      </c>
      <c r="J73" t="s">
        <v>534</v>
      </c>
      <c r="K73" t="s">
        <v>121</v>
      </c>
      <c r="L73">
        <v>18</v>
      </c>
      <c r="M73">
        <v>275400</v>
      </c>
      <c r="N73">
        <v>0</v>
      </c>
      <c r="O73">
        <v>24786</v>
      </c>
      <c r="P73">
        <v>24786</v>
      </c>
      <c r="Q73">
        <v>0</v>
      </c>
      <c r="R73" t="s">
        <v>535</v>
      </c>
    </row>
    <row r="74" spans="1:18" x14ac:dyDescent="0.25">
      <c r="A74" t="s">
        <v>3</v>
      </c>
      <c r="B74">
        <v>32021</v>
      </c>
      <c r="C74" s="6">
        <v>32021</v>
      </c>
      <c r="D74" t="s">
        <v>636</v>
      </c>
      <c r="E74" t="s">
        <v>637</v>
      </c>
      <c r="F74" t="s">
        <v>638</v>
      </c>
      <c r="G74" t="s">
        <v>119</v>
      </c>
      <c r="H74" s="5">
        <v>44257</v>
      </c>
      <c r="I74">
        <v>13452</v>
      </c>
      <c r="J74" t="s">
        <v>534</v>
      </c>
      <c r="K74" t="s">
        <v>121</v>
      </c>
      <c r="L74">
        <v>18</v>
      </c>
      <c r="M74">
        <v>11400</v>
      </c>
      <c r="N74">
        <v>0</v>
      </c>
      <c r="O74">
        <v>1026</v>
      </c>
      <c r="P74">
        <v>1026</v>
      </c>
      <c r="Q74">
        <v>0</v>
      </c>
      <c r="R74" t="s">
        <v>535</v>
      </c>
    </row>
    <row r="75" spans="1:18" x14ac:dyDescent="0.25">
      <c r="A75" t="s">
        <v>3</v>
      </c>
      <c r="B75">
        <v>32021</v>
      </c>
      <c r="C75" s="6">
        <v>32021</v>
      </c>
      <c r="D75" t="s">
        <v>639</v>
      </c>
      <c r="E75" t="s">
        <v>640</v>
      </c>
      <c r="F75" t="s">
        <v>641</v>
      </c>
      <c r="G75" t="s">
        <v>119</v>
      </c>
      <c r="H75" s="5">
        <v>44284</v>
      </c>
      <c r="I75">
        <v>355221</v>
      </c>
      <c r="J75" t="s">
        <v>534</v>
      </c>
      <c r="K75" t="s">
        <v>121</v>
      </c>
      <c r="L75">
        <v>18</v>
      </c>
      <c r="M75">
        <v>301035</v>
      </c>
      <c r="N75">
        <v>0</v>
      </c>
      <c r="O75">
        <v>27093.15</v>
      </c>
      <c r="P75">
        <v>27093.15</v>
      </c>
      <c r="Q75">
        <v>0</v>
      </c>
      <c r="R75" t="s">
        <v>535</v>
      </c>
    </row>
    <row r="76" spans="1:18" x14ac:dyDescent="0.25">
      <c r="A76" t="s">
        <v>3</v>
      </c>
      <c r="B76">
        <v>32021</v>
      </c>
      <c r="C76" s="6">
        <v>32021</v>
      </c>
      <c r="D76" t="s">
        <v>642</v>
      </c>
      <c r="E76" t="s">
        <v>643</v>
      </c>
      <c r="F76" t="s">
        <v>216</v>
      </c>
      <c r="G76" t="s">
        <v>119</v>
      </c>
      <c r="H76" s="5">
        <v>44265</v>
      </c>
      <c r="I76">
        <v>424652</v>
      </c>
      <c r="J76" t="s">
        <v>534</v>
      </c>
      <c r="K76" t="s">
        <v>121</v>
      </c>
      <c r="L76">
        <v>18</v>
      </c>
      <c r="M76">
        <v>359875</v>
      </c>
      <c r="N76">
        <v>0</v>
      </c>
      <c r="O76">
        <v>32388.75</v>
      </c>
      <c r="P76">
        <v>32388.75</v>
      </c>
      <c r="Q76">
        <v>0</v>
      </c>
      <c r="R76" t="s">
        <v>535</v>
      </c>
    </row>
    <row r="77" spans="1:18" x14ac:dyDescent="0.25">
      <c r="A77" t="s">
        <v>3</v>
      </c>
      <c r="B77">
        <v>32021</v>
      </c>
      <c r="C77" s="6">
        <v>32021</v>
      </c>
      <c r="D77" t="s">
        <v>644</v>
      </c>
      <c r="E77" t="s">
        <v>645</v>
      </c>
      <c r="F77" t="s">
        <v>320</v>
      </c>
      <c r="G77" t="s">
        <v>119</v>
      </c>
      <c r="H77" s="5">
        <v>44286</v>
      </c>
      <c r="I77">
        <v>1133602</v>
      </c>
      <c r="J77" t="s">
        <v>534</v>
      </c>
      <c r="K77" t="s">
        <v>121</v>
      </c>
      <c r="L77">
        <v>18</v>
      </c>
      <c r="M77">
        <v>960680</v>
      </c>
      <c r="N77">
        <v>172922.4</v>
      </c>
      <c r="O77">
        <v>0</v>
      </c>
      <c r="P77">
        <v>0</v>
      </c>
      <c r="Q77">
        <v>0</v>
      </c>
      <c r="R77" t="s">
        <v>535</v>
      </c>
    </row>
    <row r="78" spans="1:18" x14ac:dyDescent="0.25">
      <c r="A78" t="s">
        <v>3</v>
      </c>
      <c r="B78">
        <v>32021</v>
      </c>
      <c r="C78" s="6">
        <v>32021</v>
      </c>
      <c r="D78" t="s">
        <v>646</v>
      </c>
      <c r="E78" t="s">
        <v>647</v>
      </c>
      <c r="F78" t="s">
        <v>648</v>
      </c>
      <c r="G78" t="s">
        <v>119</v>
      </c>
      <c r="H78" s="5">
        <v>44286</v>
      </c>
      <c r="I78">
        <v>475865</v>
      </c>
      <c r="J78" t="s">
        <v>534</v>
      </c>
      <c r="K78" t="s">
        <v>121</v>
      </c>
      <c r="L78">
        <v>18</v>
      </c>
      <c r="M78">
        <v>403275</v>
      </c>
      <c r="N78">
        <v>0</v>
      </c>
      <c r="O78">
        <v>36294.75</v>
      </c>
      <c r="P78">
        <v>36294.75</v>
      </c>
      <c r="Q78">
        <v>0</v>
      </c>
      <c r="R78" t="s">
        <v>535</v>
      </c>
    </row>
    <row r="79" spans="1:18" x14ac:dyDescent="0.25">
      <c r="A79" t="s">
        <v>3</v>
      </c>
      <c r="B79">
        <v>42020</v>
      </c>
      <c r="C79" s="6">
        <v>42020</v>
      </c>
      <c r="D79" t="s">
        <v>545</v>
      </c>
      <c r="E79" t="s">
        <v>546</v>
      </c>
      <c r="F79" t="s">
        <v>649</v>
      </c>
      <c r="G79" t="s">
        <v>119</v>
      </c>
      <c r="H79" s="5">
        <v>43951</v>
      </c>
      <c r="I79">
        <v>102651</v>
      </c>
      <c r="J79" t="s">
        <v>534</v>
      </c>
      <c r="K79" t="s">
        <v>121</v>
      </c>
      <c r="L79">
        <v>18</v>
      </c>
      <c r="M79">
        <v>2600</v>
      </c>
      <c r="N79">
        <v>0</v>
      </c>
      <c r="O79">
        <v>234</v>
      </c>
      <c r="P79">
        <v>234</v>
      </c>
      <c r="Q79">
        <v>0</v>
      </c>
      <c r="R79" t="s">
        <v>535</v>
      </c>
    </row>
    <row r="80" spans="1:18" x14ac:dyDescent="0.25">
      <c r="A80" t="s">
        <v>3</v>
      </c>
      <c r="B80">
        <v>52020</v>
      </c>
      <c r="C80" s="6">
        <v>52020</v>
      </c>
      <c r="D80" t="s">
        <v>650</v>
      </c>
      <c r="E80" t="s">
        <v>651</v>
      </c>
      <c r="F80" t="s">
        <v>652</v>
      </c>
      <c r="G80" t="s">
        <v>119</v>
      </c>
      <c r="H80" s="5">
        <v>43973</v>
      </c>
      <c r="I80">
        <v>4253</v>
      </c>
      <c r="J80" t="s">
        <v>534</v>
      </c>
      <c r="K80" t="s">
        <v>121</v>
      </c>
      <c r="L80">
        <v>18</v>
      </c>
      <c r="M80">
        <v>3604</v>
      </c>
      <c r="N80">
        <v>0</v>
      </c>
      <c r="O80">
        <v>324.36</v>
      </c>
      <c r="P80">
        <v>324.36</v>
      </c>
      <c r="Q80">
        <v>0</v>
      </c>
      <c r="R80" t="s">
        <v>535</v>
      </c>
    </row>
    <row r="81" spans="1:18" x14ac:dyDescent="0.25">
      <c r="A81" t="s">
        <v>3</v>
      </c>
      <c r="B81">
        <v>52020</v>
      </c>
      <c r="C81" s="6">
        <v>52020</v>
      </c>
      <c r="D81" t="s">
        <v>653</v>
      </c>
      <c r="E81" t="s">
        <v>654</v>
      </c>
      <c r="F81" t="s">
        <v>655</v>
      </c>
      <c r="G81" t="s">
        <v>119</v>
      </c>
      <c r="H81" s="5">
        <v>43973</v>
      </c>
      <c r="I81">
        <v>266</v>
      </c>
      <c r="J81" t="s">
        <v>534</v>
      </c>
      <c r="K81" t="s">
        <v>121</v>
      </c>
      <c r="L81">
        <v>18</v>
      </c>
      <c r="M81">
        <v>225</v>
      </c>
      <c r="N81">
        <v>0</v>
      </c>
      <c r="O81">
        <v>20.25</v>
      </c>
      <c r="P81">
        <v>20.25</v>
      </c>
      <c r="Q81">
        <v>0</v>
      </c>
      <c r="R81" t="s">
        <v>535</v>
      </c>
    </row>
    <row r="82" spans="1:18" x14ac:dyDescent="0.25">
      <c r="A82" t="s">
        <v>3</v>
      </c>
      <c r="B82">
        <v>52020</v>
      </c>
      <c r="C82" s="6">
        <v>52020</v>
      </c>
      <c r="D82" t="s">
        <v>653</v>
      </c>
      <c r="E82" t="s">
        <v>654</v>
      </c>
      <c r="F82" t="s">
        <v>656</v>
      </c>
      <c r="G82" t="s">
        <v>119</v>
      </c>
      <c r="H82" s="5">
        <v>43978</v>
      </c>
      <c r="I82">
        <v>962</v>
      </c>
      <c r="J82" t="s">
        <v>534</v>
      </c>
      <c r="K82" t="s">
        <v>121</v>
      </c>
      <c r="L82">
        <v>18</v>
      </c>
      <c r="M82">
        <v>815</v>
      </c>
      <c r="N82">
        <v>0</v>
      </c>
      <c r="O82">
        <v>73.349999999999994</v>
      </c>
      <c r="P82">
        <v>73.349999999999994</v>
      </c>
      <c r="Q82">
        <v>0</v>
      </c>
      <c r="R82" t="s">
        <v>535</v>
      </c>
    </row>
    <row r="83" spans="1:18" x14ac:dyDescent="0.25">
      <c r="A83" t="s">
        <v>3</v>
      </c>
      <c r="B83">
        <v>52020</v>
      </c>
      <c r="C83" s="6">
        <v>52020</v>
      </c>
      <c r="D83" t="s">
        <v>653</v>
      </c>
      <c r="E83" t="s">
        <v>654</v>
      </c>
      <c r="F83" t="s">
        <v>657</v>
      </c>
      <c r="G83" t="s">
        <v>119</v>
      </c>
      <c r="H83" s="5">
        <v>43978</v>
      </c>
      <c r="I83">
        <v>2619</v>
      </c>
      <c r="J83" t="s">
        <v>534</v>
      </c>
      <c r="K83" t="s">
        <v>121</v>
      </c>
      <c r="L83">
        <v>18</v>
      </c>
      <c r="M83">
        <v>2219.1999999999998</v>
      </c>
      <c r="N83">
        <v>0</v>
      </c>
      <c r="O83">
        <v>199.73</v>
      </c>
      <c r="P83">
        <v>199.73</v>
      </c>
      <c r="Q83">
        <v>0</v>
      </c>
      <c r="R83" t="s">
        <v>535</v>
      </c>
    </row>
    <row r="84" spans="1:18" x14ac:dyDescent="0.25">
      <c r="A84" t="s">
        <v>3</v>
      </c>
      <c r="B84">
        <v>52020</v>
      </c>
      <c r="C84" s="6">
        <v>52020</v>
      </c>
      <c r="D84" t="s">
        <v>545</v>
      </c>
      <c r="E84" t="s">
        <v>546</v>
      </c>
      <c r="F84" t="s">
        <v>658</v>
      </c>
      <c r="G84" t="s">
        <v>119</v>
      </c>
      <c r="H84" s="5">
        <v>43982</v>
      </c>
      <c r="I84">
        <v>99528</v>
      </c>
      <c r="J84" t="s">
        <v>534</v>
      </c>
      <c r="K84" t="s">
        <v>121</v>
      </c>
      <c r="L84">
        <v>18</v>
      </c>
      <c r="M84">
        <v>2600</v>
      </c>
      <c r="N84">
        <v>0</v>
      </c>
      <c r="O84">
        <v>234</v>
      </c>
      <c r="P84">
        <v>234</v>
      </c>
      <c r="Q84">
        <v>0</v>
      </c>
      <c r="R84" t="s">
        <v>535</v>
      </c>
    </row>
    <row r="85" spans="1:18" x14ac:dyDescent="0.25">
      <c r="A85" t="s">
        <v>3</v>
      </c>
      <c r="B85">
        <v>62020</v>
      </c>
      <c r="C85" s="6">
        <v>62020</v>
      </c>
      <c r="D85" t="s">
        <v>659</v>
      </c>
      <c r="E85" t="s">
        <v>660</v>
      </c>
      <c r="F85" t="s">
        <v>661</v>
      </c>
      <c r="G85" t="s">
        <v>119</v>
      </c>
      <c r="H85" s="5">
        <v>43986</v>
      </c>
      <c r="I85">
        <v>42111.07</v>
      </c>
      <c r="J85" t="s">
        <v>534</v>
      </c>
      <c r="K85" t="s">
        <v>121</v>
      </c>
      <c r="L85">
        <v>18</v>
      </c>
      <c r="M85">
        <v>35687.35</v>
      </c>
      <c r="N85">
        <v>0</v>
      </c>
      <c r="O85">
        <v>3211.86</v>
      </c>
      <c r="P85">
        <v>3211.86</v>
      </c>
      <c r="Q85">
        <v>0</v>
      </c>
      <c r="R85" t="s">
        <v>535</v>
      </c>
    </row>
    <row r="86" spans="1:18" x14ac:dyDescent="0.25">
      <c r="A86" t="s">
        <v>3</v>
      </c>
      <c r="B86">
        <v>62020</v>
      </c>
      <c r="C86" s="6">
        <v>62020</v>
      </c>
      <c r="D86" t="s">
        <v>662</v>
      </c>
      <c r="E86" t="s">
        <v>663</v>
      </c>
      <c r="F86" t="s">
        <v>664</v>
      </c>
      <c r="G86" t="s">
        <v>119</v>
      </c>
      <c r="H86" s="5">
        <v>43994</v>
      </c>
      <c r="I86">
        <v>1338.79</v>
      </c>
      <c r="J86" t="s">
        <v>534</v>
      </c>
      <c r="K86" t="s">
        <v>121</v>
      </c>
      <c r="L86">
        <v>18</v>
      </c>
      <c r="M86">
        <v>1134.57</v>
      </c>
      <c r="N86">
        <v>0</v>
      </c>
      <c r="O86">
        <v>102.11</v>
      </c>
      <c r="P86">
        <v>102.11</v>
      </c>
      <c r="Q86">
        <v>0</v>
      </c>
      <c r="R86" t="s">
        <v>535</v>
      </c>
    </row>
    <row r="87" spans="1:18" x14ac:dyDescent="0.25">
      <c r="A87" t="s">
        <v>3</v>
      </c>
      <c r="B87">
        <v>62020</v>
      </c>
      <c r="C87" s="6">
        <v>62020</v>
      </c>
      <c r="D87" t="s">
        <v>665</v>
      </c>
      <c r="E87" t="s">
        <v>666</v>
      </c>
      <c r="F87" t="s">
        <v>667</v>
      </c>
      <c r="G87" t="s">
        <v>119</v>
      </c>
      <c r="H87" s="5">
        <v>43998</v>
      </c>
      <c r="I87">
        <v>17666</v>
      </c>
      <c r="J87" t="s">
        <v>534</v>
      </c>
      <c r="K87" t="s">
        <v>121</v>
      </c>
      <c r="L87">
        <v>18</v>
      </c>
      <c r="M87">
        <v>14972</v>
      </c>
      <c r="N87">
        <v>0</v>
      </c>
      <c r="O87">
        <v>1347</v>
      </c>
      <c r="P87">
        <v>1347</v>
      </c>
      <c r="Q87">
        <v>0</v>
      </c>
      <c r="R87" t="s">
        <v>535</v>
      </c>
    </row>
    <row r="88" spans="1:18" x14ac:dyDescent="0.25">
      <c r="A88" t="s">
        <v>3</v>
      </c>
      <c r="B88">
        <v>62020</v>
      </c>
      <c r="C88" s="6">
        <v>52020</v>
      </c>
      <c r="D88" t="s">
        <v>609</v>
      </c>
      <c r="E88" t="s">
        <v>610</v>
      </c>
      <c r="F88" t="s">
        <v>668</v>
      </c>
      <c r="G88" t="s">
        <v>119</v>
      </c>
      <c r="H88" s="5">
        <v>43977</v>
      </c>
      <c r="I88">
        <v>3469</v>
      </c>
      <c r="J88" t="s">
        <v>534</v>
      </c>
      <c r="K88" t="s">
        <v>121</v>
      </c>
      <c r="L88">
        <v>18</v>
      </c>
      <c r="M88">
        <v>2940</v>
      </c>
      <c r="N88">
        <v>0</v>
      </c>
      <c r="O88">
        <v>264.60000000000002</v>
      </c>
      <c r="P88">
        <v>264.60000000000002</v>
      </c>
      <c r="Q88">
        <v>0</v>
      </c>
      <c r="R88" t="s">
        <v>535</v>
      </c>
    </row>
    <row r="89" spans="1:18" x14ac:dyDescent="0.25">
      <c r="A89" t="s">
        <v>3</v>
      </c>
      <c r="B89">
        <v>62020</v>
      </c>
      <c r="C89" s="6">
        <v>62020</v>
      </c>
      <c r="D89" t="s">
        <v>545</v>
      </c>
      <c r="E89" t="s">
        <v>546</v>
      </c>
      <c r="F89" t="s">
        <v>669</v>
      </c>
      <c r="G89" t="s">
        <v>119</v>
      </c>
      <c r="H89" s="5">
        <v>44012</v>
      </c>
      <c r="I89">
        <v>98878</v>
      </c>
      <c r="J89" t="s">
        <v>534</v>
      </c>
      <c r="K89" t="s">
        <v>121</v>
      </c>
      <c r="L89">
        <v>18</v>
      </c>
      <c r="M89">
        <v>2600</v>
      </c>
      <c r="N89">
        <v>0</v>
      </c>
      <c r="O89">
        <v>234</v>
      </c>
      <c r="P89">
        <v>234</v>
      </c>
      <c r="Q89">
        <v>0</v>
      </c>
      <c r="R89" t="s">
        <v>535</v>
      </c>
    </row>
    <row r="90" spans="1:18" x14ac:dyDescent="0.25">
      <c r="A90" t="s">
        <v>3</v>
      </c>
      <c r="B90">
        <v>62020</v>
      </c>
      <c r="C90" s="6">
        <v>62020</v>
      </c>
      <c r="D90" t="s">
        <v>670</v>
      </c>
      <c r="E90" t="s">
        <v>671</v>
      </c>
      <c r="F90" t="s">
        <v>672</v>
      </c>
      <c r="G90" t="s">
        <v>119</v>
      </c>
      <c r="H90" s="5">
        <v>43992</v>
      </c>
      <c r="I90">
        <v>312691</v>
      </c>
      <c r="J90" t="s">
        <v>534</v>
      </c>
      <c r="K90" t="s">
        <v>121</v>
      </c>
      <c r="L90">
        <v>18</v>
      </c>
      <c r="M90">
        <v>264992</v>
      </c>
      <c r="N90">
        <v>0</v>
      </c>
      <c r="O90">
        <v>23849.279999999999</v>
      </c>
      <c r="P90">
        <v>23849.279999999999</v>
      </c>
      <c r="Q90">
        <v>0</v>
      </c>
      <c r="R90" t="s">
        <v>535</v>
      </c>
    </row>
    <row r="91" spans="1:18" x14ac:dyDescent="0.25">
      <c r="A91" t="s">
        <v>3</v>
      </c>
      <c r="B91">
        <v>72020</v>
      </c>
      <c r="C91" s="6">
        <v>72020</v>
      </c>
      <c r="D91" t="s">
        <v>673</v>
      </c>
      <c r="E91" t="s">
        <v>674</v>
      </c>
      <c r="F91" t="s">
        <v>675</v>
      </c>
      <c r="G91" t="s">
        <v>119</v>
      </c>
      <c r="H91" s="5">
        <v>44027</v>
      </c>
      <c r="I91">
        <v>1938</v>
      </c>
      <c r="J91" t="s">
        <v>534</v>
      </c>
      <c r="K91" t="s">
        <v>121</v>
      </c>
      <c r="L91">
        <v>18</v>
      </c>
      <c r="M91">
        <v>1642.17</v>
      </c>
      <c r="N91">
        <v>0</v>
      </c>
      <c r="O91">
        <v>147.79</v>
      </c>
      <c r="P91">
        <v>147.79</v>
      </c>
      <c r="Q91">
        <v>0</v>
      </c>
      <c r="R91" t="s">
        <v>535</v>
      </c>
    </row>
    <row r="92" spans="1:18" x14ac:dyDescent="0.25">
      <c r="A92" t="s">
        <v>3</v>
      </c>
      <c r="B92">
        <v>72020</v>
      </c>
      <c r="C92" s="6">
        <v>72020</v>
      </c>
      <c r="D92" t="s">
        <v>670</v>
      </c>
      <c r="E92" t="s">
        <v>671</v>
      </c>
      <c r="F92" t="s">
        <v>676</v>
      </c>
      <c r="G92" t="s">
        <v>119</v>
      </c>
      <c r="H92" s="5">
        <v>44033</v>
      </c>
      <c r="I92">
        <v>440217</v>
      </c>
      <c r="J92" t="s">
        <v>534</v>
      </c>
      <c r="K92" t="s">
        <v>121</v>
      </c>
      <c r="L92">
        <v>18</v>
      </c>
      <c r="M92">
        <v>373065</v>
      </c>
      <c r="N92">
        <v>0</v>
      </c>
      <c r="O92">
        <v>33575.85</v>
      </c>
      <c r="P92">
        <v>33575.85</v>
      </c>
      <c r="Q92">
        <v>0</v>
      </c>
      <c r="R92" t="s">
        <v>535</v>
      </c>
    </row>
    <row r="93" spans="1:18" x14ac:dyDescent="0.25">
      <c r="A93" t="s">
        <v>3</v>
      </c>
      <c r="B93">
        <v>82020</v>
      </c>
      <c r="C93" s="6">
        <v>82020</v>
      </c>
      <c r="D93" t="s">
        <v>570</v>
      </c>
      <c r="E93" t="s">
        <v>571</v>
      </c>
      <c r="F93" t="s">
        <v>466</v>
      </c>
      <c r="G93" t="s">
        <v>119</v>
      </c>
      <c r="H93" s="5">
        <v>44071</v>
      </c>
      <c r="I93">
        <v>497459</v>
      </c>
      <c r="J93" t="s">
        <v>534</v>
      </c>
      <c r="K93" t="s">
        <v>121</v>
      </c>
      <c r="L93">
        <v>18</v>
      </c>
      <c r="M93">
        <v>421575</v>
      </c>
      <c r="N93">
        <v>0</v>
      </c>
      <c r="O93">
        <v>37941.75</v>
      </c>
      <c r="P93">
        <v>37941.75</v>
      </c>
      <c r="Q93">
        <v>0</v>
      </c>
      <c r="R93" t="s">
        <v>535</v>
      </c>
    </row>
    <row r="94" spans="1:18" x14ac:dyDescent="0.25">
      <c r="A94" t="s">
        <v>3</v>
      </c>
      <c r="B94">
        <v>82020</v>
      </c>
      <c r="C94" s="6">
        <v>82020</v>
      </c>
      <c r="D94" t="s">
        <v>586</v>
      </c>
      <c r="E94" t="s">
        <v>587</v>
      </c>
      <c r="F94" t="s">
        <v>677</v>
      </c>
      <c r="G94" t="s">
        <v>119</v>
      </c>
      <c r="H94" s="5">
        <v>44046</v>
      </c>
      <c r="I94">
        <v>5774</v>
      </c>
      <c r="J94" t="s">
        <v>534</v>
      </c>
      <c r="K94" t="s">
        <v>121</v>
      </c>
      <c r="L94">
        <v>18</v>
      </c>
      <c r="M94">
        <v>4893.5</v>
      </c>
      <c r="N94">
        <v>0</v>
      </c>
      <c r="O94">
        <v>440.42</v>
      </c>
      <c r="P94">
        <v>440.42</v>
      </c>
      <c r="Q94">
        <v>0</v>
      </c>
      <c r="R94" t="s">
        <v>121</v>
      </c>
    </row>
    <row r="95" spans="1:18" x14ac:dyDescent="0.25">
      <c r="A95" t="s">
        <v>3</v>
      </c>
      <c r="B95">
        <v>82020</v>
      </c>
      <c r="C95" s="6">
        <v>82020</v>
      </c>
      <c r="D95" t="s">
        <v>586</v>
      </c>
      <c r="E95" t="s">
        <v>587</v>
      </c>
      <c r="F95" t="s">
        <v>678</v>
      </c>
      <c r="G95" t="s">
        <v>119</v>
      </c>
      <c r="H95" s="5">
        <v>44068</v>
      </c>
      <c r="I95">
        <v>21154</v>
      </c>
      <c r="J95" t="s">
        <v>534</v>
      </c>
      <c r="K95" t="s">
        <v>121</v>
      </c>
      <c r="L95">
        <v>18</v>
      </c>
      <c r="M95">
        <v>17926.71</v>
      </c>
      <c r="N95">
        <v>0</v>
      </c>
      <c r="O95">
        <v>1613.4</v>
      </c>
      <c r="P95">
        <v>1613.4</v>
      </c>
      <c r="Q95">
        <v>0</v>
      </c>
      <c r="R95" t="s">
        <v>121</v>
      </c>
    </row>
    <row r="96" spans="1:18" x14ac:dyDescent="0.25">
      <c r="A96" t="s">
        <v>3</v>
      </c>
      <c r="B96">
        <v>82020</v>
      </c>
      <c r="C96" s="6">
        <v>82020</v>
      </c>
      <c r="D96" t="s">
        <v>662</v>
      </c>
      <c r="E96" t="s">
        <v>663</v>
      </c>
      <c r="F96" t="s">
        <v>679</v>
      </c>
      <c r="G96" t="s">
        <v>119</v>
      </c>
      <c r="H96" s="5">
        <v>44068</v>
      </c>
      <c r="I96">
        <v>6009.14</v>
      </c>
      <c r="J96" t="s">
        <v>534</v>
      </c>
      <c r="K96" t="s">
        <v>121</v>
      </c>
      <c r="L96">
        <v>18</v>
      </c>
      <c r="M96">
        <v>822</v>
      </c>
      <c r="N96">
        <v>0</v>
      </c>
      <c r="O96">
        <v>73.98</v>
      </c>
      <c r="P96">
        <v>73.98</v>
      </c>
      <c r="Q96">
        <v>0</v>
      </c>
      <c r="R96" t="s">
        <v>535</v>
      </c>
    </row>
    <row r="97" spans="1:18" x14ac:dyDescent="0.25">
      <c r="A97" t="s">
        <v>3</v>
      </c>
      <c r="B97">
        <v>82020</v>
      </c>
      <c r="C97" s="6">
        <v>82020</v>
      </c>
      <c r="D97" t="s">
        <v>662</v>
      </c>
      <c r="E97" t="s">
        <v>663</v>
      </c>
      <c r="F97" t="s">
        <v>679</v>
      </c>
      <c r="G97" t="s">
        <v>119</v>
      </c>
      <c r="H97" s="5">
        <v>44068</v>
      </c>
      <c r="I97">
        <v>6009.14</v>
      </c>
      <c r="J97" t="s">
        <v>534</v>
      </c>
      <c r="K97" t="s">
        <v>121</v>
      </c>
      <c r="L97">
        <v>28</v>
      </c>
      <c r="M97">
        <v>3936.85</v>
      </c>
      <c r="N97">
        <v>0</v>
      </c>
      <c r="O97">
        <v>551.16</v>
      </c>
      <c r="P97">
        <v>551.16</v>
      </c>
      <c r="Q97">
        <v>0</v>
      </c>
      <c r="R97" t="s">
        <v>535</v>
      </c>
    </row>
    <row r="98" spans="1:18" x14ac:dyDescent="0.25">
      <c r="A98" t="s">
        <v>3</v>
      </c>
      <c r="B98">
        <v>82020</v>
      </c>
      <c r="C98" s="6">
        <v>82020</v>
      </c>
      <c r="D98" t="s">
        <v>680</v>
      </c>
      <c r="E98" t="s">
        <v>681</v>
      </c>
      <c r="F98" t="s">
        <v>682</v>
      </c>
      <c r="G98" t="s">
        <v>119</v>
      </c>
      <c r="H98" s="5">
        <v>44074</v>
      </c>
      <c r="I98">
        <v>491</v>
      </c>
      <c r="J98" t="s">
        <v>534</v>
      </c>
      <c r="K98" t="s">
        <v>121</v>
      </c>
      <c r="L98">
        <v>18</v>
      </c>
      <c r="M98">
        <v>416</v>
      </c>
      <c r="N98">
        <v>0</v>
      </c>
      <c r="O98">
        <v>37.44</v>
      </c>
      <c r="P98">
        <v>37.44</v>
      </c>
      <c r="Q98">
        <v>0</v>
      </c>
      <c r="R98" t="s">
        <v>535</v>
      </c>
    </row>
    <row r="99" spans="1:18" x14ac:dyDescent="0.25">
      <c r="A99" t="s">
        <v>3</v>
      </c>
      <c r="B99">
        <v>82020</v>
      </c>
      <c r="C99" s="6">
        <v>82020</v>
      </c>
      <c r="D99" t="s">
        <v>578</v>
      </c>
      <c r="E99" t="s">
        <v>579</v>
      </c>
      <c r="F99" t="s">
        <v>683</v>
      </c>
      <c r="G99" t="s">
        <v>119</v>
      </c>
      <c r="H99" s="5">
        <v>44074</v>
      </c>
      <c r="I99">
        <v>1080</v>
      </c>
      <c r="J99" t="s">
        <v>534</v>
      </c>
      <c r="K99" t="s">
        <v>121</v>
      </c>
      <c r="L99">
        <v>18</v>
      </c>
      <c r="M99">
        <v>915</v>
      </c>
      <c r="N99">
        <v>0</v>
      </c>
      <c r="O99">
        <v>82.35</v>
      </c>
      <c r="P99">
        <v>82.35</v>
      </c>
      <c r="Q99">
        <v>0</v>
      </c>
      <c r="R99" t="s">
        <v>535</v>
      </c>
    </row>
    <row r="100" spans="1:18" x14ac:dyDescent="0.25">
      <c r="A100" t="s">
        <v>3</v>
      </c>
      <c r="B100">
        <v>82020</v>
      </c>
      <c r="C100" s="6">
        <v>82020</v>
      </c>
      <c r="D100" t="s">
        <v>653</v>
      </c>
      <c r="E100" t="s">
        <v>654</v>
      </c>
      <c r="F100" t="s">
        <v>684</v>
      </c>
      <c r="G100" t="s">
        <v>119</v>
      </c>
      <c r="H100" s="5">
        <v>44048</v>
      </c>
      <c r="I100">
        <v>13936</v>
      </c>
      <c r="J100" t="s">
        <v>534</v>
      </c>
      <c r="K100" t="s">
        <v>121</v>
      </c>
      <c r="L100">
        <v>18</v>
      </c>
      <c r="M100">
        <v>11810</v>
      </c>
      <c r="N100">
        <v>0</v>
      </c>
      <c r="O100">
        <v>1062.9000000000001</v>
      </c>
      <c r="P100">
        <v>1062.9000000000001</v>
      </c>
      <c r="Q100">
        <v>0</v>
      </c>
      <c r="R100" t="s">
        <v>535</v>
      </c>
    </row>
    <row r="101" spans="1:18" x14ac:dyDescent="0.25">
      <c r="A101" t="s">
        <v>3</v>
      </c>
      <c r="B101">
        <v>82020</v>
      </c>
      <c r="C101" s="6">
        <v>82020</v>
      </c>
      <c r="D101" t="s">
        <v>653</v>
      </c>
      <c r="E101" t="s">
        <v>654</v>
      </c>
      <c r="F101" t="s">
        <v>685</v>
      </c>
      <c r="G101" t="s">
        <v>119</v>
      </c>
      <c r="H101" s="5">
        <v>44060</v>
      </c>
      <c r="I101">
        <v>3039</v>
      </c>
      <c r="J101" t="s">
        <v>534</v>
      </c>
      <c r="K101" t="s">
        <v>121</v>
      </c>
      <c r="L101">
        <v>18</v>
      </c>
      <c r="M101">
        <v>2575</v>
      </c>
      <c r="N101">
        <v>0</v>
      </c>
      <c r="O101">
        <v>231.75</v>
      </c>
      <c r="P101">
        <v>231.75</v>
      </c>
      <c r="Q101">
        <v>0</v>
      </c>
      <c r="R101" t="s">
        <v>535</v>
      </c>
    </row>
    <row r="102" spans="1:18" x14ac:dyDescent="0.25">
      <c r="A102" t="s">
        <v>3</v>
      </c>
      <c r="B102">
        <v>82020</v>
      </c>
      <c r="C102" s="6">
        <v>82020</v>
      </c>
      <c r="D102" t="s">
        <v>545</v>
      </c>
      <c r="E102" t="s">
        <v>546</v>
      </c>
      <c r="F102" t="s">
        <v>686</v>
      </c>
      <c r="G102" t="s">
        <v>119</v>
      </c>
      <c r="H102" s="5">
        <v>44046</v>
      </c>
      <c r="I102">
        <v>98359</v>
      </c>
      <c r="J102" t="s">
        <v>534</v>
      </c>
      <c r="K102" t="s">
        <v>121</v>
      </c>
      <c r="L102">
        <v>18</v>
      </c>
      <c r="M102">
        <v>2600</v>
      </c>
      <c r="N102">
        <v>0</v>
      </c>
      <c r="O102">
        <v>234</v>
      </c>
      <c r="P102">
        <v>234</v>
      </c>
      <c r="Q102">
        <v>0</v>
      </c>
      <c r="R102" t="s">
        <v>535</v>
      </c>
    </row>
    <row r="103" spans="1:18" x14ac:dyDescent="0.25">
      <c r="A103" t="s">
        <v>3</v>
      </c>
      <c r="B103">
        <v>82020</v>
      </c>
      <c r="C103" s="6">
        <v>82020</v>
      </c>
      <c r="D103" t="s">
        <v>174</v>
      </c>
      <c r="E103" t="s">
        <v>635</v>
      </c>
      <c r="F103" t="s">
        <v>428</v>
      </c>
      <c r="G103" t="s">
        <v>119</v>
      </c>
      <c r="H103" s="5">
        <v>44070</v>
      </c>
      <c r="I103">
        <v>559603</v>
      </c>
      <c r="J103" t="s">
        <v>534</v>
      </c>
      <c r="K103" t="s">
        <v>121</v>
      </c>
      <c r="L103">
        <v>18</v>
      </c>
      <c r="M103">
        <v>474240</v>
      </c>
      <c r="N103">
        <v>0</v>
      </c>
      <c r="O103">
        <v>42681.599999999999</v>
      </c>
      <c r="P103">
        <v>42681.599999999999</v>
      </c>
      <c r="Q103">
        <v>0</v>
      </c>
      <c r="R103" t="s">
        <v>535</v>
      </c>
    </row>
    <row r="104" spans="1:18" x14ac:dyDescent="0.25">
      <c r="A104" t="s">
        <v>3</v>
      </c>
      <c r="B104">
        <v>82020</v>
      </c>
      <c r="C104" s="6">
        <v>82020</v>
      </c>
      <c r="D104" t="s">
        <v>670</v>
      </c>
      <c r="E104" t="s">
        <v>671</v>
      </c>
      <c r="F104" t="s">
        <v>687</v>
      </c>
      <c r="G104" t="s">
        <v>119</v>
      </c>
      <c r="H104" s="5">
        <v>44048</v>
      </c>
      <c r="I104">
        <v>256248</v>
      </c>
      <c r="J104" t="s">
        <v>534</v>
      </c>
      <c r="K104" t="s">
        <v>121</v>
      </c>
      <c r="L104">
        <v>18</v>
      </c>
      <c r="M104">
        <v>217159</v>
      </c>
      <c r="N104">
        <v>0</v>
      </c>
      <c r="O104">
        <v>19544.310000000001</v>
      </c>
      <c r="P104">
        <v>19544.310000000001</v>
      </c>
      <c r="Q104">
        <v>0</v>
      </c>
      <c r="R104" t="s">
        <v>535</v>
      </c>
    </row>
    <row r="105" spans="1:18" x14ac:dyDescent="0.25">
      <c r="A105" t="s">
        <v>3</v>
      </c>
      <c r="B105">
        <v>82020</v>
      </c>
      <c r="C105" s="6">
        <v>82020</v>
      </c>
      <c r="D105" t="s">
        <v>561</v>
      </c>
      <c r="E105" t="s">
        <v>562</v>
      </c>
      <c r="F105" t="s">
        <v>688</v>
      </c>
      <c r="G105" t="s">
        <v>119</v>
      </c>
      <c r="H105" s="5">
        <v>44067</v>
      </c>
      <c r="I105">
        <v>90852</v>
      </c>
      <c r="J105" t="s">
        <v>534</v>
      </c>
      <c r="K105" t="s">
        <v>121</v>
      </c>
      <c r="L105">
        <v>5</v>
      </c>
      <c r="M105">
        <v>79462.44</v>
      </c>
      <c r="N105">
        <v>0</v>
      </c>
      <c r="O105">
        <v>1986.56</v>
      </c>
      <c r="P105">
        <v>1986.56</v>
      </c>
      <c r="Q105">
        <v>7416</v>
      </c>
      <c r="R105" t="s">
        <v>535</v>
      </c>
    </row>
    <row r="106" spans="1:18" x14ac:dyDescent="0.25">
      <c r="A106" t="s">
        <v>3</v>
      </c>
      <c r="B106">
        <v>82020</v>
      </c>
      <c r="C106" s="6">
        <v>82020</v>
      </c>
      <c r="D106" t="s">
        <v>689</v>
      </c>
      <c r="E106" t="s">
        <v>690</v>
      </c>
      <c r="F106" t="s">
        <v>691</v>
      </c>
      <c r="G106" t="s">
        <v>119</v>
      </c>
      <c r="H106" s="5">
        <v>44074</v>
      </c>
      <c r="I106">
        <v>1219</v>
      </c>
      <c r="J106" t="s">
        <v>534</v>
      </c>
      <c r="K106" t="s">
        <v>121</v>
      </c>
      <c r="L106">
        <v>18</v>
      </c>
      <c r="M106">
        <v>1032.72</v>
      </c>
      <c r="N106">
        <v>0</v>
      </c>
      <c r="O106">
        <v>92.94</v>
      </c>
      <c r="P106">
        <v>92.94</v>
      </c>
      <c r="Q106">
        <v>0</v>
      </c>
      <c r="R106" t="s">
        <v>535</v>
      </c>
    </row>
    <row r="107" spans="1:18" x14ac:dyDescent="0.25">
      <c r="A107" t="s">
        <v>3</v>
      </c>
      <c r="B107">
        <v>92020</v>
      </c>
      <c r="C107" s="6">
        <v>92020</v>
      </c>
      <c r="D107" t="s">
        <v>570</v>
      </c>
      <c r="E107" t="s">
        <v>571</v>
      </c>
      <c r="F107" t="s">
        <v>456</v>
      </c>
      <c r="G107" t="s">
        <v>119</v>
      </c>
      <c r="H107" s="5">
        <v>44100</v>
      </c>
      <c r="I107">
        <v>510798</v>
      </c>
      <c r="J107" t="s">
        <v>534</v>
      </c>
      <c r="K107" t="s">
        <v>121</v>
      </c>
      <c r="L107">
        <v>18</v>
      </c>
      <c r="M107">
        <v>432880</v>
      </c>
      <c r="N107">
        <v>0</v>
      </c>
      <c r="O107">
        <v>38959.199999999997</v>
      </c>
      <c r="P107">
        <v>38959.199999999997</v>
      </c>
      <c r="Q107">
        <v>0</v>
      </c>
      <c r="R107" t="s">
        <v>535</v>
      </c>
    </row>
    <row r="108" spans="1:18" x14ac:dyDescent="0.25">
      <c r="A108" t="s">
        <v>3</v>
      </c>
      <c r="B108">
        <v>92020</v>
      </c>
      <c r="C108" s="6">
        <v>92020</v>
      </c>
      <c r="D108" t="s">
        <v>602</v>
      </c>
      <c r="E108" t="s">
        <v>603</v>
      </c>
      <c r="F108" t="s">
        <v>692</v>
      </c>
      <c r="G108" t="s">
        <v>119</v>
      </c>
      <c r="H108" s="5">
        <v>44079</v>
      </c>
      <c r="I108">
        <v>201709</v>
      </c>
      <c r="J108" t="s">
        <v>534</v>
      </c>
      <c r="K108" t="s">
        <v>121</v>
      </c>
      <c r="L108">
        <v>18</v>
      </c>
      <c r="M108">
        <v>170940</v>
      </c>
      <c r="N108">
        <v>0</v>
      </c>
      <c r="O108">
        <v>15384.6</v>
      </c>
      <c r="P108">
        <v>15384.6</v>
      </c>
      <c r="Q108">
        <v>0</v>
      </c>
      <c r="R108" t="s">
        <v>535</v>
      </c>
    </row>
    <row r="109" spans="1:18" x14ac:dyDescent="0.25">
      <c r="A109" t="s">
        <v>3</v>
      </c>
      <c r="B109">
        <v>92020</v>
      </c>
      <c r="C109" s="6">
        <v>92020</v>
      </c>
      <c r="D109" t="s">
        <v>602</v>
      </c>
      <c r="E109" t="s">
        <v>603</v>
      </c>
      <c r="F109" t="s">
        <v>693</v>
      </c>
      <c r="G109" t="s">
        <v>119</v>
      </c>
      <c r="H109" s="5">
        <v>44082</v>
      </c>
      <c r="I109">
        <v>178416</v>
      </c>
      <c r="J109" t="s">
        <v>534</v>
      </c>
      <c r="K109" t="s">
        <v>121</v>
      </c>
      <c r="L109">
        <v>18</v>
      </c>
      <c r="M109">
        <v>151200</v>
      </c>
      <c r="N109">
        <v>0</v>
      </c>
      <c r="O109">
        <v>13608</v>
      </c>
      <c r="P109">
        <v>13608</v>
      </c>
      <c r="Q109">
        <v>0</v>
      </c>
      <c r="R109" t="s">
        <v>535</v>
      </c>
    </row>
    <row r="110" spans="1:18" x14ac:dyDescent="0.25">
      <c r="A110" t="s">
        <v>3</v>
      </c>
      <c r="B110">
        <v>92020</v>
      </c>
      <c r="C110" s="6">
        <v>92020</v>
      </c>
      <c r="D110" t="s">
        <v>602</v>
      </c>
      <c r="E110" t="s">
        <v>603</v>
      </c>
      <c r="F110" t="s">
        <v>694</v>
      </c>
      <c r="G110" t="s">
        <v>119</v>
      </c>
      <c r="H110" s="5">
        <v>44083</v>
      </c>
      <c r="I110">
        <v>103333</v>
      </c>
      <c r="J110" t="s">
        <v>534</v>
      </c>
      <c r="K110" t="s">
        <v>121</v>
      </c>
      <c r="L110">
        <v>18</v>
      </c>
      <c r="M110">
        <v>87570</v>
      </c>
      <c r="N110">
        <v>0</v>
      </c>
      <c r="O110">
        <v>7881.3</v>
      </c>
      <c r="P110">
        <v>7881.3</v>
      </c>
      <c r="Q110">
        <v>0</v>
      </c>
      <c r="R110" t="s">
        <v>535</v>
      </c>
    </row>
    <row r="111" spans="1:18" x14ac:dyDescent="0.25">
      <c r="A111" t="s">
        <v>3</v>
      </c>
      <c r="B111">
        <v>92020</v>
      </c>
      <c r="C111" s="6">
        <v>92020</v>
      </c>
      <c r="D111" t="s">
        <v>602</v>
      </c>
      <c r="E111" t="s">
        <v>603</v>
      </c>
      <c r="F111" t="s">
        <v>695</v>
      </c>
      <c r="G111" t="s">
        <v>119</v>
      </c>
      <c r="H111" s="5">
        <v>44098</v>
      </c>
      <c r="I111">
        <v>126378</v>
      </c>
      <c r="J111" t="s">
        <v>534</v>
      </c>
      <c r="K111" t="s">
        <v>121</v>
      </c>
      <c r="L111">
        <v>18</v>
      </c>
      <c r="M111">
        <v>107100</v>
      </c>
      <c r="N111">
        <v>0</v>
      </c>
      <c r="O111">
        <v>9639</v>
      </c>
      <c r="P111">
        <v>9639</v>
      </c>
      <c r="Q111">
        <v>0</v>
      </c>
      <c r="R111" t="s">
        <v>535</v>
      </c>
    </row>
    <row r="112" spans="1:18" x14ac:dyDescent="0.25">
      <c r="A112" t="s">
        <v>3</v>
      </c>
      <c r="B112">
        <v>92020</v>
      </c>
      <c r="C112" s="6">
        <v>92020</v>
      </c>
      <c r="D112" t="s">
        <v>696</v>
      </c>
      <c r="E112" t="s">
        <v>697</v>
      </c>
      <c r="F112" t="s">
        <v>698</v>
      </c>
      <c r="G112" t="s">
        <v>119</v>
      </c>
      <c r="H112" s="5">
        <v>44092</v>
      </c>
      <c r="I112">
        <v>350425</v>
      </c>
      <c r="J112" t="s">
        <v>534</v>
      </c>
      <c r="K112" t="s">
        <v>121</v>
      </c>
      <c r="L112">
        <v>18</v>
      </c>
      <c r="M112">
        <v>296970</v>
      </c>
      <c r="N112">
        <v>53454.6</v>
      </c>
      <c r="O112">
        <v>0</v>
      </c>
      <c r="P112">
        <v>0</v>
      </c>
      <c r="Q112">
        <v>0</v>
      </c>
      <c r="R112" t="s">
        <v>535</v>
      </c>
    </row>
    <row r="113" spans="1:18" x14ac:dyDescent="0.25">
      <c r="A113" t="s">
        <v>3</v>
      </c>
      <c r="B113">
        <v>92020</v>
      </c>
      <c r="C113" s="6">
        <v>82020</v>
      </c>
      <c r="D113" t="s">
        <v>609</v>
      </c>
      <c r="E113" t="s">
        <v>610</v>
      </c>
      <c r="F113" t="s">
        <v>699</v>
      </c>
      <c r="G113" t="s">
        <v>119</v>
      </c>
      <c r="H113" s="5">
        <v>44060</v>
      </c>
      <c r="I113">
        <v>2313</v>
      </c>
      <c r="J113" t="s">
        <v>534</v>
      </c>
      <c r="K113" t="s">
        <v>121</v>
      </c>
      <c r="L113">
        <v>18</v>
      </c>
      <c r="M113">
        <v>1960</v>
      </c>
      <c r="N113">
        <v>0</v>
      </c>
      <c r="O113">
        <v>176.4</v>
      </c>
      <c r="P113">
        <v>176.4</v>
      </c>
      <c r="Q113">
        <v>0</v>
      </c>
      <c r="R113" t="s">
        <v>535</v>
      </c>
    </row>
    <row r="114" spans="1:18" x14ac:dyDescent="0.25">
      <c r="A114" t="s">
        <v>3</v>
      </c>
      <c r="B114">
        <v>92020</v>
      </c>
      <c r="C114" s="6">
        <v>82020</v>
      </c>
      <c r="D114" t="s">
        <v>609</v>
      </c>
      <c r="E114" t="s">
        <v>610</v>
      </c>
      <c r="F114" t="s">
        <v>700</v>
      </c>
      <c r="G114" t="s">
        <v>119</v>
      </c>
      <c r="H114" s="5">
        <v>44069</v>
      </c>
      <c r="I114">
        <v>3469</v>
      </c>
      <c r="J114" t="s">
        <v>534</v>
      </c>
      <c r="K114" t="s">
        <v>121</v>
      </c>
      <c r="L114">
        <v>18</v>
      </c>
      <c r="M114">
        <v>2940</v>
      </c>
      <c r="N114">
        <v>0</v>
      </c>
      <c r="O114">
        <v>264.60000000000002</v>
      </c>
      <c r="P114">
        <v>264.60000000000002</v>
      </c>
      <c r="Q114">
        <v>0</v>
      </c>
      <c r="R114" t="s">
        <v>535</v>
      </c>
    </row>
    <row r="115" spans="1:18" x14ac:dyDescent="0.25">
      <c r="A115" t="s">
        <v>3</v>
      </c>
      <c r="B115">
        <v>92020</v>
      </c>
      <c r="C115" s="6">
        <v>92020</v>
      </c>
      <c r="D115" t="s">
        <v>609</v>
      </c>
      <c r="E115" t="s">
        <v>610</v>
      </c>
      <c r="F115" t="s">
        <v>701</v>
      </c>
      <c r="G115" t="s">
        <v>119</v>
      </c>
      <c r="H115" s="5">
        <v>44078</v>
      </c>
      <c r="I115">
        <v>4787</v>
      </c>
      <c r="J115" t="s">
        <v>534</v>
      </c>
      <c r="K115" t="s">
        <v>121</v>
      </c>
      <c r="L115">
        <v>18</v>
      </c>
      <c r="M115">
        <v>4056.5</v>
      </c>
      <c r="N115">
        <v>0</v>
      </c>
      <c r="O115">
        <v>365.09</v>
      </c>
      <c r="P115">
        <v>365.09</v>
      </c>
      <c r="Q115">
        <v>0</v>
      </c>
      <c r="R115" t="s">
        <v>535</v>
      </c>
    </row>
    <row r="116" spans="1:18" x14ac:dyDescent="0.25">
      <c r="A116" t="s">
        <v>3</v>
      </c>
      <c r="B116">
        <v>92020</v>
      </c>
      <c r="C116" s="6">
        <v>92020</v>
      </c>
      <c r="D116" t="s">
        <v>609</v>
      </c>
      <c r="E116" t="s">
        <v>610</v>
      </c>
      <c r="F116" t="s">
        <v>702</v>
      </c>
      <c r="G116" t="s">
        <v>119</v>
      </c>
      <c r="H116" s="5">
        <v>44085</v>
      </c>
      <c r="I116">
        <v>3779</v>
      </c>
      <c r="J116" t="s">
        <v>534</v>
      </c>
      <c r="K116" t="s">
        <v>121</v>
      </c>
      <c r="L116">
        <v>18</v>
      </c>
      <c r="M116">
        <v>3202.5</v>
      </c>
      <c r="N116">
        <v>0</v>
      </c>
      <c r="O116">
        <v>288.23</v>
      </c>
      <c r="P116">
        <v>288.23</v>
      </c>
      <c r="Q116">
        <v>0</v>
      </c>
      <c r="R116" t="s">
        <v>535</v>
      </c>
    </row>
    <row r="117" spans="1:18" x14ac:dyDescent="0.25">
      <c r="A117" t="s">
        <v>3</v>
      </c>
      <c r="B117">
        <v>92020</v>
      </c>
      <c r="C117" s="6">
        <v>92020</v>
      </c>
      <c r="D117" t="s">
        <v>609</v>
      </c>
      <c r="E117" t="s">
        <v>610</v>
      </c>
      <c r="F117" t="s">
        <v>703</v>
      </c>
      <c r="G117" t="s">
        <v>119</v>
      </c>
      <c r="H117" s="5">
        <v>44096</v>
      </c>
      <c r="I117">
        <v>5286</v>
      </c>
      <c r="J117" t="s">
        <v>534</v>
      </c>
      <c r="K117" t="s">
        <v>121</v>
      </c>
      <c r="L117">
        <v>18</v>
      </c>
      <c r="M117">
        <v>4480</v>
      </c>
      <c r="N117">
        <v>0</v>
      </c>
      <c r="O117">
        <v>403.2</v>
      </c>
      <c r="P117">
        <v>403.2</v>
      </c>
      <c r="Q117">
        <v>0</v>
      </c>
      <c r="R117" t="s">
        <v>535</v>
      </c>
    </row>
    <row r="118" spans="1:18" x14ac:dyDescent="0.25">
      <c r="A118" t="s">
        <v>3</v>
      </c>
      <c r="B118">
        <v>92020</v>
      </c>
      <c r="C118" s="6">
        <v>92020</v>
      </c>
      <c r="D118" t="s">
        <v>609</v>
      </c>
      <c r="E118" t="s">
        <v>610</v>
      </c>
      <c r="F118" t="s">
        <v>704</v>
      </c>
      <c r="G118" t="s">
        <v>119</v>
      </c>
      <c r="H118" s="5">
        <v>44104</v>
      </c>
      <c r="I118">
        <v>2643</v>
      </c>
      <c r="J118" t="s">
        <v>534</v>
      </c>
      <c r="K118" t="s">
        <v>121</v>
      </c>
      <c r="L118">
        <v>18</v>
      </c>
      <c r="M118">
        <v>2240</v>
      </c>
      <c r="N118">
        <v>0</v>
      </c>
      <c r="O118">
        <v>201.6</v>
      </c>
      <c r="P118">
        <v>201.6</v>
      </c>
      <c r="Q118">
        <v>0</v>
      </c>
      <c r="R118" t="s">
        <v>535</v>
      </c>
    </row>
    <row r="119" spans="1:18" x14ac:dyDescent="0.25">
      <c r="A119" t="s">
        <v>3</v>
      </c>
      <c r="B119">
        <v>92020</v>
      </c>
      <c r="C119" s="6">
        <v>92020</v>
      </c>
      <c r="D119" t="s">
        <v>209</v>
      </c>
      <c r="E119" t="s">
        <v>544</v>
      </c>
      <c r="F119" t="s">
        <v>433</v>
      </c>
      <c r="G119" t="s">
        <v>119</v>
      </c>
      <c r="H119" s="5">
        <v>44082</v>
      </c>
      <c r="I119">
        <v>453267.5</v>
      </c>
      <c r="J119" t="s">
        <v>534</v>
      </c>
      <c r="K119" t="s">
        <v>121</v>
      </c>
      <c r="L119">
        <v>18</v>
      </c>
      <c r="M119">
        <v>384125</v>
      </c>
      <c r="N119">
        <v>0</v>
      </c>
      <c r="O119">
        <v>34571.25</v>
      </c>
      <c r="P119">
        <v>34571.25</v>
      </c>
      <c r="Q119">
        <v>0</v>
      </c>
      <c r="R119" t="s">
        <v>535</v>
      </c>
    </row>
    <row r="120" spans="1:18" x14ac:dyDescent="0.25">
      <c r="A120" t="s">
        <v>3</v>
      </c>
      <c r="B120">
        <v>92020</v>
      </c>
      <c r="C120" s="6">
        <v>92020</v>
      </c>
      <c r="D120" t="s">
        <v>209</v>
      </c>
      <c r="E120" t="s">
        <v>544</v>
      </c>
      <c r="F120" t="s">
        <v>422</v>
      </c>
      <c r="G120" t="s">
        <v>119</v>
      </c>
      <c r="H120" s="5">
        <v>44096</v>
      </c>
      <c r="I120">
        <v>402232</v>
      </c>
      <c r="J120" t="s">
        <v>534</v>
      </c>
      <c r="K120" t="s">
        <v>121</v>
      </c>
      <c r="L120">
        <v>18</v>
      </c>
      <c r="M120">
        <v>340875</v>
      </c>
      <c r="N120">
        <v>0</v>
      </c>
      <c r="O120">
        <v>30678.75</v>
      </c>
      <c r="P120">
        <v>30678.75</v>
      </c>
      <c r="Q120">
        <v>0</v>
      </c>
      <c r="R120" t="s">
        <v>535</v>
      </c>
    </row>
    <row r="121" spans="1:18" x14ac:dyDescent="0.25">
      <c r="A121" t="s">
        <v>3</v>
      </c>
      <c r="B121">
        <v>92020</v>
      </c>
      <c r="C121" s="6">
        <v>92020</v>
      </c>
      <c r="D121" t="s">
        <v>209</v>
      </c>
      <c r="E121" t="s">
        <v>544</v>
      </c>
      <c r="F121" t="s">
        <v>407</v>
      </c>
      <c r="G121" t="s">
        <v>119</v>
      </c>
      <c r="H121" s="5">
        <v>44104</v>
      </c>
      <c r="I121">
        <v>376426</v>
      </c>
      <c r="J121" t="s">
        <v>534</v>
      </c>
      <c r="K121" t="s">
        <v>121</v>
      </c>
      <c r="L121">
        <v>18</v>
      </c>
      <c r="M121">
        <v>319005</v>
      </c>
      <c r="N121">
        <v>0</v>
      </c>
      <c r="O121">
        <v>28710.45</v>
      </c>
      <c r="P121">
        <v>28710.45</v>
      </c>
      <c r="Q121">
        <v>0</v>
      </c>
      <c r="R121" t="s">
        <v>535</v>
      </c>
    </row>
    <row r="122" spans="1:18" x14ac:dyDescent="0.25">
      <c r="A122" t="s">
        <v>3</v>
      </c>
      <c r="B122">
        <v>92020</v>
      </c>
      <c r="C122" s="6">
        <v>92020</v>
      </c>
      <c r="D122" t="s">
        <v>653</v>
      </c>
      <c r="E122" t="s">
        <v>654</v>
      </c>
      <c r="F122" t="s">
        <v>705</v>
      </c>
      <c r="G122" t="s">
        <v>119</v>
      </c>
      <c r="H122" s="5">
        <v>44099</v>
      </c>
      <c r="I122">
        <v>797</v>
      </c>
      <c r="J122" t="s">
        <v>534</v>
      </c>
      <c r="K122" t="s">
        <v>121</v>
      </c>
      <c r="L122">
        <v>18</v>
      </c>
      <c r="M122">
        <v>675</v>
      </c>
      <c r="N122">
        <v>0</v>
      </c>
      <c r="O122">
        <v>60.75</v>
      </c>
      <c r="P122">
        <v>60.75</v>
      </c>
      <c r="Q122">
        <v>0</v>
      </c>
      <c r="R122" t="s">
        <v>535</v>
      </c>
    </row>
    <row r="123" spans="1:18" x14ac:dyDescent="0.25">
      <c r="A123" t="s">
        <v>3</v>
      </c>
      <c r="B123">
        <v>92020</v>
      </c>
      <c r="C123" s="6">
        <v>92020</v>
      </c>
      <c r="D123" t="s">
        <v>706</v>
      </c>
      <c r="E123" t="s">
        <v>707</v>
      </c>
      <c r="F123" t="s">
        <v>708</v>
      </c>
      <c r="G123" t="s">
        <v>119</v>
      </c>
      <c r="H123" s="5">
        <v>44077</v>
      </c>
      <c r="I123">
        <v>620492</v>
      </c>
      <c r="J123" t="s">
        <v>534</v>
      </c>
      <c r="K123" t="s">
        <v>121</v>
      </c>
      <c r="L123">
        <v>18</v>
      </c>
      <c r="M123">
        <v>525840</v>
      </c>
      <c r="N123">
        <v>0</v>
      </c>
      <c r="O123">
        <v>47326</v>
      </c>
      <c r="P123">
        <v>47326</v>
      </c>
      <c r="Q123">
        <v>0</v>
      </c>
      <c r="R123" t="s">
        <v>535</v>
      </c>
    </row>
    <row r="124" spans="1:18" x14ac:dyDescent="0.25">
      <c r="A124" t="s">
        <v>3</v>
      </c>
      <c r="B124">
        <v>92020</v>
      </c>
      <c r="C124" s="6">
        <v>92020</v>
      </c>
      <c r="D124" t="s">
        <v>561</v>
      </c>
      <c r="E124" t="s">
        <v>562</v>
      </c>
      <c r="F124" t="s">
        <v>709</v>
      </c>
      <c r="G124" t="s">
        <v>119</v>
      </c>
      <c r="H124" s="5">
        <v>44077</v>
      </c>
      <c r="I124">
        <v>88023</v>
      </c>
      <c r="J124" t="s">
        <v>534</v>
      </c>
      <c r="K124" t="s">
        <v>121</v>
      </c>
      <c r="L124">
        <v>5</v>
      </c>
      <c r="M124">
        <v>76844.600000000006</v>
      </c>
      <c r="N124">
        <v>0</v>
      </c>
      <c r="O124">
        <v>1921.12</v>
      </c>
      <c r="P124">
        <v>1921.12</v>
      </c>
      <c r="Q124">
        <v>7336</v>
      </c>
      <c r="R124" t="s">
        <v>535</v>
      </c>
    </row>
    <row r="125" spans="1:18" x14ac:dyDescent="0.25">
      <c r="A125" t="s">
        <v>3</v>
      </c>
      <c r="B125">
        <v>92020</v>
      </c>
      <c r="C125" s="6">
        <v>92020</v>
      </c>
      <c r="D125" t="s">
        <v>561</v>
      </c>
      <c r="E125" t="s">
        <v>562</v>
      </c>
      <c r="F125" t="s">
        <v>710</v>
      </c>
      <c r="G125" t="s">
        <v>119</v>
      </c>
      <c r="H125" s="5">
        <v>44093</v>
      </c>
      <c r="I125">
        <v>96614</v>
      </c>
      <c r="J125" t="s">
        <v>534</v>
      </c>
      <c r="K125" t="s">
        <v>121</v>
      </c>
      <c r="L125">
        <v>5</v>
      </c>
      <c r="M125">
        <v>84344.7</v>
      </c>
      <c r="N125">
        <v>0</v>
      </c>
      <c r="O125">
        <v>2108.62</v>
      </c>
      <c r="P125">
        <v>2108.62</v>
      </c>
      <c r="Q125">
        <v>8052</v>
      </c>
      <c r="R125" t="s">
        <v>535</v>
      </c>
    </row>
    <row r="126" spans="1:18" x14ac:dyDescent="0.25">
      <c r="A126" t="s">
        <v>3</v>
      </c>
      <c r="B126">
        <v>92020</v>
      </c>
      <c r="C126" s="6">
        <v>92020</v>
      </c>
      <c r="D126" t="s">
        <v>561</v>
      </c>
      <c r="E126" t="s">
        <v>562</v>
      </c>
      <c r="F126" t="s">
        <v>711</v>
      </c>
      <c r="G126" t="s">
        <v>119</v>
      </c>
      <c r="H126" s="5">
        <v>44103</v>
      </c>
      <c r="I126">
        <v>91910</v>
      </c>
      <c r="J126" t="s">
        <v>534</v>
      </c>
      <c r="K126" t="s">
        <v>121</v>
      </c>
      <c r="L126">
        <v>5</v>
      </c>
      <c r="M126">
        <v>80238.5</v>
      </c>
      <c r="N126">
        <v>0</v>
      </c>
      <c r="O126">
        <v>2005.96</v>
      </c>
      <c r="P126">
        <v>2005.96</v>
      </c>
      <c r="Q126">
        <v>7660</v>
      </c>
      <c r="R126" t="s">
        <v>535</v>
      </c>
    </row>
    <row r="127" spans="1:18" x14ac:dyDescent="0.25">
      <c r="A127" t="s">
        <v>3</v>
      </c>
      <c r="B127">
        <v>92020</v>
      </c>
      <c r="C127" s="6">
        <v>92020</v>
      </c>
      <c r="D127" t="s">
        <v>564</v>
      </c>
      <c r="E127" t="s">
        <v>565</v>
      </c>
      <c r="F127" t="s">
        <v>352</v>
      </c>
      <c r="G127" t="s">
        <v>119</v>
      </c>
      <c r="H127" s="5">
        <v>44083</v>
      </c>
      <c r="I127">
        <v>593728</v>
      </c>
      <c r="J127" t="s">
        <v>534</v>
      </c>
      <c r="K127" t="s">
        <v>121</v>
      </c>
      <c r="L127">
        <v>18</v>
      </c>
      <c r="M127">
        <v>503160</v>
      </c>
      <c r="N127">
        <v>0</v>
      </c>
      <c r="O127">
        <v>45284</v>
      </c>
      <c r="P127">
        <v>45284</v>
      </c>
      <c r="Q127">
        <v>0</v>
      </c>
      <c r="R127" t="s">
        <v>535</v>
      </c>
    </row>
    <row r="128" spans="1:18" x14ac:dyDescent="0.25">
      <c r="A128" t="s">
        <v>3</v>
      </c>
      <c r="B128">
        <v>92020</v>
      </c>
      <c r="C128" s="6">
        <v>92020</v>
      </c>
      <c r="D128" t="s">
        <v>712</v>
      </c>
      <c r="E128" t="s">
        <v>713</v>
      </c>
      <c r="F128" t="s">
        <v>714</v>
      </c>
      <c r="G128" t="s">
        <v>119</v>
      </c>
      <c r="H128" s="5">
        <v>44081</v>
      </c>
      <c r="I128">
        <v>455725</v>
      </c>
      <c r="J128" t="s">
        <v>534</v>
      </c>
      <c r="K128" t="s">
        <v>121</v>
      </c>
      <c r="L128">
        <v>18</v>
      </c>
      <c r="M128">
        <v>386208</v>
      </c>
      <c r="N128">
        <v>0</v>
      </c>
      <c r="O128">
        <v>34758.720000000001</v>
      </c>
      <c r="P128">
        <v>34758.720000000001</v>
      </c>
      <c r="Q128">
        <v>0</v>
      </c>
      <c r="R128" t="s">
        <v>535</v>
      </c>
    </row>
    <row r="129" spans="1:18" x14ac:dyDescent="0.25">
      <c r="A129" t="s">
        <v>3</v>
      </c>
      <c r="B129">
        <v>92020</v>
      </c>
      <c r="C129" s="6">
        <v>92020</v>
      </c>
      <c r="D129" t="s">
        <v>712</v>
      </c>
      <c r="E129" t="s">
        <v>713</v>
      </c>
      <c r="F129" t="s">
        <v>715</v>
      </c>
      <c r="G129" t="s">
        <v>119</v>
      </c>
      <c r="H129" s="5">
        <v>44086</v>
      </c>
      <c r="I129">
        <v>621737</v>
      </c>
      <c r="J129" t="s">
        <v>534</v>
      </c>
      <c r="K129" t="s">
        <v>121</v>
      </c>
      <c r="L129">
        <v>18</v>
      </c>
      <c r="M129">
        <v>526896</v>
      </c>
      <c r="N129">
        <v>0</v>
      </c>
      <c r="O129">
        <v>47420.639999999999</v>
      </c>
      <c r="P129">
        <v>47420.639999999999</v>
      </c>
      <c r="Q129">
        <v>0</v>
      </c>
      <c r="R129" t="s">
        <v>535</v>
      </c>
    </row>
    <row r="130" spans="1:18" x14ac:dyDescent="0.25">
      <c r="A130" t="s">
        <v>3</v>
      </c>
      <c r="B130">
        <v>92020</v>
      </c>
      <c r="C130" s="6">
        <v>92020</v>
      </c>
      <c r="D130" t="s">
        <v>545</v>
      </c>
      <c r="E130" t="s">
        <v>546</v>
      </c>
      <c r="F130" t="s">
        <v>716</v>
      </c>
      <c r="G130" t="s">
        <v>119</v>
      </c>
      <c r="H130" s="5">
        <v>44075</v>
      </c>
      <c r="I130">
        <v>184184</v>
      </c>
      <c r="J130" t="s">
        <v>534</v>
      </c>
      <c r="K130" t="s">
        <v>121</v>
      </c>
      <c r="L130">
        <v>18</v>
      </c>
      <c r="M130">
        <v>2600</v>
      </c>
      <c r="N130">
        <v>0</v>
      </c>
      <c r="O130">
        <v>234</v>
      </c>
      <c r="P130">
        <v>234</v>
      </c>
      <c r="Q130">
        <v>0</v>
      </c>
      <c r="R130" t="s">
        <v>535</v>
      </c>
    </row>
    <row r="131" spans="1:18" x14ac:dyDescent="0.25">
      <c r="A131" t="s">
        <v>3</v>
      </c>
      <c r="B131">
        <v>92020</v>
      </c>
      <c r="C131" s="6">
        <v>92020</v>
      </c>
      <c r="D131" t="s">
        <v>174</v>
      </c>
      <c r="E131" t="s">
        <v>635</v>
      </c>
      <c r="F131" t="s">
        <v>438</v>
      </c>
      <c r="G131" t="s">
        <v>119</v>
      </c>
      <c r="H131" s="5">
        <v>44088</v>
      </c>
      <c r="I131">
        <v>479835</v>
      </c>
      <c r="J131" t="s">
        <v>534</v>
      </c>
      <c r="K131" t="s">
        <v>121</v>
      </c>
      <c r="L131">
        <v>18</v>
      </c>
      <c r="M131">
        <v>406640</v>
      </c>
      <c r="N131">
        <v>0</v>
      </c>
      <c r="O131">
        <v>36597.599999999999</v>
      </c>
      <c r="P131">
        <v>36597.599999999999</v>
      </c>
      <c r="Q131">
        <v>0</v>
      </c>
      <c r="R131" t="s">
        <v>535</v>
      </c>
    </row>
    <row r="132" spans="1:18" x14ac:dyDescent="0.25">
      <c r="A132" t="s">
        <v>3</v>
      </c>
      <c r="B132">
        <v>92020</v>
      </c>
      <c r="C132" s="6">
        <v>92020</v>
      </c>
      <c r="D132" t="s">
        <v>717</v>
      </c>
      <c r="E132" t="s">
        <v>718</v>
      </c>
      <c r="F132" t="s">
        <v>719</v>
      </c>
      <c r="G132" t="s">
        <v>119</v>
      </c>
      <c r="H132" s="5">
        <v>44100</v>
      </c>
      <c r="I132">
        <v>565.22</v>
      </c>
      <c r="J132" t="s">
        <v>534</v>
      </c>
      <c r="K132" t="s">
        <v>121</v>
      </c>
      <c r="L132">
        <v>18</v>
      </c>
      <c r="M132">
        <v>479</v>
      </c>
      <c r="N132">
        <v>0</v>
      </c>
      <c r="O132">
        <v>43.11</v>
      </c>
      <c r="P132">
        <v>43.11</v>
      </c>
      <c r="Q132">
        <v>0</v>
      </c>
      <c r="R132" t="s">
        <v>535</v>
      </c>
    </row>
    <row r="133" spans="1:18" x14ac:dyDescent="0.25">
      <c r="A133" t="s">
        <v>3</v>
      </c>
      <c r="B133">
        <v>102020</v>
      </c>
      <c r="C133" s="6">
        <v>102020</v>
      </c>
      <c r="D133" t="s">
        <v>570</v>
      </c>
      <c r="E133" t="s">
        <v>571</v>
      </c>
      <c r="F133" t="s">
        <v>451</v>
      </c>
      <c r="G133" t="s">
        <v>119</v>
      </c>
      <c r="H133" s="5">
        <v>44105</v>
      </c>
      <c r="I133">
        <v>421921</v>
      </c>
      <c r="J133" t="s">
        <v>534</v>
      </c>
      <c r="K133" t="s">
        <v>121</v>
      </c>
      <c r="L133">
        <v>18</v>
      </c>
      <c r="M133">
        <v>357560</v>
      </c>
      <c r="N133">
        <v>0</v>
      </c>
      <c r="O133">
        <v>32180.400000000001</v>
      </c>
      <c r="P133">
        <v>32180.400000000001</v>
      </c>
      <c r="Q133">
        <v>0</v>
      </c>
      <c r="R133" t="s">
        <v>535</v>
      </c>
    </row>
    <row r="134" spans="1:18" x14ac:dyDescent="0.25">
      <c r="A134" t="s">
        <v>3</v>
      </c>
      <c r="B134">
        <v>102020</v>
      </c>
      <c r="C134" s="6">
        <v>102020</v>
      </c>
      <c r="D134" t="s">
        <v>570</v>
      </c>
      <c r="E134" t="s">
        <v>571</v>
      </c>
      <c r="F134" t="s">
        <v>454</v>
      </c>
      <c r="G134" t="s">
        <v>119</v>
      </c>
      <c r="H134" s="5">
        <v>44112</v>
      </c>
      <c r="I134">
        <v>330990</v>
      </c>
      <c r="J134" t="s">
        <v>534</v>
      </c>
      <c r="K134" t="s">
        <v>121</v>
      </c>
      <c r="L134">
        <v>18</v>
      </c>
      <c r="M134">
        <v>280500</v>
      </c>
      <c r="N134">
        <v>0</v>
      </c>
      <c r="O134">
        <v>25245</v>
      </c>
      <c r="P134">
        <v>25245</v>
      </c>
      <c r="Q134">
        <v>0</v>
      </c>
      <c r="R134" t="s">
        <v>535</v>
      </c>
    </row>
    <row r="135" spans="1:18" x14ac:dyDescent="0.25">
      <c r="A135" t="s">
        <v>3</v>
      </c>
      <c r="B135">
        <v>102020</v>
      </c>
      <c r="C135" s="6">
        <v>102020</v>
      </c>
      <c r="D135" t="s">
        <v>570</v>
      </c>
      <c r="E135" t="s">
        <v>571</v>
      </c>
      <c r="F135" t="s">
        <v>446</v>
      </c>
      <c r="G135" t="s">
        <v>119</v>
      </c>
      <c r="H135" s="5">
        <v>44119</v>
      </c>
      <c r="I135">
        <v>299189</v>
      </c>
      <c r="J135" t="s">
        <v>534</v>
      </c>
      <c r="K135" t="s">
        <v>121</v>
      </c>
      <c r="L135">
        <v>18</v>
      </c>
      <c r="M135">
        <v>253550</v>
      </c>
      <c r="N135">
        <v>0</v>
      </c>
      <c r="O135">
        <v>22819.5</v>
      </c>
      <c r="P135">
        <v>22819.5</v>
      </c>
      <c r="Q135">
        <v>0</v>
      </c>
      <c r="R135" t="s">
        <v>535</v>
      </c>
    </row>
    <row r="136" spans="1:18" x14ac:dyDescent="0.25">
      <c r="A136" t="s">
        <v>3</v>
      </c>
      <c r="B136">
        <v>102020</v>
      </c>
      <c r="C136" s="6">
        <v>102020</v>
      </c>
      <c r="D136" t="s">
        <v>209</v>
      </c>
      <c r="E136" t="s">
        <v>544</v>
      </c>
      <c r="F136" t="s">
        <v>395</v>
      </c>
      <c r="G136" t="s">
        <v>119</v>
      </c>
      <c r="H136" s="5">
        <v>44109</v>
      </c>
      <c r="I136">
        <v>500839</v>
      </c>
      <c r="J136" t="s">
        <v>534</v>
      </c>
      <c r="K136" t="s">
        <v>121</v>
      </c>
      <c r="L136">
        <v>18</v>
      </c>
      <c r="M136">
        <v>424440</v>
      </c>
      <c r="N136">
        <v>0</v>
      </c>
      <c r="O136">
        <v>38199.599999999999</v>
      </c>
      <c r="P136">
        <v>38199.599999999999</v>
      </c>
      <c r="Q136">
        <v>0</v>
      </c>
      <c r="R136" t="s">
        <v>535</v>
      </c>
    </row>
    <row r="137" spans="1:18" x14ac:dyDescent="0.25">
      <c r="A137" t="s">
        <v>3</v>
      </c>
      <c r="B137">
        <v>102020</v>
      </c>
      <c r="C137" s="6">
        <v>102020</v>
      </c>
      <c r="D137" t="s">
        <v>209</v>
      </c>
      <c r="E137" t="s">
        <v>544</v>
      </c>
      <c r="F137" t="s">
        <v>404</v>
      </c>
      <c r="G137" t="s">
        <v>119</v>
      </c>
      <c r="H137" s="5">
        <v>44110</v>
      </c>
      <c r="I137">
        <v>482360</v>
      </c>
      <c r="J137" t="s">
        <v>534</v>
      </c>
      <c r="K137" t="s">
        <v>121</v>
      </c>
      <c r="L137">
        <v>18</v>
      </c>
      <c r="M137">
        <v>408780</v>
      </c>
      <c r="N137">
        <v>0</v>
      </c>
      <c r="O137">
        <v>36790.199999999997</v>
      </c>
      <c r="P137">
        <v>36790.199999999997</v>
      </c>
      <c r="Q137">
        <v>0</v>
      </c>
      <c r="R137" t="s">
        <v>535</v>
      </c>
    </row>
    <row r="138" spans="1:18" x14ac:dyDescent="0.25">
      <c r="A138" t="s">
        <v>3</v>
      </c>
      <c r="B138">
        <v>102020</v>
      </c>
      <c r="C138" s="6">
        <v>102020</v>
      </c>
      <c r="D138" t="s">
        <v>209</v>
      </c>
      <c r="E138" t="s">
        <v>544</v>
      </c>
      <c r="F138" t="s">
        <v>358</v>
      </c>
      <c r="G138" t="s">
        <v>119</v>
      </c>
      <c r="H138" s="5">
        <v>44119</v>
      </c>
      <c r="I138">
        <v>493671</v>
      </c>
      <c r="J138" t="s">
        <v>534</v>
      </c>
      <c r="K138" t="s">
        <v>121</v>
      </c>
      <c r="L138">
        <v>18</v>
      </c>
      <c r="M138">
        <v>418365</v>
      </c>
      <c r="N138">
        <v>0</v>
      </c>
      <c r="O138">
        <v>37652.85</v>
      </c>
      <c r="P138">
        <v>37652.85</v>
      </c>
      <c r="Q138">
        <v>0</v>
      </c>
      <c r="R138" t="s">
        <v>535</v>
      </c>
    </row>
    <row r="139" spans="1:18" x14ac:dyDescent="0.25">
      <c r="A139" t="s">
        <v>3</v>
      </c>
      <c r="B139">
        <v>102020</v>
      </c>
      <c r="C139" s="6">
        <v>102020</v>
      </c>
      <c r="D139" t="s">
        <v>209</v>
      </c>
      <c r="E139" t="s">
        <v>544</v>
      </c>
      <c r="F139" t="s">
        <v>381</v>
      </c>
      <c r="G139" t="s">
        <v>119</v>
      </c>
      <c r="H139" s="5">
        <v>44124</v>
      </c>
      <c r="I139">
        <v>570772</v>
      </c>
      <c r="J139" t="s">
        <v>534</v>
      </c>
      <c r="K139" t="s">
        <v>121</v>
      </c>
      <c r="L139">
        <v>18</v>
      </c>
      <c r="M139">
        <v>483705</v>
      </c>
      <c r="N139">
        <v>0</v>
      </c>
      <c r="O139">
        <v>43533.45</v>
      </c>
      <c r="P139">
        <v>43533.45</v>
      </c>
      <c r="Q139">
        <v>0</v>
      </c>
      <c r="R139" t="s">
        <v>535</v>
      </c>
    </row>
    <row r="140" spans="1:18" x14ac:dyDescent="0.25">
      <c r="A140" t="s">
        <v>3</v>
      </c>
      <c r="B140">
        <v>102020</v>
      </c>
      <c r="C140" s="6">
        <v>102020</v>
      </c>
      <c r="D140" t="s">
        <v>653</v>
      </c>
      <c r="E140" t="s">
        <v>654</v>
      </c>
      <c r="F140" t="s">
        <v>720</v>
      </c>
      <c r="G140" t="s">
        <v>119</v>
      </c>
      <c r="H140" s="5">
        <v>44123</v>
      </c>
      <c r="I140">
        <v>5098</v>
      </c>
      <c r="J140" t="s">
        <v>534</v>
      </c>
      <c r="K140" t="s">
        <v>121</v>
      </c>
      <c r="L140">
        <v>18</v>
      </c>
      <c r="M140">
        <v>4320</v>
      </c>
      <c r="N140">
        <v>0</v>
      </c>
      <c r="O140">
        <v>388.8</v>
      </c>
      <c r="P140">
        <v>388.8</v>
      </c>
      <c r="Q140">
        <v>0</v>
      </c>
      <c r="R140" t="s">
        <v>535</v>
      </c>
    </row>
    <row r="141" spans="1:18" x14ac:dyDescent="0.25">
      <c r="A141" t="s">
        <v>3</v>
      </c>
      <c r="B141">
        <v>102020</v>
      </c>
      <c r="C141" s="6">
        <v>102020</v>
      </c>
      <c r="D141" t="s">
        <v>653</v>
      </c>
      <c r="E141" t="s">
        <v>654</v>
      </c>
      <c r="F141" t="s">
        <v>721</v>
      </c>
      <c r="G141" t="s">
        <v>119</v>
      </c>
      <c r="H141" s="5">
        <v>44123</v>
      </c>
      <c r="I141">
        <v>390</v>
      </c>
      <c r="J141" t="s">
        <v>534</v>
      </c>
      <c r="K141" t="s">
        <v>121</v>
      </c>
      <c r="L141">
        <v>18</v>
      </c>
      <c r="M141">
        <v>331</v>
      </c>
      <c r="N141">
        <v>0</v>
      </c>
      <c r="O141">
        <v>29.79</v>
      </c>
      <c r="P141">
        <v>29.79</v>
      </c>
      <c r="Q141">
        <v>0</v>
      </c>
      <c r="R141" t="s">
        <v>535</v>
      </c>
    </row>
    <row r="142" spans="1:18" x14ac:dyDescent="0.25">
      <c r="A142" t="s">
        <v>3</v>
      </c>
      <c r="B142">
        <v>102020</v>
      </c>
      <c r="C142" s="6">
        <v>102020</v>
      </c>
      <c r="D142" t="s">
        <v>548</v>
      </c>
      <c r="E142" t="s">
        <v>549</v>
      </c>
      <c r="F142" t="s">
        <v>722</v>
      </c>
      <c r="G142" t="s">
        <v>119</v>
      </c>
      <c r="H142" s="5">
        <v>44127</v>
      </c>
      <c r="I142">
        <v>20000</v>
      </c>
      <c r="J142" t="s">
        <v>534</v>
      </c>
      <c r="K142" t="s">
        <v>121</v>
      </c>
      <c r="L142">
        <v>18</v>
      </c>
      <c r="M142">
        <v>16949.12</v>
      </c>
      <c r="N142">
        <v>0</v>
      </c>
      <c r="O142">
        <v>1525.42</v>
      </c>
      <c r="P142">
        <v>1525.42</v>
      </c>
      <c r="Q142">
        <v>0</v>
      </c>
      <c r="R142" t="s">
        <v>535</v>
      </c>
    </row>
    <row r="143" spans="1:18" x14ac:dyDescent="0.25">
      <c r="A143" t="s">
        <v>3</v>
      </c>
      <c r="B143">
        <v>102020</v>
      </c>
      <c r="C143" s="6">
        <v>102020</v>
      </c>
      <c r="D143" t="s">
        <v>706</v>
      </c>
      <c r="E143" t="s">
        <v>707</v>
      </c>
      <c r="F143" t="s">
        <v>343</v>
      </c>
      <c r="G143" t="s">
        <v>119</v>
      </c>
      <c r="H143" s="5">
        <v>44105</v>
      </c>
      <c r="I143">
        <v>568736</v>
      </c>
      <c r="J143" t="s">
        <v>534</v>
      </c>
      <c r="K143" t="s">
        <v>121</v>
      </c>
      <c r="L143">
        <v>18</v>
      </c>
      <c r="M143">
        <v>481980</v>
      </c>
      <c r="N143">
        <v>0</v>
      </c>
      <c r="O143">
        <v>43378</v>
      </c>
      <c r="P143">
        <v>43378</v>
      </c>
      <c r="Q143">
        <v>0</v>
      </c>
      <c r="R143" t="s">
        <v>535</v>
      </c>
    </row>
    <row r="144" spans="1:18" x14ac:dyDescent="0.25">
      <c r="A144" t="s">
        <v>3</v>
      </c>
      <c r="B144">
        <v>102020</v>
      </c>
      <c r="C144" s="6">
        <v>102020</v>
      </c>
      <c r="D144" t="s">
        <v>706</v>
      </c>
      <c r="E144" t="s">
        <v>707</v>
      </c>
      <c r="F144" t="s">
        <v>314</v>
      </c>
      <c r="G144" t="s">
        <v>119</v>
      </c>
      <c r="H144" s="5">
        <v>44110</v>
      </c>
      <c r="I144">
        <v>528356</v>
      </c>
      <c r="J144" t="s">
        <v>534</v>
      </c>
      <c r="K144" t="s">
        <v>121</v>
      </c>
      <c r="L144">
        <v>18</v>
      </c>
      <c r="M144">
        <v>447760</v>
      </c>
      <c r="N144">
        <v>0</v>
      </c>
      <c r="O144">
        <v>40298</v>
      </c>
      <c r="P144">
        <v>40298</v>
      </c>
      <c r="Q144">
        <v>0</v>
      </c>
      <c r="R144" t="s">
        <v>535</v>
      </c>
    </row>
    <row r="145" spans="1:18" x14ac:dyDescent="0.25">
      <c r="A145" t="s">
        <v>3</v>
      </c>
      <c r="B145">
        <v>102020</v>
      </c>
      <c r="C145" s="6">
        <v>102020</v>
      </c>
      <c r="D145" t="s">
        <v>723</v>
      </c>
      <c r="E145" t="s">
        <v>724</v>
      </c>
      <c r="F145" t="s">
        <v>725</v>
      </c>
      <c r="G145" t="s">
        <v>119</v>
      </c>
      <c r="H145" s="5">
        <v>44125</v>
      </c>
      <c r="I145">
        <v>34395</v>
      </c>
      <c r="J145" t="s">
        <v>534</v>
      </c>
      <c r="K145" t="s">
        <v>121</v>
      </c>
      <c r="L145">
        <v>18</v>
      </c>
      <c r="M145">
        <v>29148</v>
      </c>
      <c r="N145">
        <v>0</v>
      </c>
      <c r="O145">
        <v>2623.32</v>
      </c>
      <c r="P145">
        <v>2623.32</v>
      </c>
      <c r="Q145">
        <v>0</v>
      </c>
      <c r="R145" t="s">
        <v>535</v>
      </c>
    </row>
    <row r="146" spans="1:18" x14ac:dyDescent="0.25">
      <c r="A146" t="s">
        <v>3</v>
      </c>
      <c r="B146">
        <v>102020</v>
      </c>
      <c r="C146" s="6">
        <v>102020</v>
      </c>
      <c r="D146" t="s">
        <v>561</v>
      </c>
      <c r="E146" t="s">
        <v>562</v>
      </c>
      <c r="F146" t="s">
        <v>726</v>
      </c>
      <c r="G146" t="s">
        <v>119</v>
      </c>
      <c r="H146" s="5">
        <v>44112</v>
      </c>
      <c r="I146">
        <v>99350</v>
      </c>
      <c r="J146" t="s">
        <v>534</v>
      </c>
      <c r="K146" t="s">
        <v>121</v>
      </c>
      <c r="L146">
        <v>5</v>
      </c>
      <c r="M146">
        <v>86733</v>
      </c>
      <c r="N146">
        <v>0</v>
      </c>
      <c r="O146">
        <v>2168.33</v>
      </c>
      <c r="P146">
        <v>2168.33</v>
      </c>
      <c r="Q146">
        <v>8280</v>
      </c>
      <c r="R146" t="s">
        <v>535</v>
      </c>
    </row>
    <row r="147" spans="1:18" x14ac:dyDescent="0.25">
      <c r="A147" t="s">
        <v>3</v>
      </c>
      <c r="B147">
        <v>102020</v>
      </c>
      <c r="C147" s="6">
        <v>102020</v>
      </c>
      <c r="D147" t="s">
        <v>561</v>
      </c>
      <c r="E147" t="s">
        <v>562</v>
      </c>
      <c r="F147" t="s">
        <v>727</v>
      </c>
      <c r="G147" t="s">
        <v>119</v>
      </c>
      <c r="H147" s="5">
        <v>44132</v>
      </c>
      <c r="I147">
        <v>93974</v>
      </c>
      <c r="J147" t="s">
        <v>534</v>
      </c>
      <c r="K147" t="s">
        <v>121</v>
      </c>
      <c r="L147">
        <v>5</v>
      </c>
      <c r="M147">
        <v>82040.2</v>
      </c>
      <c r="N147">
        <v>0</v>
      </c>
      <c r="O147">
        <v>2051.0100000000002</v>
      </c>
      <c r="P147">
        <v>2051.0100000000002</v>
      </c>
      <c r="Q147">
        <v>7832</v>
      </c>
      <c r="R147" t="s">
        <v>535</v>
      </c>
    </row>
    <row r="148" spans="1:18" x14ac:dyDescent="0.25">
      <c r="A148" t="s">
        <v>3</v>
      </c>
      <c r="B148">
        <v>102020</v>
      </c>
      <c r="C148" s="6">
        <v>102020</v>
      </c>
      <c r="D148" t="s">
        <v>564</v>
      </c>
      <c r="E148" t="s">
        <v>565</v>
      </c>
      <c r="F148" t="s">
        <v>351</v>
      </c>
      <c r="G148" t="s">
        <v>119</v>
      </c>
      <c r="H148" s="5">
        <v>44107</v>
      </c>
      <c r="I148">
        <v>453332</v>
      </c>
      <c r="J148" t="s">
        <v>534</v>
      </c>
      <c r="K148" t="s">
        <v>121</v>
      </c>
      <c r="L148">
        <v>18</v>
      </c>
      <c r="M148">
        <v>384180</v>
      </c>
      <c r="N148">
        <v>0</v>
      </c>
      <c r="O148">
        <v>34576</v>
      </c>
      <c r="P148">
        <v>34576</v>
      </c>
      <c r="Q148">
        <v>0</v>
      </c>
      <c r="R148" t="s">
        <v>535</v>
      </c>
    </row>
    <row r="149" spans="1:18" x14ac:dyDescent="0.25">
      <c r="A149" t="s">
        <v>3</v>
      </c>
      <c r="B149">
        <v>102020</v>
      </c>
      <c r="C149" s="6">
        <v>102020</v>
      </c>
      <c r="D149" t="s">
        <v>712</v>
      </c>
      <c r="E149" t="s">
        <v>713</v>
      </c>
      <c r="F149" t="s">
        <v>728</v>
      </c>
      <c r="G149" t="s">
        <v>119</v>
      </c>
      <c r="H149" s="5">
        <v>44114</v>
      </c>
      <c r="I149">
        <v>364648</v>
      </c>
      <c r="J149" t="s">
        <v>534</v>
      </c>
      <c r="K149" t="s">
        <v>121</v>
      </c>
      <c r="L149">
        <v>18</v>
      </c>
      <c r="M149">
        <v>309024</v>
      </c>
      <c r="N149">
        <v>0</v>
      </c>
      <c r="O149">
        <v>27812.16</v>
      </c>
      <c r="P149">
        <v>27812.16</v>
      </c>
      <c r="Q149">
        <v>0</v>
      </c>
      <c r="R149" t="s">
        <v>535</v>
      </c>
    </row>
    <row r="150" spans="1:18" x14ac:dyDescent="0.25">
      <c r="A150" t="s">
        <v>3</v>
      </c>
      <c r="B150">
        <v>102020</v>
      </c>
      <c r="C150" s="6">
        <v>102020</v>
      </c>
      <c r="D150" t="s">
        <v>729</v>
      </c>
      <c r="E150" t="s">
        <v>730</v>
      </c>
      <c r="F150" t="s">
        <v>731</v>
      </c>
      <c r="G150" t="s">
        <v>119</v>
      </c>
      <c r="H150" s="5">
        <v>44111</v>
      </c>
      <c r="I150">
        <v>621152</v>
      </c>
      <c r="J150" t="s">
        <v>534</v>
      </c>
      <c r="K150" t="s">
        <v>121</v>
      </c>
      <c r="L150">
        <v>18</v>
      </c>
      <c r="M150">
        <v>526400</v>
      </c>
      <c r="N150">
        <v>0</v>
      </c>
      <c r="O150">
        <v>47376</v>
      </c>
      <c r="P150">
        <v>47376</v>
      </c>
      <c r="Q150">
        <v>0</v>
      </c>
      <c r="R150" t="s">
        <v>535</v>
      </c>
    </row>
    <row r="151" spans="1:18" x14ac:dyDescent="0.25">
      <c r="A151" t="s">
        <v>3</v>
      </c>
      <c r="B151">
        <v>102020</v>
      </c>
      <c r="C151" s="6">
        <v>102020</v>
      </c>
      <c r="D151" t="s">
        <v>586</v>
      </c>
      <c r="E151" t="s">
        <v>587</v>
      </c>
      <c r="F151" t="s">
        <v>732</v>
      </c>
      <c r="G151" t="s">
        <v>119</v>
      </c>
      <c r="H151" s="5">
        <v>44118</v>
      </c>
      <c r="I151">
        <v>15197.34</v>
      </c>
      <c r="J151" t="s">
        <v>534</v>
      </c>
      <c r="K151" t="s">
        <v>121</v>
      </c>
      <c r="L151">
        <v>18</v>
      </c>
      <c r="M151">
        <v>12879.1</v>
      </c>
      <c r="N151">
        <v>0</v>
      </c>
      <c r="O151">
        <v>1159.1199999999999</v>
      </c>
      <c r="P151">
        <v>1159.1199999999999</v>
      </c>
      <c r="Q151">
        <v>0</v>
      </c>
      <c r="R151" t="s">
        <v>535</v>
      </c>
    </row>
    <row r="152" spans="1:18" x14ac:dyDescent="0.25">
      <c r="A152" t="s">
        <v>3</v>
      </c>
      <c r="B152">
        <v>102020</v>
      </c>
      <c r="C152" s="6">
        <v>102020</v>
      </c>
      <c r="D152" t="s">
        <v>650</v>
      </c>
      <c r="E152" t="s">
        <v>651</v>
      </c>
      <c r="F152" t="s">
        <v>733</v>
      </c>
      <c r="G152" t="s">
        <v>119</v>
      </c>
      <c r="H152" s="5">
        <v>44125</v>
      </c>
      <c r="I152">
        <v>36723</v>
      </c>
      <c r="J152" t="s">
        <v>534</v>
      </c>
      <c r="K152" t="s">
        <v>121</v>
      </c>
      <c r="L152">
        <v>18</v>
      </c>
      <c r="M152">
        <v>31121</v>
      </c>
      <c r="N152">
        <v>0</v>
      </c>
      <c r="O152">
        <v>2800.89</v>
      </c>
      <c r="P152">
        <v>2800.89</v>
      </c>
      <c r="Q152">
        <v>0</v>
      </c>
      <c r="R152" t="s">
        <v>535</v>
      </c>
    </row>
    <row r="153" spans="1:18" x14ac:dyDescent="0.25">
      <c r="A153" t="s">
        <v>3</v>
      </c>
      <c r="B153">
        <v>102020</v>
      </c>
      <c r="C153" s="6">
        <v>102020</v>
      </c>
      <c r="D153" t="s">
        <v>138</v>
      </c>
      <c r="E153" t="s">
        <v>734</v>
      </c>
      <c r="F153" t="s">
        <v>735</v>
      </c>
      <c r="G153" t="s">
        <v>119</v>
      </c>
      <c r="H153" s="5">
        <v>44105</v>
      </c>
      <c r="I153">
        <v>379189</v>
      </c>
      <c r="J153" t="s">
        <v>534</v>
      </c>
      <c r="K153" t="s">
        <v>121</v>
      </c>
      <c r="L153">
        <v>18</v>
      </c>
      <c r="M153">
        <v>321346.5</v>
      </c>
      <c r="N153">
        <v>0</v>
      </c>
      <c r="O153">
        <v>28921.19</v>
      </c>
      <c r="P153">
        <v>28921.19</v>
      </c>
      <c r="Q153">
        <v>0</v>
      </c>
      <c r="R153" t="s">
        <v>535</v>
      </c>
    </row>
    <row r="154" spans="1:18" x14ac:dyDescent="0.25">
      <c r="A154" t="s">
        <v>3</v>
      </c>
      <c r="B154">
        <v>102020</v>
      </c>
      <c r="C154" s="6">
        <v>102020</v>
      </c>
      <c r="D154" t="s">
        <v>545</v>
      </c>
      <c r="E154" t="s">
        <v>546</v>
      </c>
      <c r="F154" t="s">
        <v>736</v>
      </c>
      <c r="G154" t="s">
        <v>119</v>
      </c>
      <c r="H154" s="5">
        <v>44105</v>
      </c>
      <c r="I154">
        <v>357908</v>
      </c>
      <c r="J154" t="s">
        <v>534</v>
      </c>
      <c r="K154" t="s">
        <v>121</v>
      </c>
      <c r="L154">
        <v>18</v>
      </c>
      <c r="M154">
        <v>2600</v>
      </c>
      <c r="N154">
        <v>0</v>
      </c>
      <c r="O154">
        <v>234</v>
      </c>
      <c r="P154">
        <v>234</v>
      </c>
      <c r="Q154">
        <v>0</v>
      </c>
      <c r="R154" t="s">
        <v>535</v>
      </c>
    </row>
    <row r="155" spans="1:18" x14ac:dyDescent="0.25">
      <c r="A155" t="s">
        <v>3</v>
      </c>
      <c r="B155">
        <v>102020</v>
      </c>
      <c r="C155" s="6">
        <v>102020</v>
      </c>
      <c r="D155" t="s">
        <v>250</v>
      </c>
      <c r="E155" t="s">
        <v>737</v>
      </c>
      <c r="F155" t="s">
        <v>437</v>
      </c>
      <c r="G155" t="s">
        <v>119</v>
      </c>
      <c r="H155" s="5">
        <v>44118</v>
      </c>
      <c r="I155">
        <v>433662</v>
      </c>
      <c r="J155" t="s">
        <v>534</v>
      </c>
      <c r="K155" t="s">
        <v>121</v>
      </c>
      <c r="L155">
        <v>18</v>
      </c>
      <c r="M155">
        <v>367510</v>
      </c>
      <c r="N155">
        <v>0</v>
      </c>
      <c r="O155">
        <v>33075.9</v>
      </c>
      <c r="P155">
        <v>33075.9</v>
      </c>
      <c r="Q155">
        <v>0</v>
      </c>
      <c r="R155" t="s">
        <v>535</v>
      </c>
    </row>
    <row r="156" spans="1:18" x14ac:dyDescent="0.25">
      <c r="A156" t="s">
        <v>3</v>
      </c>
      <c r="B156">
        <v>102020</v>
      </c>
      <c r="C156" s="6">
        <v>102020</v>
      </c>
      <c r="D156" t="s">
        <v>738</v>
      </c>
      <c r="E156" t="s">
        <v>739</v>
      </c>
      <c r="F156" t="s">
        <v>740</v>
      </c>
      <c r="G156" t="s">
        <v>119</v>
      </c>
      <c r="H156" s="5">
        <v>44119</v>
      </c>
      <c r="I156">
        <v>26981</v>
      </c>
      <c r="J156" t="s">
        <v>534</v>
      </c>
      <c r="K156" t="s">
        <v>121</v>
      </c>
      <c r="L156">
        <v>12</v>
      </c>
      <c r="M156">
        <v>23822.26</v>
      </c>
      <c r="N156">
        <v>0</v>
      </c>
      <c r="O156">
        <v>1429.34</v>
      </c>
      <c r="P156">
        <v>1429.34</v>
      </c>
      <c r="Q156">
        <v>0</v>
      </c>
      <c r="R156" t="s">
        <v>535</v>
      </c>
    </row>
    <row r="157" spans="1:18" x14ac:dyDescent="0.25">
      <c r="A157" t="s">
        <v>3</v>
      </c>
      <c r="B157">
        <v>102020</v>
      </c>
      <c r="C157" s="6">
        <v>102020</v>
      </c>
      <c r="D157" t="s">
        <v>738</v>
      </c>
      <c r="E157" t="s">
        <v>739</v>
      </c>
      <c r="F157" t="s">
        <v>741</v>
      </c>
      <c r="G157" t="s">
        <v>119</v>
      </c>
      <c r="H157" s="5">
        <v>44127</v>
      </c>
      <c r="I157">
        <v>3724</v>
      </c>
      <c r="J157" t="s">
        <v>534</v>
      </c>
      <c r="K157" t="s">
        <v>121</v>
      </c>
      <c r="L157">
        <v>12</v>
      </c>
      <c r="M157">
        <v>3324.98</v>
      </c>
      <c r="N157">
        <v>0</v>
      </c>
      <c r="O157">
        <v>199.5</v>
      </c>
      <c r="P157">
        <v>199.5</v>
      </c>
      <c r="Q157">
        <v>0</v>
      </c>
      <c r="R157" t="s">
        <v>535</v>
      </c>
    </row>
    <row r="158" spans="1:18" x14ac:dyDescent="0.25">
      <c r="A158" t="s">
        <v>3</v>
      </c>
      <c r="B158">
        <v>102020</v>
      </c>
      <c r="C158" s="6">
        <v>102020</v>
      </c>
      <c r="D158" t="s">
        <v>689</v>
      </c>
      <c r="E158" t="s">
        <v>690</v>
      </c>
      <c r="F158" t="s">
        <v>742</v>
      </c>
      <c r="G158" t="s">
        <v>119</v>
      </c>
      <c r="H158" s="5">
        <v>44114</v>
      </c>
      <c r="I158">
        <v>642</v>
      </c>
      <c r="J158" t="s">
        <v>534</v>
      </c>
      <c r="K158" t="s">
        <v>121</v>
      </c>
      <c r="L158">
        <v>18</v>
      </c>
      <c r="M158">
        <v>543.78</v>
      </c>
      <c r="N158">
        <v>0</v>
      </c>
      <c r="O158">
        <v>48.94</v>
      </c>
      <c r="P158">
        <v>48.94</v>
      </c>
      <c r="Q158">
        <v>0</v>
      </c>
      <c r="R158" t="s">
        <v>535</v>
      </c>
    </row>
    <row r="159" spans="1:18" x14ac:dyDescent="0.25">
      <c r="A159" t="s">
        <v>3</v>
      </c>
      <c r="B159">
        <v>112020</v>
      </c>
      <c r="C159" s="6">
        <v>72019</v>
      </c>
      <c r="D159" t="s">
        <v>743</v>
      </c>
      <c r="E159" t="s">
        <v>744</v>
      </c>
      <c r="F159" t="s">
        <v>745</v>
      </c>
      <c r="G159" t="s">
        <v>119</v>
      </c>
      <c r="H159" s="5">
        <v>43677</v>
      </c>
      <c r="I159">
        <v>886132.8</v>
      </c>
      <c r="J159" t="s">
        <v>534</v>
      </c>
      <c r="K159" t="s">
        <v>121</v>
      </c>
      <c r="L159">
        <v>18</v>
      </c>
      <c r="M159">
        <v>750960</v>
      </c>
      <c r="N159">
        <v>0</v>
      </c>
      <c r="O159">
        <v>67586.399999999994</v>
      </c>
      <c r="P159">
        <v>67586.399999999994</v>
      </c>
      <c r="Q159">
        <v>0</v>
      </c>
      <c r="R159" t="s">
        <v>535</v>
      </c>
    </row>
    <row r="160" spans="1:18" x14ac:dyDescent="0.25">
      <c r="A160" t="s">
        <v>3</v>
      </c>
      <c r="B160">
        <v>112020</v>
      </c>
      <c r="C160" s="6">
        <v>72019</v>
      </c>
      <c r="D160" t="s">
        <v>743</v>
      </c>
      <c r="E160" t="s">
        <v>744</v>
      </c>
      <c r="F160" t="s">
        <v>746</v>
      </c>
      <c r="G160" t="s">
        <v>119</v>
      </c>
      <c r="H160" s="5">
        <v>43677</v>
      </c>
      <c r="I160">
        <v>891088.8</v>
      </c>
      <c r="J160" t="s">
        <v>534</v>
      </c>
      <c r="K160" t="s">
        <v>121</v>
      </c>
      <c r="L160">
        <v>18</v>
      </c>
      <c r="M160">
        <v>755160</v>
      </c>
      <c r="N160">
        <v>0</v>
      </c>
      <c r="O160">
        <v>67964.399999999994</v>
      </c>
      <c r="P160">
        <v>67964.399999999994</v>
      </c>
      <c r="Q160">
        <v>0</v>
      </c>
      <c r="R160" t="s">
        <v>535</v>
      </c>
    </row>
    <row r="161" spans="1:18" x14ac:dyDescent="0.25">
      <c r="A161" t="s">
        <v>3</v>
      </c>
      <c r="B161">
        <v>112020</v>
      </c>
      <c r="C161" s="6">
        <v>112020</v>
      </c>
      <c r="D161" t="s">
        <v>680</v>
      </c>
      <c r="E161" t="s">
        <v>681</v>
      </c>
      <c r="F161" t="s">
        <v>747</v>
      </c>
      <c r="G161" t="s">
        <v>119</v>
      </c>
      <c r="H161" s="5">
        <v>44152</v>
      </c>
      <c r="I161">
        <v>2272</v>
      </c>
      <c r="J161" t="s">
        <v>534</v>
      </c>
      <c r="K161" t="s">
        <v>121</v>
      </c>
      <c r="L161">
        <v>18</v>
      </c>
      <c r="M161">
        <v>1925.5</v>
      </c>
      <c r="N161">
        <v>0</v>
      </c>
      <c r="O161">
        <v>173.3</v>
      </c>
      <c r="P161">
        <v>173.3</v>
      </c>
      <c r="Q161">
        <v>0</v>
      </c>
      <c r="R161" t="s">
        <v>535</v>
      </c>
    </row>
    <row r="162" spans="1:18" x14ac:dyDescent="0.25">
      <c r="A162" t="s">
        <v>3</v>
      </c>
      <c r="B162">
        <v>112020</v>
      </c>
      <c r="C162" s="6">
        <v>112020</v>
      </c>
      <c r="D162" t="s">
        <v>578</v>
      </c>
      <c r="E162" t="s">
        <v>579</v>
      </c>
      <c r="F162" t="s">
        <v>748</v>
      </c>
      <c r="G162" t="s">
        <v>119</v>
      </c>
      <c r="H162" s="5">
        <v>44140</v>
      </c>
      <c r="I162">
        <v>472</v>
      </c>
      <c r="J162" t="s">
        <v>534</v>
      </c>
      <c r="K162" t="s">
        <v>121</v>
      </c>
      <c r="L162">
        <v>18</v>
      </c>
      <c r="M162">
        <v>400</v>
      </c>
      <c r="N162">
        <v>0</v>
      </c>
      <c r="O162">
        <v>36</v>
      </c>
      <c r="P162">
        <v>36</v>
      </c>
      <c r="Q162">
        <v>0</v>
      </c>
      <c r="R162" t="s">
        <v>535</v>
      </c>
    </row>
    <row r="163" spans="1:18" x14ac:dyDescent="0.25">
      <c r="A163" t="s">
        <v>3</v>
      </c>
      <c r="B163">
        <v>112020</v>
      </c>
      <c r="C163" s="6">
        <v>112020</v>
      </c>
      <c r="D163" t="s">
        <v>749</v>
      </c>
      <c r="E163" t="s">
        <v>750</v>
      </c>
      <c r="F163" t="s">
        <v>751</v>
      </c>
      <c r="G163" t="s">
        <v>119</v>
      </c>
      <c r="H163" s="5">
        <v>44152</v>
      </c>
      <c r="I163">
        <v>1600</v>
      </c>
      <c r="J163" t="s">
        <v>534</v>
      </c>
      <c r="K163" t="s">
        <v>121</v>
      </c>
      <c r="L163">
        <v>18</v>
      </c>
      <c r="M163">
        <v>1355.93</v>
      </c>
      <c r="N163">
        <v>0</v>
      </c>
      <c r="O163">
        <v>122.03</v>
      </c>
      <c r="P163">
        <v>122.03</v>
      </c>
      <c r="Q163">
        <v>0</v>
      </c>
      <c r="R163" t="s">
        <v>535</v>
      </c>
    </row>
    <row r="164" spans="1:18" x14ac:dyDescent="0.25">
      <c r="A164" t="s">
        <v>3</v>
      </c>
      <c r="B164">
        <v>112020</v>
      </c>
      <c r="C164" s="6">
        <v>112020</v>
      </c>
      <c r="D164" t="s">
        <v>209</v>
      </c>
      <c r="E164" t="s">
        <v>544</v>
      </c>
      <c r="F164" t="s">
        <v>371</v>
      </c>
      <c r="G164" t="s">
        <v>119</v>
      </c>
      <c r="H164" s="5">
        <v>44138</v>
      </c>
      <c r="I164">
        <v>522345</v>
      </c>
      <c r="J164" t="s">
        <v>534</v>
      </c>
      <c r="K164" t="s">
        <v>121</v>
      </c>
      <c r="L164">
        <v>18</v>
      </c>
      <c r="M164">
        <v>442665</v>
      </c>
      <c r="N164">
        <v>0</v>
      </c>
      <c r="O164">
        <v>39839.85</v>
      </c>
      <c r="P164">
        <v>39839.85</v>
      </c>
      <c r="Q164">
        <v>0</v>
      </c>
      <c r="R164" t="s">
        <v>535</v>
      </c>
    </row>
    <row r="165" spans="1:18" x14ac:dyDescent="0.25">
      <c r="A165" t="s">
        <v>3</v>
      </c>
      <c r="B165">
        <v>112020</v>
      </c>
      <c r="C165" s="6">
        <v>112020</v>
      </c>
      <c r="D165" t="s">
        <v>209</v>
      </c>
      <c r="E165" t="s">
        <v>544</v>
      </c>
      <c r="F165" t="s">
        <v>360</v>
      </c>
      <c r="G165" t="s">
        <v>119</v>
      </c>
      <c r="H165" s="5">
        <v>44151</v>
      </c>
      <c r="I165">
        <v>217126</v>
      </c>
      <c r="J165" t="s">
        <v>534</v>
      </c>
      <c r="K165" t="s">
        <v>121</v>
      </c>
      <c r="L165">
        <v>18</v>
      </c>
      <c r="M165">
        <v>184005</v>
      </c>
      <c r="N165">
        <v>0</v>
      </c>
      <c r="O165">
        <v>16560.45</v>
      </c>
      <c r="P165">
        <v>16560.45</v>
      </c>
      <c r="Q165">
        <v>0</v>
      </c>
      <c r="R165" t="s">
        <v>535</v>
      </c>
    </row>
    <row r="166" spans="1:18" x14ac:dyDescent="0.25">
      <c r="A166" t="s">
        <v>3</v>
      </c>
      <c r="B166">
        <v>112020</v>
      </c>
      <c r="C166" s="6">
        <v>112020</v>
      </c>
      <c r="D166" t="s">
        <v>209</v>
      </c>
      <c r="E166" t="s">
        <v>544</v>
      </c>
      <c r="F166" t="s">
        <v>326</v>
      </c>
      <c r="G166" t="s">
        <v>119</v>
      </c>
      <c r="H166" s="5">
        <v>44154</v>
      </c>
      <c r="I166">
        <v>869943</v>
      </c>
      <c r="J166" t="s">
        <v>534</v>
      </c>
      <c r="K166" t="s">
        <v>121</v>
      </c>
      <c r="L166">
        <v>18</v>
      </c>
      <c r="M166">
        <v>737240</v>
      </c>
      <c r="N166">
        <v>0</v>
      </c>
      <c r="O166">
        <v>66351.600000000006</v>
      </c>
      <c r="P166">
        <v>66351.600000000006</v>
      </c>
      <c r="Q166">
        <v>0</v>
      </c>
      <c r="R166" t="s">
        <v>535</v>
      </c>
    </row>
    <row r="167" spans="1:18" x14ac:dyDescent="0.25">
      <c r="A167" t="s">
        <v>3</v>
      </c>
      <c r="B167">
        <v>112020</v>
      </c>
      <c r="C167" s="6">
        <v>112020</v>
      </c>
      <c r="D167" t="s">
        <v>209</v>
      </c>
      <c r="E167" t="s">
        <v>544</v>
      </c>
      <c r="F167" t="s">
        <v>342</v>
      </c>
      <c r="G167" t="s">
        <v>119</v>
      </c>
      <c r="H167" s="5">
        <v>44157</v>
      </c>
      <c r="I167">
        <v>401436</v>
      </c>
      <c r="J167" t="s">
        <v>534</v>
      </c>
      <c r="K167" t="s">
        <v>121</v>
      </c>
      <c r="L167">
        <v>18</v>
      </c>
      <c r="M167">
        <v>340200</v>
      </c>
      <c r="N167">
        <v>0</v>
      </c>
      <c r="O167">
        <v>30618</v>
      </c>
      <c r="P167">
        <v>30618</v>
      </c>
      <c r="Q167">
        <v>0</v>
      </c>
      <c r="R167" t="s">
        <v>535</v>
      </c>
    </row>
    <row r="168" spans="1:18" x14ac:dyDescent="0.25">
      <c r="A168" t="s">
        <v>3</v>
      </c>
      <c r="B168">
        <v>112020</v>
      </c>
      <c r="C168" s="6">
        <v>112020</v>
      </c>
      <c r="D168" t="s">
        <v>209</v>
      </c>
      <c r="E168" t="s">
        <v>544</v>
      </c>
      <c r="F168" t="s">
        <v>318</v>
      </c>
      <c r="G168" t="s">
        <v>119</v>
      </c>
      <c r="H168" s="5">
        <v>44162</v>
      </c>
      <c r="I168">
        <v>401436</v>
      </c>
      <c r="J168" t="s">
        <v>534</v>
      </c>
      <c r="K168" t="s">
        <v>121</v>
      </c>
      <c r="L168">
        <v>18</v>
      </c>
      <c r="M168">
        <v>340200</v>
      </c>
      <c r="N168">
        <v>0</v>
      </c>
      <c r="O168">
        <v>30618</v>
      </c>
      <c r="P168">
        <v>30618</v>
      </c>
      <c r="Q168">
        <v>0</v>
      </c>
      <c r="R168" t="s">
        <v>535</v>
      </c>
    </row>
    <row r="169" spans="1:18" x14ac:dyDescent="0.25">
      <c r="A169" t="s">
        <v>3</v>
      </c>
      <c r="B169">
        <v>112020</v>
      </c>
      <c r="C169" s="6">
        <v>112020</v>
      </c>
      <c r="D169" t="s">
        <v>752</v>
      </c>
      <c r="E169" t="s">
        <v>753</v>
      </c>
      <c r="F169" t="s">
        <v>754</v>
      </c>
      <c r="G169" t="s">
        <v>119</v>
      </c>
      <c r="H169" s="5">
        <v>44153</v>
      </c>
      <c r="I169">
        <v>1200</v>
      </c>
      <c r="J169" t="s">
        <v>534</v>
      </c>
      <c r="K169" t="s">
        <v>121</v>
      </c>
      <c r="L169">
        <v>18</v>
      </c>
      <c r="M169">
        <v>1016.95</v>
      </c>
      <c r="N169">
        <v>0</v>
      </c>
      <c r="O169">
        <v>91.53</v>
      </c>
      <c r="P169">
        <v>91.53</v>
      </c>
      <c r="Q169">
        <v>0</v>
      </c>
      <c r="R169" t="s">
        <v>535</v>
      </c>
    </row>
    <row r="170" spans="1:18" x14ac:dyDescent="0.25">
      <c r="A170" t="s">
        <v>3</v>
      </c>
      <c r="B170">
        <v>112020</v>
      </c>
      <c r="C170" s="6">
        <v>112020</v>
      </c>
      <c r="D170" t="s">
        <v>752</v>
      </c>
      <c r="E170" t="s">
        <v>753</v>
      </c>
      <c r="F170" t="s">
        <v>755</v>
      </c>
      <c r="G170" t="s">
        <v>119</v>
      </c>
      <c r="H170" s="5">
        <v>44155</v>
      </c>
      <c r="I170">
        <v>12500</v>
      </c>
      <c r="J170" t="s">
        <v>534</v>
      </c>
      <c r="K170" t="s">
        <v>121</v>
      </c>
      <c r="L170">
        <v>18</v>
      </c>
      <c r="M170">
        <v>10593.22</v>
      </c>
      <c r="N170">
        <v>0</v>
      </c>
      <c r="O170">
        <v>953.39</v>
      </c>
      <c r="P170">
        <v>953.39</v>
      </c>
      <c r="Q170">
        <v>0</v>
      </c>
      <c r="R170" t="s">
        <v>535</v>
      </c>
    </row>
    <row r="171" spans="1:18" x14ac:dyDescent="0.25">
      <c r="A171" t="s">
        <v>3</v>
      </c>
      <c r="B171">
        <v>112020</v>
      </c>
      <c r="C171" s="6">
        <v>112020</v>
      </c>
      <c r="D171" t="s">
        <v>629</v>
      </c>
      <c r="E171" t="s">
        <v>630</v>
      </c>
      <c r="F171" t="s">
        <v>756</v>
      </c>
      <c r="G171" t="s">
        <v>119</v>
      </c>
      <c r="H171" s="5">
        <v>44156</v>
      </c>
      <c r="I171">
        <v>10090</v>
      </c>
      <c r="J171" t="s">
        <v>534</v>
      </c>
      <c r="K171" t="s">
        <v>121</v>
      </c>
      <c r="L171">
        <v>18</v>
      </c>
      <c r="M171">
        <v>8550.77</v>
      </c>
      <c r="N171">
        <v>0</v>
      </c>
      <c r="O171">
        <v>769.57</v>
      </c>
      <c r="P171">
        <v>769.57</v>
      </c>
      <c r="Q171">
        <v>0</v>
      </c>
      <c r="R171" t="s">
        <v>535</v>
      </c>
    </row>
    <row r="172" spans="1:18" x14ac:dyDescent="0.25">
      <c r="A172" t="s">
        <v>3</v>
      </c>
      <c r="B172">
        <v>112020</v>
      </c>
      <c r="C172" s="6">
        <v>112020</v>
      </c>
      <c r="D172" t="s">
        <v>629</v>
      </c>
      <c r="E172" t="s">
        <v>630</v>
      </c>
      <c r="F172" t="s">
        <v>757</v>
      </c>
      <c r="G172" t="s">
        <v>119</v>
      </c>
      <c r="H172" s="5">
        <v>44164</v>
      </c>
      <c r="I172">
        <v>9530</v>
      </c>
      <c r="J172" t="s">
        <v>534</v>
      </c>
      <c r="K172" t="s">
        <v>121</v>
      </c>
      <c r="L172">
        <v>18</v>
      </c>
      <c r="M172">
        <v>3713.22</v>
      </c>
      <c r="N172">
        <v>0</v>
      </c>
      <c r="O172">
        <v>334.19</v>
      </c>
      <c r="P172">
        <v>334.19</v>
      </c>
      <c r="Q172">
        <v>0</v>
      </c>
      <c r="R172" t="s">
        <v>535</v>
      </c>
    </row>
    <row r="173" spans="1:18" x14ac:dyDescent="0.25">
      <c r="A173" t="s">
        <v>3</v>
      </c>
      <c r="B173">
        <v>112020</v>
      </c>
      <c r="C173" s="6">
        <v>112020</v>
      </c>
      <c r="D173" t="s">
        <v>629</v>
      </c>
      <c r="E173" t="s">
        <v>630</v>
      </c>
      <c r="F173" t="s">
        <v>757</v>
      </c>
      <c r="G173" t="s">
        <v>119</v>
      </c>
      <c r="H173" s="5">
        <v>44164</v>
      </c>
      <c r="I173">
        <v>9530</v>
      </c>
      <c r="J173" t="s">
        <v>534</v>
      </c>
      <c r="K173" t="s">
        <v>121</v>
      </c>
      <c r="L173">
        <v>28</v>
      </c>
      <c r="M173">
        <v>4022</v>
      </c>
      <c r="N173">
        <v>0</v>
      </c>
      <c r="O173">
        <v>563.08000000000004</v>
      </c>
      <c r="P173">
        <v>563.08000000000004</v>
      </c>
      <c r="Q173">
        <v>0</v>
      </c>
      <c r="R173" t="s">
        <v>535</v>
      </c>
    </row>
    <row r="174" spans="1:18" x14ac:dyDescent="0.25">
      <c r="A174" t="s">
        <v>3</v>
      </c>
      <c r="B174">
        <v>112020</v>
      </c>
      <c r="C174" s="6">
        <v>112020</v>
      </c>
      <c r="D174" t="s">
        <v>561</v>
      </c>
      <c r="E174" t="s">
        <v>562</v>
      </c>
      <c r="F174" t="s">
        <v>758</v>
      </c>
      <c r="G174" t="s">
        <v>119</v>
      </c>
      <c r="H174" s="5">
        <v>44146</v>
      </c>
      <c r="I174">
        <v>95366</v>
      </c>
      <c r="J174" t="s">
        <v>534</v>
      </c>
      <c r="K174" t="s">
        <v>121</v>
      </c>
      <c r="L174">
        <v>5</v>
      </c>
      <c r="M174">
        <v>83255.3</v>
      </c>
      <c r="N174">
        <v>0</v>
      </c>
      <c r="O174">
        <v>2081.38</v>
      </c>
      <c r="P174">
        <v>2081.38</v>
      </c>
      <c r="Q174">
        <v>7948</v>
      </c>
      <c r="R174" t="s">
        <v>535</v>
      </c>
    </row>
    <row r="175" spans="1:18" x14ac:dyDescent="0.25">
      <c r="A175" t="s">
        <v>3</v>
      </c>
      <c r="B175">
        <v>112020</v>
      </c>
      <c r="C175" s="6">
        <v>112020</v>
      </c>
      <c r="D175" t="s">
        <v>564</v>
      </c>
      <c r="E175" t="s">
        <v>565</v>
      </c>
      <c r="F175" t="s">
        <v>234</v>
      </c>
      <c r="G175" t="s">
        <v>119</v>
      </c>
      <c r="H175" s="5">
        <v>44152</v>
      </c>
      <c r="I175">
        <v>578082</v>
      </c>
      <c r="J175" t="s">
        <v>534</v>
      </c>
      <c r="K175" t="s">
        <v>121</v>
      </c>
      <c r="L175">
        <v>18</v>
      </c>
      <c r="M175">
        <v>489900</v>
      </c>
      <c r="N175">
        <v>0</v>
      </c>
      <c r="O175">
        <v>44091</v>
      </c>
      <c r="P175">
        <v>44091</v>
      </c>
      <c r="Q175">
        <v>0</v>
      </c>
      <c r="R175" t="s">
        <v>535</v>
      </c>
    </row>
    <row r="176" spans="1:18" x14ac:dyDescent="0.25">
      <c r="A176" t="s">
        <v>3</v>
      </c>
      <c r="B176">
        <v>112020</v>
      </c>
      <c r="C176" s="6">
        <v>112020</v>
      </c>
      <c r="D176" t="s">
        <v>712</v>
      </c>
      <c r="E176" t="s">
        <v>713</v>
      </c>
      <c r="F176" t="s">
        <v>759</v>
      </c>
      <c r="G176" t="s">
        <v>119</v>
      </c>
      <c r="H176" s="5">
        <v>44137</v>
      </c>
      <c r="I176">
        <v>208152</v>
      </c>
      <c r="J176" t="s">
        <v>534</v>
      </c>
      <c r="K176" t="s">
        <v>121</v>
      </c>
      <c r="L176">
        <v>18</v>
      </c>
      <c r="M176">
        <v>176400</v>
      </c>
      <c r="N176">
        <v>0</v>
      </c>
      <c r="O176">
        <v>15876</v>
      </c>
      <c r="P176">
        <v>15876</v>
      </c>
      <c r="Q176">
        <v>0</v>
      </c>
      <c r="R176" t="s">
        <v>535</v>
      </c>
    </row>
    <row r="177" spans="1:18" x14ac:dyDescent="0.25">
      <c r="A177" t="s">
        <v>3</v>
      </c>
      <c r="B177">
        <v>112020</v>
      </c>
      <c r="C177" s="6">
        <v>112020</v>
      </c>
      <c r="D177" t="s">
        <v>760</v>
      </c>
      <c r="E177" t="s">
        <v>761</v>
      </c>
      <c r="F177" t="s">
        <v>762</v>
      </c>
      <c r="G177" t="s">
        <v>119</v>
      </c>
      <c r="H177" s="5">
        <v>44152</v>
      </c>
      <c r="I177">
        <v>1040</v>
      </c>
      <c r="J177" t="s">
        <v>534</v>
      </c>
      <c r="K177" t="s">
        <v>121</v>
      </c>
      <c r="L177">
        <v>18</v>
      </c>
      <c r="M177">
        <v>881.6</v>
      </c>
      <c r="N177">
        <v>0</v>
      </c>
      <c r="O177">
        <v>79.349999999999994</v>
      </c>
      <c r="P177">
        <v>79.349999999999994</v>
      </c>
      <c r="Q177">
        <v>0</v>
      </c>
      <c r="R177" t="s">
        <v>535</v>
      </c>
    </row>
    <row r="178" spans="1:18" x14ac:dyDescent="0.25">
      <c r="A178" t="s">
        <v>3</v>
      </c>
      <c r="B178">
        <v>112020</v>
      </c>
      <c r="C178" s="6">
        <v>112020</v>
      </c>
      <c r="D178" t="s">
        <v>662</v>
      </c>
      <c r="E178" t="s">
        <v>663</v>
      </c>
      <c r="F178" t="s">
        <v>763</v>
      </c>
      <c r="G178" t="s">
        <v>119</v>
      </c>
      <c r="H178" s="5">
        <v>44152</v>
      </c>
      <c r="I178">
        <v>5410.05</v>
      </c>
      <c r="J178" t="s">
        <v>534</v>
      </c>
      <c r="K178" t="s">
        <v>121</v>
      </c>
      <c r="L178">
        <v>12</v>
      </c>
      <c r="M178">
        <v>50</v>
      </c>
      <c r="N178">
        <v>0</v>
      </c>
      <c r="O178">
        <v>3</v>
      </c>
      <c r="P178">
        <v>3</v>
      </c>
      <c r="Q178">
        <v>0</v>
      </c>
      <c r="R178" t="s">
        <v>535</v>
      </c>
    </row>
    <row r="179" spans="1:18" x14ac:dyDescent="0.25">
      <c r="A179" t="s">
        <v>3</v>
      </c>
      <c r="B179">
        <v>112020</v>
      </c>
      <c r="C179" s="6">
        <v>112020</v>
      </c>
      <c r="D179" t="s">
        <v>662</v>
      </c>
      <c r="E179" t="s">
        <v>663</v>
      </c>
      <c r="F179" t="s">
        <v>763</v>
      </c>
      <c r="G179" t="s">
        <v>119</v>
      </c>
      <c r="H179" s="5">
        <v>44152</v>
      </c>
      <c r="I179">
        <v>5410.05</v>
      </c>
      <c r="J179" t="s">
        <v>534</v>
      </c>
      <c r="K179" t="s">
        <v>121</v>
      </c>
      <c r="L179">
        <v>18</v>
      </c>
      <c r="M179">
        <v>4463.6099999999997</v>
      </c>
      <c r="N179">
        <v>0</v>
      </c>
      <c r="O179">
        <v>401.72</v>
      </c>
      <c r="P179">
        <v>401.72</v>
      </c>
      <c r="Q179">
        <v>0</v>
      </c>
      <c r="R179" t="s">
        <v>535</v>
      </c>
    </row>
    <row r="180" spans="1:18" x14ac:dyDescent="0.25">
      <c r="A180" t="s">
        <v>3</v>
      </c>
      <c r="B180">
        <v>112020</v>
      </c>
      <c r="C180" s="6">
        <v>112020</v>
      </c>
      <c r="D180" t="s">
        <v>662</v>
      </c>
      <c r="E180" t="s">
        <v>663</v>
      </c>
      <c r="F180" t="s">
        <v>763</v>
      </c>
      <c r="G180" t="s">
        <v>119</v>
      </c>
      <c r="H180" s="5">
        <v>44152</v>
      </c>
      <c r="I180">
        <v>5410.05</v>
      </c>
      <c r="J180" t="s">
        <v>534</v>
      </c>
      <c r="K180" t="s">
        <v>121</v>
      </c>
      <c r="L180">
        <v>28</v>
      </c>
      <c r="M180">
        <v>67.959999999999994</v>
      </c>
      <c r="N180">
        <v>0</v>
      </c>
      <c r="O180">
        <v>9.51</v>
      </c>
      <c r="P180">
        <v>9.51</v>
      </c>
      <c r="Q180">
        <v>0</v>
      </c>
      <c r="R180" t="s">
        <v>535</v>
      </c>
    </row>
    <row r="181" spans="1:18" x14ac:dyDescent="0.25">
      <c r="A181" t="s">
        <v>3</v>
      </c>
      <c r="B181">
        <v>112020</v>
      </c>
      <c r="C181" s="6">
        <v>112020</v>
      </c>
      <c r="D181" t="s">
        <v>764</v>
      </c>
      <c r="E181" t="s">
        <v>765</v>
      </c>
      <c r="F181" t="s">
        <v>766</v>
      </c>
      <c r="G181" t="s">
        <v>119</v>
      </c>
      <c r="H181" s="5">
        <v>44152</v>
      </c>
      <c r="I181">
        <v>9912</v>
      </c>
      <c r="J181" t="s">
        <v>534</v>
      </c>
      <c r="K181" t="s">
        <v>121</v>
      </c>
      <c r="L181">
        <v>18</v>
      </c>
      <c r="M181">
        <v>8400</v>
      </c>
      <c r="N181">
        <v>0</v>
      </c>
      <c r="O181">
        <v>756</v>
      </c>
      <c r="P181">
        <v>756</v>
      </c>
      <c r="Q181">
        <v>0</v>
      </c>
      <c r="R181" t="s">
        <v>535</v>
      </c>
    </row>
    <row r="182" spans="1:18" x14ac:dyDescent="0.25">
      <c r="A182" t="s">
        <v>3</v>
      </c>
      <c r="B182">
        <v>112020</v>
      </c>
      <c r="C182" s="6">
        <v>112020</v>
      </c>
      <c r="D182" t="s">
        <v>545</v>
      </c>
      <c r="E182" t="s">
        <v>546</v>
      </c>
      <c r="F182" t="s">
        <v>767</v>
      </c>
      <c r="G182" t="s">
        <v>119</v>
      </c>
      <c r="H182" s="5">
        <v>44137</v>
      </c>
      <c r="I182">
        <v>342179</v>
      </c>
      <c r="J182" t="s">
        <v>534</v>
      </c>
      <c r="K182" t="s">
        <v>121</v>
      </c>
      <c r="L182">
        <v>18</v>
      </c>
      <c r="M182">
        <v>2600</v>
      </c>
      <c r="N182">
        <v>0</v>
      </c>
      <c r="O182">
        <v>234</v>
      </c>
      <c r="P182">
        <v>234</v>
      </c>
      <c r="Q182">
        <v>0</v>
      </c>
      <c r="R182" t="s">
        <v>535</v>
      </c>
    </row>
    <row r="183" spans="1:18" x14ac:dyDescent="0.25">
      <c r="A183" t="s">
        <v>3</v>
      </c>
      <c r="B183">
        <v>112020</v>
      </c>
      <c r="C183" s="6">
        <v>112020</v>
      </c>
      <c r="D183" t="s">
        <v>329</v>
      </c>
      <c r="E183" t="s">
        <v>768</v>
      </c>
      <c r="F183" t="s">
        <v>214</v>
      </c>
      <c r="G183" t="s">
        <v>119</v>
      </c>
      <c r="H183" s="5">
        <v>44163</v>
      </c>
      <c r="I183">
        <v>746704</v>
      </c>
      <c r="J183" t="s">
        <v>534</v>
      </c>
      <c r="K183" t="s">
        <v>121</v>
      </c>
      <c r="L183">
        <v>18</v>
      </c>
      <c r="M183">
        <v>632800</v>
      </c>
      <c r="N183">
        <v>0</v>
      </c>
      <c r="O183">
        <v>56952</v>
      </c>
      <c r="P183">
        <v>56952</v>
      </c>
      <c r="Q183">
        <v>0</v>
      </c>
      <c r="R183" t="s">
        <v>535</v>
      </c>
    </row>
    <row r="184" spans="1:18" x14ac:dyDescent="0.25">
      <c r="A184" t="s">
        <v>3</v>
      </c>
      <c r="B184">
        <v>112020</v>
      </c>
      <c r="C184" s="6">
        <v>112020</v>
      </c>
      <c r="D184" t="s">
        <v>769</v>
      </c>
      <c r="E184" t="s">
        <v>770</v>
      </c>
      <c r="F184" t="s">
        <v>771</v>
      </c>
      <c r="G184" t="s">
        <v>119</v>
      </c>
      <c r="H184" s="5">
        <v>44138</v>
      </c>
      <c r="I184">
        <v>3900</v>
      </c>
      <c r="J184" t="s">
        <v>534</v>
      </c>
      <c r="K184" t="s">
        <v>121</v>
      </c>
      <c r="L184">
        <v>12</v>
      </c>
      <c r="M184">
        <v>3482.14</v>
      </c>
      <c r="N184">
        <v>0</v>
      </c>
      <c r="O184">
        <v>208.93</v>
      </c>
      <c r="P184">
        <v>208.93</v>
      </c>
      <c r="Q184">
        <v>0</v>
      </c>
      <c r="R184" t="s">
        <v>535</v>
      </c>
    </row>
    <row r="185" spans="1:18" x14ac:dyDescent="0.25">
      <c r="A185" t="s">
        <v>3</v>
      </c>
      <c r="B185">
        <v>112020</v>
      </c>
      <c r="C185" s="6">
        <v>112020</v>
      </c>
      <c r="D185" t="s">
        <v>646</v>
      </c>
      <c r="E185" t="s">
        <v>647</v>
      </c>
      <c r="F185" t="s">
        <v>772</v>
      </c>
      <c r="G185" t="s">
        <v>119</v>
      </c>
      <c r="H185" s="5">
        <v>44145</v>
      </c>
      <c r="I185">
        <v>283342</v>
      </c>
      <c r="J185" t="s">
        <v>534</v>
      </c>
      <c r="K185" t="s">
        <v>121</v>
      </c>
      <c r="L185">
        <v>18</v>
      </c>
      <c r="M185">
        <v>240120</v>
      </c>
      <c r="N185">
        <v>0</v>
      </c>
      <c r="O185">
        <v>21610.799999999999</v>
      </c>
      <c r="P185">
        <v>21610.799999999999</v>
      </c>
      <c r="Q185">
        <v>0</v>
      </c>
      <c r="R185" t="s">
        <v>535</v>
      </c>
    </row>
    <row r="186" spans="1:18" x14ac:dyDescent="0.25">
      <c r="A186" t="s">
        <v>3</v>
      </c>
      <c r="B186">
        <v>112020</v>
      </c>
      <c r="C186" s="6">
        <v>112020</v>
      </c>
      <c r="D186" t="s">
        <v>646</v>
      </c>
      <c r="E186" t="s">
        <v>647</v>
      </c>
      <c r="F186" t="s">
        <v>773</v>
      </c>
      <c r="G186" t="s">
        <v>119</v>
      </c>
      <c r="H186" s="5">
        <v>44152</v>
      </c>
      <c r="I186">
        <v>332618</v>
      </c>
      <c r="J186" t="s">
        <v>534</v>
      </c>
      <c r="K186" t="s">
        <v>121</v>
      </c>
      <c r="L186">
        <v>18</v>
      </c>
      <c r="M186">
        <v>281880</v>
      </c>
      <c r="N186">
        <v>0</v>
      </c>
      <c r="O186">
        <v>25369.200000000001</v>
      </c>
      <c r="P186">
        <v>25369.200000000001</v>
      </c>
      <c r="Q186">
        <v>0</v>
      </c>
      <c r="R186" t="s">
        <v>535</v>
      </c>
    </row>
    <row r="187" spans="1:18" x14ac:dyDescent="0.25">
      <c r="A187" t="s">
        <v>3</v>
      </c>
      <c r="B187">
        <v>122020</v>
      </c>
      <c r="C187" s="6">
        <v>122020</v>
      </c>
      <c r="D187" t="s">
        <v>567</v>
      </c>
      <c r="E187" t="s">
        <v>568</v>
      </c>
      <c r="F187" t="s">
        <v>774</v>
      </c>
      <c r="G187" t="s">
        <v>119</v>
      </c>
      <c r="H187" s="5">
        <v>44194</v>
      </c>
      <c r="I187">
        <v>4152.96</v>
      </c>
      <c r="J187" t="s">
        <v>534</v>
      </c>
      <c r="K187" t="s">
        <v>121</v>
      </c>
      <c r="L187">
        <v>12</v>
      </c>
      <c r="M187">
        <v>3708</v>
      </c>
      <c r="N187">
        <v>444.96</v>
      </c>
      <c r="O187">
        <v>0</v>
      </c>
      <c r="P187">
        <v>0</v>
      </c>
      <c r="Q187">
        <v>0</v>
      </c>
      <c r="R187" t="s">
        <v>535</v>
      </c>
    </row>
    <row r="188" spans="1:18" x14ac:dyDescent="0.25">
      <c r="A188" t="s">
        <v>3</v>
      </c>
      <c r="B188">
        <v>122020</v>
      </c>
      <c r="C188" s="6">
        <v>122020</v>
      </c>
      <c r="D188" t="s">
        <v>536</v>
      </c>
      <c r="E188" t="s">
        <v>537</v>
      </c>
      <c r="F188" t="s">
        <v>775</v>
      </c>
      <c r="G188" t="s">
        <v>119</v>
      </c>
      <c r="H188" s="5">
        <v>44195</v>
      </c>
      <c r="I188">
        <v>767767</v>
      </c>
      <c r="J188" t="s">
        <v>534</v>
      </c>
      <c r="K188" t="s">
        <v>121</v>
      </c>
      <c r="L188">
        <v>18</v>
      </c>
      <c r="M188">
        <v>650650</v>
      </c>
      <c r="N188">
        <v>0</v>
      </c>
      <c r="O188">
        <v>58558.5</v>
      </c>
      <c r="P188">
        <v>58558.5</v>
      </c>
      <c r="Q188">
        <v>0</v>
      </c>
      <c r="R188" t="s">
        <v>535</v>
      </c>
    </row>
    <row r="189" spans="1:18" x14ac:dyDescent="0.25">
      <c r="A189" t="s">
        <v>3</v>
      </c>
      <c r="B189">
        <v>122020</v>
      </c>
      <c r="C189" s="6">
        <v>102020</v>
      </c>
      <c r="D189" t="s">
        <v>609</v>
      </c>
      <c r="E189" t="s">
        <v>610</v>
      </c>
      <c r="F189" t="s">
        <v>776</v>
      </c>
      <c r="G189" t="s">
        <v>119</v>
      </c>
      <c r="H189" s="5">
        <v>44111</v>
      </c>
      <c r="I189">
        <v>3965</v>
      </c>
      <c r="J189" t="s">
        <v>534</v>
      </c>
      <c r="K189" t="s">
        <v>121</v>
      </c>
      <c r="L189">
        <v>18</v>
      </c>
      <c r="M189">
        <v>3360</v>
      </c>
      <c r="N189">
        <v>0</v>
      </c>
      <c r="O189">
        <v>302.39999999999998</v>
      </c>
      <c r="P189">
        <v>302.39999999999998</v>
      </c>
      <c r="Q189">
        <v>0</v>
      </c>
      <c r="R189" t="s">
        <v>535</v>
      </c>
    </row>
    <row r="190" spans="1:18" x14ac:dyDescent="0.25">
      <c r="A190" t="s">
        <v>3</v>
      </c>
      <c r="B190">
        <v>122020</v>
      </c>
      <c r="C190" s="6">
        <v>102020</v>
      </c>
      <c r="D190" t="s">
        <v>609</v>
      </c>
      <c r="E190" t="s">
        <v>610</v>
      </c>
      <c r="F190" t="s">
        <v>777</v>
      </c>
      <c r="G190" t="s">
        <v>119</v>
      </c>
      <c r="H190" s="5">
        <v>44118</v>
      </c>
      <c r="I190">
        <v>3965</v>
      </c>
      <c r="J190" t="s">
        <v>534</v>
      </c>
      <c r="K190" t="s">
        <v>121</v>
      </c>
      <c r="L190">
        <v>18</v>
      </c>
      <c r="M190">
        <v>3360</v>
      </c>
      <c r="N190">
        <v>0</v>
      </c>
      <c r="O190">
        <v>302.39999999999998</v>
      </c>
      <c r="P190">
        <v>302.39999999999998</v>
      </c>
      <c r="Q190">
        <v>0</v>
      </c>
      <c r="R190" t="s">
        <v>535</v>
      </c>
    </row>
    <row r="191" spans="1:18" x14ac:dyDescent="0.25">
      <c r="A191" t="s">
        <v>3</v>
      </c>
      <c r="B191">
        <v>122020</v>
      </c>
      <c r="C191" s="6">
        <v>102020</v>
      </c>
      <c r="D191" t="s">
        <v>609</v>
      </c>
      <c r="E191" t="s">
        <v>610</v>
      </c>
      <c r="F191" t="s">
        <v>778</v>
      </c>
      <c r="G191" t="s">
        <v>119</v>
      </c>
      <c r="H191" s="5">
        <v>44123</v>
      </c>
      <c r="I191">
        <v>3965</v>
      </c>
      <c r="J191" t="s">
        <v>534</v>
      </c>
      <c r="K191" t="s">
        <v>121</v>
      </c>
      <c r="L191">
        <v>18</v>
      </c>
      <c r="M191">
        <v>3360</v>
      </c>
      <c r="N191">
        <v>0</v>
      </c>
      <c r="O191">
        <v>302.39999999999998</v>
      </c>
      <c r="P191">
        <v>302.39999999999998</v>
      </c>
      <c r="Q191">
        <v>0</v>
      </c>
      <c r="R191" t="s">
        <v>535</v>
      </c>
    </row>
    <row r="192" spans="1:18" x14ac:dyDescent="0.25">
      <c r="A192" t="s">
        <v>3</v>
      </c>
      <c r="B192">
        <v>122020</v>
      </c>
      <c r="C192" s="6">
        <v>102020</v>
      </c>
      <c r="D192" t="s">
        <v>609</v>
      </c>
      <c r="E192" t="s">
        <v>610</v>
      </c>
      <c r="F192" t="s">
        <v>779</v>
      </c>
      <c r="G192" t="s">
        <v>119</v>
      </c>
      <c r="H192" s="5">
        <v>44128</v>
      </c>
      <c r="I192">
        <v>5617</v>
      </c>
      <c r="J192" t="s">
        <v>534</v>
      </c>
      <c r="K192" t="s">
        <v>121</v>
      </c>
      <c r="L192">
        <v>18</v>
      </c>
      <c r="M192">
        <v>4760</v>
      </c>
      <c r="N192">
        <v>0</v>
      </c>
      <c r="O192">
        <v>428.4</v>
      </c>
      <c r="P192">
        <v>428.4</v>
      </c>
      <c r="Q192">
        <v>0</v>
      </c>
      <c r="R192" t="s">
        <v>535</v>
      </c>
    </row>
    <row r="193" spans="1:18" x14ac:dyDescent="0.25">
      <c r="A193" t="s">
        <v>3</v>
      </c>
      <c r="B193">
        <v>122020</v>
      </c>
      <c r="C193" s="6">
        <v>102020</v>
      </c>
      <c r="D193" t="s">
        <v>609</v>
      </c>
      <c r="E193" t="s">
        <v>610</v>
      </c>
      <c r="F193" t="s">
        <v>780</v>
      </c>
      <c r="G193" t="s">
        <v>119</v>
      </c>
      <c r="H193" s="5">
        <v>44135</v>
      </c>
      <c r="I193">
        <v>4213</v>
      </c>
      <c r="J193" t="s">
        <v>534</v>
      </c>
      <c r="K193" t="s">
        <v>121</v>
      </c>
      <c r="L193">
        <v>18</v>
      </c>
      <c r="M193">
        <v>3570</v>
      </c>
      <c r="N193">
        <v>0</v>
      </c>
      <c r="O193">
        <v>321.3</v>
      </c>
      <c r="P193">
        <v>321.3</v>
      </c>
      <c r="Q193">
        <v>0</v>
      </c>
      <c r="R193" t="s">
        <v>535</v>
      </c>
    </row>
    <row r="194" spans="1:18" x14ac:dyDescent="0.25">
      <c r="A194" t="s">
        <v>3</v>
      </c>
      <c r="B194">
        <v>122020</v>
      </c>
      <c r="C194" s="6">
        <v>112020</v>
      </c>
      <c r="D194" t="s">
        <v>609</v>
      </c>
      <c r="E194" t="s">
        <v>610</v>
      </c>
      <c r="F194" t="s">
        <v>781</v>
      </c>
      <c r="G194" t="s">
        <v>119</v>
      </c>
      <c r="H194" s="5">
        <v>44138</v>
      </c>
      <c r="I194">
        <v>4213</v>
      </c>
      <c r="J194" t="s">
        <v>534</v>
      </c>
      <c r="K194" t="s">
        <v>121</v>
      </c>
      <c r="L194">
        <v>18</v>
      </c>
      <c r="M194">
        <v>3570</v>
      </c>
      <c r="N194">
        <v>0</v>
      </c>
      <c r="O194">
        <v>321.3</v>
      </c>
      <c r="P194">
        <v>321.3</v>
      </c>
      <c r="Q194">
        <v>0</v>
      </c>
      <c r="R194" t="s">
        <v>535</v>
      </c>
    </row>
    <row r="195" spans="1:18" x14ac:dyDescent="0.25">
      <c r="A195" t="s">
        <v>3</v>
      </c>
      <c r="B195">
        <v>122020</v>
      </c>
      <c r="C195" s="6">
        <v>112020</v>
      </c>
      <c r="D195" t="s">
        <v>609</v>
      </c>
      <c r="E195" t="s">
        <v>610</v>
      </c>
      <c r="F195" t="s">
        <v>782</v>
      </c>
      <c r="G195" t="s">
        <v>119</v>
      </c>
      <c r="H195" s="5">
        <v>44148</v>
      </c>
      <c r="I195">
        <v>2808</v>
      </c>
      <c r="J195" t="s">
        <v>534</v>
      </c>
      <c r="K195" t="s">
        <v>121</v>
      </c>
      <c r="L195">
        <v>18</v>
      </c>
      <c r="M195">
        <v>2380</v>
      </c>
      <c r="N195">
        <v>0</v>
      </c>
      <c r="O195">
        <v>214.2</v>
      </c>
      <c r="P195">
        <v>214.2</v>
      </c>
      <c r="Q195">
        <v>0</v>
      </c>
      <c r="R195" t="s">
        <v>535</v>
      </c>
    </row>
    <row r="196" spans="1:18" x14ac:dyDescent="0.25">
      <c r="A196" t="s">
        <v>3</v>
      </c>
      <c r="B196">
        <v>122020</v>
      </c>
      <c r="C196" s="6">
        <v>112020</v>
      </c>
      <c r="D196" t="s">
        <v>609</v>
      </c>
      <c r="E196" t="s">
        <v>610</v>
      </c>
      <c r="F196" t="s">
        <v>783</v>
      </c>
      <c r="G196" t="s">
        <v>119</v>
      </c>
      <c r="H196" s="5">
        <v>44155</v>
      </c>
      <c r="I196">
        <v>5617</v>
      </c>
      <c r="J196" t="s">
        <v>534</v>
      </c>
      <c r="K196" t="s">
        <v>121</v>
      </c>
      <c r="L196">
        <v>18</v>
      </c>
      <c r="M196">
        <v>4760</v>
      </c>
      <c r="N196">
        <v>0</v>
      </c>
      <c r="O196">
        <v>428.4</v>
      </c>
      <c r="P196">
        <v>428.4</v>
      </c>
      <c r="Q196">
        <v>0</v>
      </c>
      <c r="R196" t="s">
        <v>535</v>
      </c>
    </row>
    <row r="197" spans="1:18" x14ac:dyDescent="0.25">
      <c r="A197" t="s">
        <v>3</v>
      </c>
      <c r="B197">
        <v>122020</v>
      </c>
      <c r="C197" s="6">
        <v>112020</v>
      </c>
      <c r="D197" t="s">
        <v>609</v>
      </c>
      <c r="E197" t="s">
        <v>610</v>
      </c>
      <c r="F197" t="s">
        <v>784</v>
      </c>
      <c r="G197" t="s">
        <v>119</v>
      </c>
      <c r="H197" s="5">
        <v>44162</v>
      </c>
      <c r="I197">
        <v>5617</v>
      </c>
      <c r="J197" t="s">
        <v>534</v>
      </c>
      <c r="K197" t="s">
        <v>121</v>
      </c>
      <c r="L197">
        <v>18</v>
      </c>
      <c r="M197">
        <v>4760</v>
      </c>
      <c r="N197">
        <v>0</v>
      </c>
      <c r="O197">
        <v>428.4</v>
      </c>
      <c r="P197">
        <v>428.4</v>
      </c>
      <c r="Q197">
        <v>0</v>
      </c>
      <c r="R197" t="s">
        <v>535</v>
      </c>
    </row>
    <row r="198" spans="1:18" x14ac:dyDescent="0.25">
      <c r="A198" t="s">
        <v>3</v>
      </c>
      <c r="B198">
        <v>122020</v>
      </c>
      <c r="C198" s="6">
        <v>122020</v>
      </c>
      <c r="D198" t="s">
        <v>609</v>
      </c>
      <c r="E198" t="s">
        <v>610</v>
      </c>
      <c r="F198" t="s">
        <v>785</v>
      </c>
      <c r="G198" t="s">
        <v>119</v>
      </c>
      <c r="H198" s="5">
        <v>44170</v>
      </c>
      <c r="I198">
        <v>5617</v>
      </c>
      <c r="J198" t="s">
        <v>534</v>
      </c>
      <c r="K198" t="s">
        <v>121</v>
      </c>
      <c r="L198">
        <v>18</v>
      </c>
      <c r="M198">
        <v>4760</v>
      </c>
      <c r="N198">
        <v>0</v>
      </c>
      <c r="O198">
        <v>428.4</v>
      </c>
      <c r="P198">
        <v>428.4</v>
      </c>
      <c r="Q198">
        <v>0</v>
      </c>
      <c r="R198" t="s">
        <v>535</v>
      </c>
    </row>
    <row r="199" spans="1:18" x14ac:dyDescent="0.25">
      <c r="A199" t="s">
        <v>3</v>
      </c>
      <c r="B199">
        <v>122020</v>
      </c>
      <c r="C199" s="6">
        <v>122020</v>
      </c>
      <c r="D199" t="s">
        <v>609</v>
      </c>
      <c r="E199" t="s">
        <v>610</v>
      </c>
      <c r="F199" t="s">
        <v>786</v>
      </c>
      <c r="G199" t="s">
        <v>119</v>
      </c>
      <c r="H199" s="5">
        <v>44174</v>
      </c>
      <c r="I199">
        <v>2808</v>
      </c>
      <c r="J199" t="s">
        <v>534</v>
      </c>
      <c r="K199" t="s">
        <v>121</v>
      </c>
      <c r="L199">
        <v>18</v>
      </c>
      <c r="M199">
        <v>2380</v>
      </c>
      <c r="N199">
        <v>0</v>
      </c>
      <c r="O199">
        <v>214.2</v>
      </c>
      <c r="P199">
        <v>214.2</v>
      </c>
      <c r="Q199">
        <v>0</v>
      </c>
      <c r="R199" t="s">
        <v>535</v>
      </c>
    </row>
    <row r="200" spans="1:18" x14ac:dyDescent="0.25">
      <c r="A200" t="s">
        <v>3</v>
      </c>
      <c r="B200">
        <v>122020</v>
      </c>
      <c r="C200" s="6">
        <v>122020</v>
      </c>
      <c r="D200" t="s">
        <v>609</v>
      </c>
      <c r="E200" t="s">
        <v>610</v>
      </c>
      <c r="F200" t="s">
        <v>787</v>
      </c>
      <c r="G200" t="s">
        <v>119</v>
      </c>
      <c r="H200" s="5">
        <v>44179</v>
      </c>
      <c r="I200">
        <v>5617</v>
      </c>
      <c r="J200" t="s">
        <v>534</v>
      </c>
      <c r="K200" t="s">
        <v>121</v>
      </c>
      <c r="L200">
        <v>18</v>
      </c>
      <c r="M200">
        <v>4760</v>
      </c>
      <c r="N200">
        <v>0</v>
      </c>
      <c r="O200">
        <v>428.4</v>
      </c>
      <c r="P200">
        <v>428.4</v>
      </c>
      <c r="Q200">
        <v>0</v>
      </c>
      <c r="R200" t="s">
        <v>535</v>
      </c>
    </row>
    <row r="201" spans="1:18" x14ac:dyDescent="0.25">
      <c r="A201" t="s">
        <v>3</v>
      </c>
      <c r="B201">
        <v>122020</v>
      </c>
      <c r="C201" s="6">
        <v>122020</v>
      </c>
      <c r="D201" t="s">
        <v>609</v>
      </c>
      <c r="E201" t="s">
        <v>610</v>
      </c>
      <c r="F201" t="s">
        <v>788</v>
      </c>
      <c r="G201" t="s">
        <v>119</v>
      </c>
      <c r="H201" s="5">
        <v>44183</v>
      </c>
      <c r="I201">
        <v>5617</v>
      </c>
      <c r="J201" t="s">
        <v>534</v>
      </c>
      <c r="K201" t="s">
        <v>121</v>
      </c>
      <c r="L201">
        <v>18</v>
      </c>
      <c r="M201">
        <v>4760</v>
      </c>
      <c r="N201">
        <v>0</v>
      </c>
      <c r="O201">
        <v>428.4</v>
      </c>
      <c r="P201">
        <v>428.4</v>
      </c>
      <c r="Q201">
        <v>0</v>
      </c>
      <c r="R201" t="s">
        <v>535</v>
      </c>
    </row>
    <row r="202" spans="1:18" x14ac:dyDescent="0.25">
      <c r="A202" t="s">
        <v>3</v>
      </c>
      <c r="B202">
        <v>122020</v>
      </c>
      <c r="C202" s="6">
        <v>122020</v>
      </c>
      <c r="D202" t="s">
        <v>609</v>
      </c>
      <c r="E202" t="s">
        <v>610</v>
      </c>
      <c r="F202" t="s">
        <v>789</v>
      </c>
      <c r="G202" t="s">
        <v>119</v>
      </c>
      <c r="H202" s="5">
        <v>44186</v>
      </c>
      <c r="I202">
        <v>2808</v>
      </c>
      <c r="J202" t="s">
        <v>534</v>
      </c>
      <c r="K202" t="s">
        <v>121</v>
      </c>
      <c r="L202">
        <v>18</v>
      </c>
      <c r="M202">
        <v>2380</v>
      </c>
      <c r="N202">
        <v>0</v>
      </c>
      <c r="O202">
        <v>214.2</v>
      </c>
      <c r="P202">
        <v>214.2</v>
      </c>
      <c r="Q202">
        <v>0</v>
      </c>
      <c r="R202" t="s">
        <v>535</v>
      </c>
    </row>
    <row r="203" spans="1:18" x14ac:dyDescent="0.25">
      <c r="A203" t="s">
        <v>3</v>
      </c>
      <c r="B203">
        <v>122020</v>
      </c>
      <c r="C203" s="6">
        <v>122020</v>
      </c>
      <c r="D203" t="s">
        <v>609</v>
      </c>
      <c r="E203" t="s">
        <v>610</v>
      </c>
      <c r="F203" t="s">
        <v>790</v>
      </c>
      <c r="G203" t="s">
        <v>119</v>
      </c>
      <c r="H203" s="5">
        <v>44190</v>
      </c>
      <c r="I203">
        <v>3089</v>
      </c>
      <c r="J203" t="s">
        <v>534</v>
      </c>
      <c r="K203" t="s">
        <v>121</v>
      </c>
      <c r="L203">
        <v>18</v>
      </c>
      <c r="M203">
        <v>2618</v>
      </c>
      <c r="N203">
        <v>0</v>
      </c>
      <c r="O203">
        <v>235.62</v>
      </c>
      <c r="P203">
        <v>235.62</v>
      </c>
      <c r="Q203">
        <v>0</v>
      </c>
      <c r="R203" t="s">
        <v>535</v>
      </c>
    </row>
    <row r="204" spans="1:18" x14ac:dyDescent="0.25">
      <c r="A204" t="s">
        <v>3</v>
      </c>
      <c r="B204">
        <v>122020</v>
      </c>
      <c r="C204" s="6">
        <v>122020</v>
      </c>
      <c r="D204" t="s">
        <v>609</v>
      </c>
      <c r="E204" t="s">
        <v>610</v>
      </c>
      <c r="F204" t="s">
        <v>791</v>
      </c>
      <c r="G204" t="s">
        <v>119</v>
      </c>
      <c r="H204" s="5">
        <v>44196</v>
      </c>
      <c r="I204">
        <v>5617</v>
      </c>
      <c r="J204" t="s">
        <v>534</v>
      </c>
      <c r="K204" t="s">
        <v>121</v>
      </c>
      <c r="L204">
        <v>18</v>
      </c>
      <c r="M204">
        <v>4760</v>
      </c>
      <c r="N204">
        <v>0</v>
      </c>
      <c r="O204">
        <v>428.4</v>
      </c>
      <c r="P204">
        <v>428.4</v>
      </c>
      <c r="Q204">
        <v>0</v>
      </c>
      <c r="R204" t="s">
        <v>535</v>
      </c>
    </row>
    <row r="205" spans="1:18" x14ac:dyDescent="0.25">
      <c r="A205" t="s">
        <v>3</v>
      </c>
      <c r="B205">
        <v>122020</v>
      </c>
      <c r="C205" s="6">
        <v>122020</v>
      </c>
      <c r="D205" t="s">
        <v>209</v>
      </c>
      <c r="E205" t="s">
        <v>544</v>
      </c>
      <c r="F205" t="s">
        <v>792</v>
      </c>
      <c r="G205" t="s">
        <v>119</v>
      </c>
      <c r="H205" s="5">
        <v>44169</v>
      </c>
      <c r="I205">
        <v>611511</v>
      </c>
      <c r="J205" t="s">
        <v>534</v>
      </c>
      <c r="K205" t="s">
        <v>121</v>
      </c>
      <c r="L205">
        <v>18</v>
      </c>
      <c r="M205">
        <v>518230</v>
      </c>
      <c r="N205">
        <v>0</v>
      </c>
      <c r="O205">
        <v>46640.7</v>
      </c>
      <c r="P205">
        <v>46640.7</v>
      </c>
      <c r="Q205">
        <v>0</v>
      </c>
      <c r="R205" t="s">
        <v>535</v>
      </c>
    </row>
    <row r="206" spans="1:18" x14ac:dyDescent="0.25">
      <c r="A206" t="s">
        <v>3</v>
      </c>
      <c r="B206">
        <v>122020</v>
      </c>
      <c r="C206" s="6">
        <v>122020</v>
      </c>
      <c r="D206" t="s">
        <v>209</v>
      </c>
      <c r="E206" t="s">
        <v>544</v>
      </c>
      <c r="F206" t="s">
        <v>339</v>
      </c>
      <c r="G206" t="s">
        <v>119</v>
      </c>
      <c r="H206" s="5">
        <v>44170</v>
      </c>
      <c r="I206">
        <v>378473</v>
      </c>
      <c r="J206" t="s">
        <v>534</v>
      </c>
      <c r="K206" t="s">
        <v>121</v>
      </c>
      <c r="L206">
        <v>18</v>
      </c>
      <c r="M206">
        <v>320740</v>
      </c>
      <c r="N206">
        <v>0</v>
      </c>
      <c r="O206">
        <v>28866.6</v>
      </c>
      <c r="P206">
        <v>28866.6</v>
      </c>
      <c r="Q206">
        <v>0</v>
      </c>
      <c r="R206" t="s">
        <v>535</v>
      </c>
    </row>
    <row r="207" spans="1:18" x14ac:dyDescent="0.25">
      <c r="A207" t="s">
        <v>3</v>
      </c>
      <c r="B207">
        <v>122020</v>
      </c>
      <c r="C207" s="6">
        <v>122020</v>
      </c>
      <c r="D207" t="s">
        <v>209</v>
      </c>
      <c r="E207" t="s">
        <v>544</v>
      </c>
      <c r="F207" t="s">
        <v>303</v>
      </c>
      <c r="G207" t="s">
        <v>119</v>
      </c>
      <c r="H207" s="5">
        <v>44177</v>
      </c>
      <c r="I207">
        <v>551886</v>
      </c>
      <c r="J207" t="s">
        <v>534</v>
      </c>
      <c r="K207" t="s">
        <v>121</v>
      </c>
      <c r="L207">
        <v>18</v>
      </c>
      <c r="M207">
        <v>467700</v>
      </c>
      <c r="N207">
        <v>0</v>
      </c>
      <c r="O207">
        <v>42093</v>
      </c>
      <c r="P207">
        <v>42093</v>
      </c>
      <c r="Q207">
        <v>0</v>
      </c>
      <c r="R207" t="s">
        <v>535</v>
      </c>
    </row>
    <row r="208" spans="1:18" x14ac:dyDescent="0.25">
      <c r="A208" t="s">
        <v>3</v>
      </c>
      <c r="B208">
        <v>122020</v>
      </c>
      <c r="C208" s="6">
        <v>122020</v>
      </c>
      <c r="D208" t="s">
        <v>209</v>
      </c>
      <c r="E208" t="s">
        <v>544</v>
      </c>
      <c r="F208" t="s">
        <v>333</v>
      </c>
      <c r="G208" t="s">
        <v>119</v>
      </c>
      <c r="H208" s="5">
        <v>44180</v>
      </c>
      <c r="I208">
        <v>672954</v>
      </c>
      <c r="J208" t="s">
        <v>534</v>
      </c>
      <c r="K208" t="s">
        <v>121</v>
      </c>
      <c r="L208">
        <v>18</v>
      </c>
      <c r="M208">
        <v>570300</v>
      </c>
      <c r="N208">
        <v>0</v>
      </c>
      <c r="O208">
        <v>51327</v>
      </c>
      <c r="P208">
        <v>51327</v>
      </c>
      <c r="Q208">
        <v>0</v>
      </c>
      <c r="R208" t="s">
        <v>535</v>
      </c>
    </row>
    <row r="209" spans="1:18" x14ac:dyDescent="0.25">
      <c r="A209" t="s">
        <v>3</v>
      </c>
      <c r="B209">
        <v>122020</v>
      </c>
      <c r="C209" s="6">
        <v>122020</v>
      </c>
      <c r="D209" t="s">
        <v>209</v>
      </c>
      <c r="E209" t="s">
        <v>544</v>
      </c>
      <c r="F209" t="s">
        <v>263</v>
      </c>
      <c r="G209" t="s">
        <v>119</v>
      </c>
      <c r="H209" s="5">
        <v>44191</v>
      </c>
      <c r="I209">
        <v>691244</v>
      </c>
      <c r="J209" t="s">
        <v>534</v>
      </c>
      <c r="K209" t="s">
        <v>121</v>
      </c>
      <c r="L209">
        <v>18</v>
      </c>
      <c r="M209">
        <v>585800</v>
      </c>
      <c r="N209">
        <v>0</v>
      </c>
      <c r="O209">
        <v>52722</v>
      </c>
      <c r="P209">
        <v>52722</v>
      </c>
      <c r="Q209">
        <v>0</v>
      </c>
      <c r="R209" t="s">
        <v>535</v>
      </c>
    </row>
    <row r="210" spans="1:18" x14ac:dyDescent="0.25">
      <c r="A210" t="s">
        <v>3</v>
      </c>
      <c r="B210">
        <v>122020</v>
      </c>
      <c r="C210" s="6">
        <v>122020</v>
      </c>
      <c r="D210" t="s">
        <v>209</v>
      </c>
      <c r="E210" t="s">
        <v>544</v>
      </c>
      <c r="F210" t="s">
        <v>259</v>
      </c>
      <c r="G210" t="s">
        <v>119</v>
      </c>
      <c r="H210" s="5">
        <v>44194</v>
      </c>
      <c r="I210">
        <v>700997</v>
      </c>
      <c r="J210" t="s">
        <v>534</v>
      </c>
      <c r="K210" t="s">
        <v>121</v>
      </c>
      <c r="L210">
        <v>18</v>
      </c>
      <c r="M210">
        <v>594065</v>
      </c>
      <c r="N210">
        <v>0</v>
      </c>
      <c r="O210">
        <v>53465.85</v>
      </c>
      <c r="P210">
        <v>53465.85</v>
      </c>
      <c r="Q210">
        <v>0</v>
      </c>
      <c r="R210" t="s">
        <v>535</v>
      </c>
    </row>
    <row r="211" spans="1:18" x14ac:dyDescent="0.25">
      <c r="A211" t="s">
        <v>3</v>
      </c>
      <c r="B211">
        <v>122020</v>
      </c>
      <c r="C211" s="6">
        <v>112020</v>
      </c>
      <c r="D211" t="s">
        <v>793</v>
      </c>
      <c r="E211" t="s">
        <v>794</v>
      </c>
      <c r="F211" t="s">
        <v>795</v>
      </c>
      <c r="G211" t="s">
        <v>119</v>
      </c>
      <c r="H211" s="5">
        <v>44159</v>
      </c>
      <c r="I211">
        <v>308688</v>
      </c>
      <c r="J211" t="s">
        <v>534</v>
      </c>
      <c r="K211" t="s">
        <v>121</v>
      </c>
      <c r="L211">
        <v>18</v>
      </c>
      <c r="M211">
        <v>261600</v>
      </c>
      <c r="N211">
        <v>47088</v>
      </c>
      <c r="O211">
        <v>0</v>
      </c>
      <c r="P211">
        <v>0</v>
      </c>
      <c r="Q211">
        <v>0</v>
      </c>
      <c r="R211" t="s">
        <v>535</v>
      </c>
    </row>
    <row r="212" spans="1:18" x14ac:dyDescent="0.25">
      <c r="A212" t="s">
        <v>3</v>
      </c>
      <c r="B212">
        <v>122020</v>
      </c>
      <c r="C212" s="6">
        <v>122020</v>
      </c>
      <c r="D212" t="s">
        <v>653</v>
      </c>
      <c r="E212" t="s">
        <v>654</v>
      </c>
      <c r="F212" t="s">
        <v>796</v>
      </c>
      <c r="G212" t="s">
        <v>119</v>
      </c>
      <c r="H212" s="5">
        <v>44195</v>
      </c>
      <c r="I212">
        <v>10940</v>
      </c>
      <c r="J212" t="s">
        <v>534</v>
      </c>
      <c r="K212" t="s">
        <v>121</v>
      </c>
      <c r="L212">
        <v>18</v>
      </c>
      <c r="M212">
        <v>9271</v>
      </c>
      <c r="N212">
        <v>0</v>
      </c>
      <c r="O212">
        <v>834.39</v>
      </c>
      <c r="P212">
        <v>834.39</v>
      </c>
      <c r="Q212">
        <v>0</v>
      </c>
      <c r="R212" t="s">
        <v>535</v>
      </c>
    </row>
    <row r="213" spans="1:18" x14ac:dyDescent="0.25">
      <c r="A213" t="s">
        <v>3</v>
      </c>
      <c r="B213">
        <v>122020</v>
      </c>
      <c r="C213" s="6">
        <v>122020</v>
      </c>
      <c r="D213" t="s">
        <v>155</v>
      </c>
      <c r="E213" t="s">
        <v>623</v>
      </c>
      <c r="F213" t="s">
        <v>336</v>
      </c>
      <c r="G213" t="s">
        <v>119</v>
      </c>
      <c r="H213" s="5">
        <v>44168</v>
      </c>
      <c r="I213">
        <v>571396</v>
      </c>
      <c r="J213" t="s">
        <v>534</v>
      </c>
      <c r="K213" t="s">
        <v>121</v>
      </c>
      <c r="L213">
        <v>18</v>
      </c>
      <c r="M213">
        <v>484233.75</v>
      </c>
      <c r="N213">
        <v>0</v>
      </c>
      <c r="O213">
        <v>43581.04</v>
      </c>
      <c r="P213">
        <v>43581.04</v>
      </c>
      <c r="Q213">
        <v>0</v>
      </c>
      <c r="R213" t="s">
        <v>535</v>
      </c>
    </row>
    <row r="214" spans="1:18" x14ac:dyDescent="0.25">
      <c r="A214" t="s">
        <v>3</v>
      </c>
      <c r="B214">
        <v>122020</v>
      </c>
      <c r="C214" s="6">
        <v>122020</v>
      </c>
      <c r="D214" t="s">
        <v>548</v>
      </c>
      <c r="E214" t="s">
        <v>549</v>
      </c>
      <c r="F214" t="s">
        <v>798</v>
      </c>
      <c r="G214" t="s">
        <v>119</v>
      </c>
      <c r="H214" s="5">
        <v>44166</v>
      </c>
      <c r="I214">
        <v>12750</v>
      </c>
      <c r="J214" t="s">
        <v>534</v>
      </c>
      <c r="K214" t="s">
        <v>121</v>
      </c>
      <c r="L214">
        <v>18</v>
      </c>
      <c r="M214">
        <v>10805</v>
      </c>
      <c r="N214">
        <v>0</v>
      </c>
      <c r="O214">
        <v>972.45</v>
      </c>
      <c r="P214">
        <v>972.45</v>
      </c>
      <c r="Q214">
        <v>0</v>
      </c>
      <c r="R214" t="s">
        <v>535</v>
      </c>
    </row>
    <row r="215" spans="1:18" x14ac:dyDescent="0.25">
      <c r="A215" t="s">
        <v>3</v>
      </c>
      <c r="B215">
        <v>122020</v>
      </c>
      <c r="C215" s="6">
        <v>122020</v>
      </c>
      <c r="D215" t="s">
        <v>706</v>
      </c>
      <c r="E215" t="s">
        <v>707</v>
      </c>
      <c r="F215" t="s">
        <v>180</v>
      </c>
      <c r="G215" t="s">
        <v>119</v>
      </c>
      <c r="H215" s="5">
        <v>44194</v>
      </c>
      <c r="I215">
        <v>986810</v>
      </c>
      <c r="J215" t="s">
        <v>534</v>
      </c>
      <c r="K215" t="s">
        <v>121</v>
      </c>
      <c r="L215">
        <v>18</v>
      </c>
      <c r="M215">
        <v>836280</v>
      </c>
      <c r="N215">
        <v>0</v>
      </c>
      <c r="O215">
        <v>75265</v>
      </c>
      <c r="P215">
        <v>75265</v>
      </c>
      <c r="Q215">
        <v>0</v>
      </c>
      <c r="R215" t="s">
        <v>535</v>
      </c>
    </row>
    <row r="216" spans="1:18" x14ac:dyDescent="0.25">
      <c r="A216" t="s">
        <v>3</v>
      </c>
      <c r="B216">
        <v>122020</v>
      </c>
      <c r="C216" s="6">
        <v>122020</v>
      </c>
      <c r="D216" t="s">
        <v>561</v>
      </c>
      <c r="E216" t="s">
        <v>562</v>
      </c>
      <c r="F216" t="s">
        <v>799</v>
      </c>
      <c r="G216" t="s">
        <v>119</v>
      </c>
      <c r="H216" s="5">
        <v>44166</v>
      </c>
      <c r="I216">
        <v>102037</v>
      </c>
      <c r="J216" t="s">
        <v>534</v>
      </c>
      <c r="K216" t="s">
        <v>121</v>
      </c>
      <c r="L216">
        <v>5</v>
      </c>
      <c r="M216">
        <v>89079.4</v>
      </c>
      <c r="N216">
        <v>0</v>
      </c>
      <c r="O216">
        <v>2226.9899999999998</v>
      </c>
      <c r="P216">
        <v>2226.9899999999998</v>
      </c>
      <c r="Q216">
        <v>8504</v>
      </c>
      <c r="R216" t="s">
        <v>535</v>
      </c>
    </row>
    <row r="217" spans="1:18" x14ac:dyDescent="0.25">
      <c r="A217" t="s">
        <v>3</v>
      </c>
      <c r="B217">
        <v>122020</v>
      </c>
      <c r="C217" s="6">
        <v>122020</v>
      </c>
      <c r="D217" t="s">
        <v>561</v>
      </c>
      <c r="E217" t="s">
        <v>562</v>
      </c>
      <c r="F217" t="s">
        <v>800</v>
      </c>
      <c r="G217" t="s">
        <v>119</v>
      </c>
      <c r="H217" s="5">
        <v>44168</v>
      </c>
      <c r="I217">
        <v>105397</v>
      </c>
      <c r="J217" t="s">
        <v>534</v>
      </c>
      <c r="K217" t="s">
        <v>121</v>
      </c>
      <c r="L217">
        <v>5</v>
      </c>
      <c r="M217">
        <v>92012.4</v>
      </c>
      <c r="N217">
        <v>0</v>
      </c>
      <c r="O217">
        <v>2300.31</v>
      </c>
      <c r="P217">
        <v>2300.31</v>
      </c>
      <c r="Q217">
        <v>8784</v>
      </c>
      <c r="R217" t="s">
        <v>535</v>
      </c>
    </row>
    <row r="218" spans="1:18" x14ac:dyDescent="0.25">
      <c r="A218" t="s">
        <v>3</v>
      </c>
      <c r="B218">
        <v>122020</v>
      </c>
      <c r="C218" s="6">
        <v>122020</v>
      </c>
      <c r="D218" t="s">
        <v>561</v>
      </c>
      <c r="E218" t="s">
        <v>562</v>
      </c>
      <c r="F218" t="s">
        <v>801</v>
      </c>
      <c r="G218" t="s">
        <v>119</v>
      </c>
      <c r="H218" s="5">
        <v>44195</v>
      </c>
      <c r="I218">
        <v>142246</v>
      </c>
      <c r="J218" t="s">
        <v>534</v>
      </c>
      <c r="K218" t="s">
        <v>121</v>
      </c>
      <c r="L218">
        <v>5</v>
      </c>
      <c r="M218">
        <v>127731.52</v>
      </c>
      <c r="N218">
        <v>0</v>
      </c>
      <c r="O218">
        <v>3193.29</v>
      </c>
      <c r="P218">
        <v>3193.29</v>
      </c>
      <c r="Q218">
        <v>8128</v>
      </c>
      <c r="R218" t="s">
        <v>535</v>
      </c>
    </row>
    <row r="219" spans="1:18" x14ac:dyDescent="0.25">
      <c r="A219" t="s">
        <v>3</v>
      </c>
      <c r="B219">
        <v>122020</v>
      </c>
      <c r="C219" s="6">
        <v>122020</v>
      </c>
      <c r="D219" t="s">
        <v>561</v>
      </c>
      <c r="E219" t="s">
        <v>562</v>
      </c>
      <c r="F219" t="s">
        <v>802</v>
      </c>
      <c r="G219" t="s">
        <v>119</v>
      </c>
      <c r="H219" s="5">
        <v>44196</v>
      </c>
      <c r="I219">
        <v>141266</v>
      </c>
      <c r="J219" t="s">
        <v>534</v>
      </c>
      <c r="K219" t="s">
        <v>121</v>
      </c>
      <c r="L219">
        <v>5</v>
      </c>
      <c r="M219">
        <v>126851.48</v>
      </c>
      <c r="N219">
        <v>0</v>
      </c>
      <c r="O219">
        <v>3171.29</v>
      </c>
      <c r="P219">
        <v>3171.29</v>
      </c>
      <c r="Q219">
        <v>8072</v>
      </c>
      <c r="R219" t="s">
        <v>535</v>
      </c>
    </row>
    <row r="220" spans="1:18" x14ac:dyDescent="0.25">
      <c r="A220" t="s">
        <v>3</v>
      </c>
      <c r="B220">
        <v>122020</v>
      </c>
      <c r="C220" s="6">
        <v>122020</v>
      </c>
      <c r="D220" t="s">
        <v>803</v>
      </c>
      <c r="E220" t="s">
        <v>804</v>
      </c>
      <c r="F220" t="s">
        <v>805</v>
      </c>
      <c r="G220" t="s">
        <v>119</v>
      </c>
      <c r="H220" s="5">
        <v>44174</v>
      </c>
      <c r="I220">
        <v>72062</v>
      </c>
      <c r="J220" t="s">
        <v>534</v>
      </c>
      <c r="K220" t="s">
        <v>121</v>
      </c>
      <c r="L220">
        <v>18</v>
      </c>
      <c r="M220">
        <v>61070</v>
      </c>
      <c r="N220">
        <v>0</v>
      </c>
      <c r="O220">
        <v>5496</v>
      </c>
      <c r="P220">
        <v>5496</v>
      </c>
      <c r="Q220">
        <v>0</v>
      </c>
      <c r="R220" t="s">
        <v>535</v>
      </c>
    </row>
    <row r="221" spans="1:18" x14ac:dyDescent="0.25">
      <c r="A221" t="s">
        <v>3</v>
      </c>
      <c r="B221">
        <v>122020</v>
      </c>
      <c r="C221" s="6">
        <v>122020</v>
      </c>
      <c r="D221" t="s">
        <v>344</v>
      </c>
      <c r="E221" t="s">
        <v>806</v>
      </c>
      <c r="F221" t="s">
        <v>807</v>
      </c>
      <c r="G221" t="s">
        <v>119</v>
      </c>
      <c r="H221" s="5">
        <v>44190</v>
      </c>
      <c r="I221">
        <v>356914.6</v>
      </c>
      <c r="J221" t="s">
        <v>534</v>
      </c>
      <c r="K221" t="s">
        <v>121</v>
      </c>
      <c r="L221">
        <v>18</v>
      </c>
      <c r="M221">
        <v>302470</v>
      </c>
      <c r="N221">
        <v>0</v>
      </c>
      <c r="O221">
        <v>27222.3</v>
      </c>
      <c r="P221">
        <v>27222.3</v>
      </c>
      <c r="Q221">
        <v>0</v>
      </c>
      <c r="R221" t="s">
        <v>535</v>
      </c>
    </row>
    <row r="222" spans="1:18" x14ac:dyDescent="0.25">
      <c r="A222" t="s">
        <v>3</v>
      </c>
      <c r="B222">
        <v>122020</v>
      </c>
      <c r="C222" s="6">
        <v>122020</v>
      </c>
      <c r="D222" t="s">
        <v>808</v>
      </c>
      <c r="E222" t="s">
        <v>809</v>
      </c>
      <c r="F222" t="s">
        <v>810</v>
      </c>
      <c r="G222" t="s">
        <v>119</v>
      </c>
      <c r="H222" s="5">
        <v>44174</v>
      </c>
      <c r="I222">
        <v>399825</v>
      </c>
      <c r="J222" t="s">
        <v>534</v>
      </c>
      <c r="K222" t="s">
        <v>121</v>
      </c>
      <c r="L222">
        <v>18</v>
      </c>
      <c r="M222">
        <v>338835</v>
      </c>
      <c r="N222">
        <v>0</v>
      </c>
      <c r="O222">
        <v>30495.15</v>
      </c>
      <c r="P222">
        <v>30495.15</v>
      </c>
      <c r="Q222">
        <v>0</v>
      </c>
      <c r="R222" t="s">
        <v>535</v>
      </c>
    </row>
    <row r="223" spans="1:18" x14ac:dyDescent="0.25">
      <c r="A223" t="s">
        <v>3</v>
      </c>
      <c r="B223">
        <v>122020</v>
      </c>
      <c r="C223" s="6">
        <v>122020</v>
      </c>
      <c r="D223" t="s">
        <v>592</v>
      </c>
      <c r="E223" t="s">
        <v>593</v>
      </c>
      <c r="F223" t="s">
        <v>811</v>
      </c>
      <c r="G223" t="s">
        <v>119</v>
      </c>
      <c r="H223" s="5">
        <v>44181</v>
      </c>
      <c r="I223">
        <v>33559</v>
      </c>
      <c r="J223" t="s">
        <v>534</v>
      </c>
      <c r="K223" t="s">
        <v>121</v>
      </c>
      <c r="L223">
        <v>18</v>
      </c>
      <c r="M223">
        <v>28440</v>
      </c>
      <c r="N223">
        <v>5119.2</v>
      </c>
      <c r="O223">
        <v>0</v>
      </c>
      <c r="P223">
        <v>0</v>
      </c>
      <c r="Q223">
        <v>0</v>
      </c>
      <c r="R223" t="s">
        <v>535</v>
      </c>
    </row>
    <row r="224" spans="1:18" x14ac:dyDescent="0.25">
      <c r="A224" t="s">
        <v>3</v>
      </c>
      <c r="B224">
        <v>122020</v>
      </c>
      <c r="C224" s="6">
        <v>122020</v>
      </c>
      <c r="D224" t="s">
        <v>545</v>
      </c>
      <c r="E224" t="s">
        <v>546</v>
      </c>
      <c r="F224" t="s">
        <v>812</v>
      </c>
      <c r="G224" t="s">
        <v>119</v>
      </c>
      <c r="H224" s="5">
        <v>44167</v>
      </c>
      <c r="I224">
        <v>334942</v>
      </c>
      <c r="J224" t="s">
        <v>534</v>
      </c>
      <c r="K224" t="s">
        <v>121</v>
      </c>
      <c r="L224">
        <v>18</v>
      </c>
      <c r="M224">
        <v>2600</v>
      </c>
      <c r="N224">
        <v>0</v>
      </c>
      <c r="O224">
        <v>234</v>
      </c>
      <c r="P224">
        <v>234</v>
      </c>
      <c r="Q224">
        <v>0</v>
      </c>
      <c r="R224" t="s">
        <v>535</v>
      </c>
    </row>
    <row r="225" spans="1:18" x14ac:dyDescent="0.25">
      <c r="A225" t="s">
        <v>3</v>
      </c>
      <c r="B225">
        <v>122020</v>
      </c>
      <c r="C225" s="6">
        <v>122020</v>
      </c>
      <c r="D225" t="s">
        <v>813</v>
      </c>
      <c r="E225" t="s">
        <v>814</v>
      </c>
      <c r="F225" t="s">
        <v>815</v>
      </c>
      <c r="G225" t="s">
        <v>119</v>
      </c>
      <c r="H225" s="5">
        <v>44166</v>
      </c>
      <c r="I225">
        <v>471050</v>
      </c>
      <c r="J225" t="s">
        <v>534</v>
      </c>
      <c r="K225" t="s">
        <v>121</v>
      </c>
      <c r="L225">
        <v>18</v>
      </c>
      <c r="M225">
        <v>399195</v>
      </c>
      <c r="N225">
        <v>0</v>
      </c>
      <c r="O225">
        <v>35927.550000000003</v>
      </c>
      <c r="P225">
        <v>35927.550000000003</v>
      </c>
      <c r="Q225">
        <v>0</v>
      </c>
      <c r="R225" t="s">
        <v>535</v>
      </c>
    </row>
    <row r="226" spans="1:18" x14ac:dyDescent="0.25">
      <c r="A226" t="s">
        <v>3</v>
      </c>
      <c r="B226">
        <v>122020</v>
      </c>
      <c r="C226" s="6">
        <v>122020</v>
      </c>
      <c r="D226" t="s">
        <v>813</v>
      </c>
      <c r="E226" t="s">
        <v>814</v>
      </c>
      <c r="F226" t="s">
        <v>816</v>
      </c>
      <c r="G226" t="s">
        <v>119</v>
      </c>
      <c r="H226" s="5">
        <v>44166</v>
      </c>
      <c r="I226">
        <v>418003</v>
      </c>
      <c r="J226" t="s">
        <v>534</v>
      </c>
      <c r="K226" t="s">
        <v>121</v>
      </c>
      <c r="L226">
        <v>18</v>
      </c>
      <c r="M226">
        <v>354240</v>
      </c>
      <c r="N226">
        <v>0</v>
      </c>
      <c r="O226">
        <v>31881.599999999999</v>
      </c>
      <c r="P226">
        <v>31881.599999999999</v>
      </c>
      <c r="Q226">
        <v>0</v>
      </c>
      <c r="R226" t="s">
        <v>535</v>
      </c>
    </row>
    <row r="227" spans="1:18" x14ac:dyDescent="0.25">
      <c r="A227" t="s">
        <v>3</v>
      </c>
      <c r="B227">
        <v>122020</v>
      </c>
      <c r="C227" s="6">
        <v>122020</v>
      </c>
      <c r="D227" t="s">
        <v>596</v>
      </c>
      <c r="E227" t="s">
        <v>597</v>
      </c>
      <c r="F227" t="s">
        <v>817</v>
      </c>
      <c r="G227" t="s">
        <v>119</v>
      </c>
      <c r="H227" s="5">
        <v>44167</v>
      </c>
      <c r="I227">
        <v>393790</v>
      </c>
      <c r="J227" t="s">
        <v>534</v>
      </c>
      <c r="K227" t="s">
        <v>121</v>
      </c>
      <c r="L227">
        <v>18</v>
      </c>
      <c r="M227">
        <v>333720</v>
      </c>
      <c r="N227">
        <v>0</v>
      </c>
      <c r="O227">
        <v>30034.799999999999</v>
      </c>
      <c r="P227">
        <v>30034.799999999999</v>
      </c>
      <c r="Q227">
        <v>0</v>
      </c>
      <c r="R227" t="s">
        <v>535</v>
      </c>
    </row>
    <row r="228" spans="1:18" x14ac:dyDescent="0.25">
      <c r="A228" t="s">
        <v>3</v>
      </c>
      <c r="B228">
        <v>122020</v>
      </c>
      <c r="C228" s="6">
        <v>122020</v>
      </c>
      <c r="D228" t="s">
        <v>596</v>
      </c>
      <c r="E228" t="s">
        <v>597</v>
      </c>
      <c r="F228" t="s">
        <v>818</v>
      </c>
      <c r="G228" t="s">
        <v>119</v>
      </c>
      <c r="H228" s="5">
        <v>44178</v>
      </c>
      <c r="I228">
        <v>774906</v>
      </c>
      <c r="J228" t="s">
        <v>534</v>
      </c>
      <c r="K228" t="s">
        <v>121</v>
      </c>
      <c r="L228">
        <v>18</v>
      </c>
      <c r="M228">
        <v>656700</v>
      </c>
      <c r="N228">
        <v>0</v>
      </c>
      <c r="O228">
        <v>59103</v>
      </c>
      <c r="P228">
        <v>59103</v>
      </c>
      <c r="Q228">
        <v>0</v>
      </c>
      <c r="R228" t="s">
        <v>535</v>
      </c>
    </row>
    <row r="229" spans="1:18" x14ac:dyDescent="0.25">
      <c r="A229" t="s">
        <v>3</v>
      </c>
      <c r="B229">
        <v>122020</v>
      </c>
      <c r="C229" s="6">
        <v>122020</v>
      </c>
      <c r="D229" t="s">
        <v>738</v>
      </c>
      <c r="E229" t="s">
        <v>739</v>
      </c>
      <c r="F229" t="s">
        <v>819</v>
      </c>
      <c r="G229" t="s">
        <v>119</v>
      </c>
      <c r="H229" s="5">
        <v>44183</v>
      </c>
      <c r="I229">
        <v>4450</v>
      </c>
      <c r="J229" t="s">
        <v>534</v>
      </c>
      <c r="K229" t="s">
        <v>121</v>
      </c>
      <c r="L229">
        <v>12</v>
      </c>
      <c r="M229">
        <v>3973.2</v>
      </c>
      <c r="N229">
        <v>0</v>
      </c>
      <c r="O229">
        <v>238.39</v>
      </c>
      <c r="P229">
        <v>238.39</v>
      </c>
      <c r="Q229">
        <v>0</v>
      </c>
      <c r="R229" t="s">
        <v>535</v>
      </c>
    </row>
    <row r="230" spans="1:18" x14ac:dyDescent="0.25">
      <c r="A230" t="s">
        <v>3</v>
      </c>
      <c r="B230">
        <v>122020</v>
      </c>
      <c r="C230" s="6">
        <v>122020</v>
      </c>
      <c r="D230" t="s">
        <v>554</v>
      </c>
      <c r="E230" t="s">
        <v>555</v>
      </c>
      <c r="F230" t="s">
        <v>820</v>
      </c>
      <c r="G230" t="s">
        <v>119</v>
      </c>
      <c r="H230" s="5">
        <v>44174</v>
      </c>
      <c r="I230">
        <v>495742</v>
      </c>
      <c r="J230" t="s">
        <v>534</v>
      </c>
      <c r="K230" t="s">
        <v>121</v>
      </c>
      <c r="L230">
        <v>18</v>
      </c>
      <c r="M230">
        <v>420120</v>
      </c>
      <c r="N230">
        <v>0</v>
      </c>
      <c r="O230">
        <v>37810.800000000003</v>
      </c>
      <c r="P230">
        <v>37810.800000000003</v>
      </c>
      <c r="Q230">
        <v>0</v>
      </c>
      <c r="R230" t="s">
        <v>535</v>
      </c>
    </row>
    <row r="231" spans="1:18" x14ac:dyDescent="0.25">
      <c r="A231" t="s">
        <v>3</v>
      </c>
      <c r="B231">
        <v>122020</v>
      </c>
      <c r="C231" s="6">
        <v>122020</v>
      </c>
      <c r="D231" t="s">
        <v>554</v>
      </c>
      <c r="E231" t="s">
        <v>555</v>
      </c>
      <c r="F231" t="s">
        <v>821</v>
      </c>
      <c r="G231" t="s">
        <v>119</v>
      </c>
      <c r="H231" s="5">
        <v>44177</v>
      </c>
      <c r="I231">
        <v>299083</v>
      </c>
      <c r="J231" t="s">
        <v>534</v>
      </c>
      <c r="K231" t="s">
        <v>121</v>
      </c>
      <c r="L231">
        <v>18</v>
      </c>
      <c r="M231">
        <v>253460</v>
      </c>
      <c r="N231">
        <v>0</v>
      </c>
      <c r="O231">
        <v>22811.4</v>
      </c>
      <c r="P231">
        <v>22811.4</v>
      </c>
      <c r="Q231">
        <v>0</v>
      </c>
      <c r="R231" t="s">
        <v>535</v>
      </c>
    </row>
    <row r="232" spans="1:18" x14ac:dyDescent="0.25">
      <c r="A232" t="s">
        <v>3</v>
      </c>
      <c r="B232">
        <v>122020</v>
      </c>
      <c r="C232" s="6">
        <v>122020</v>
      </c>
      <c r="D232" t="s">
        <v>822</v>
      </c>
      <c r="E232" t="s">
        <v>823</v>
      </c>
      <c r="F232" t="s">
        <v>824</v>
      </c>
      <c r="G232" t="s">
        <v>119</v>
      </c>
      <c r="H232" s="5">
        <v>44194</v>
      </c>
      <c r="I232">
        <v>896.75</v>
      </c>
      <c r="J232" t="s">
        <v>534</v>
      </c>
      <c r="K232" t="s">
        <v>121</v>
      </c>
      <c r="L232">
        <v>18</v>
      </c>
      <c r="M232">
        <v>759.96</v>
      </c>
      <c r="N232">
        <v>0</v>
      </c>
      <c r="O232">
        <v>68.400000000000006</v>
      </c>
      <c r="P232">
        <v>68.400000000000006</v>
      </c>
      <c r="Q232">
        <v>0</v>
      </c>
      <c r="R232" t="s">
        <v>535</v>
      </c>
    </row>
    <row r="233" spans="1:18" x14ac:dyDescent="0.25">
      <c r="A233" t="s">
        <v>3</v>
      </c>
      <c r="B233">
        <v>122020</v>
      </c>
      <c r="C233" s="6">
        <v>122020</v>
      </c>
      <c r="D233" t="s">
        <v>332</v>
      </c>
      <c r="E233" t="s">
        <v>825</v>
      </c>
      <c r="F233" t="s">
        <v>826</v>
      </c>
      <c r="G233" t="s">
        <v>119</v>
      </c>
      <c r="H233" s="5">
        <v>44181</v>
      </c>
      <c r="I233">
        <v>648268</v>
      </c>
      <c r="J233" t="s">
        <v>534</v>
      </c>
      <c r="K233" t="s">
        <v>121</v>
      </c>
      <c r="L233">
        <v>18</v>
      </c>
      <c r="M233">
        <v>549380</v>
      </c>
      <c r="N233">
        <v>0</v>
      </c>
      <c r="O233">
        <v>49444.2</v>
      </c>
      <c r="P233">
        <v>49444.2</v>
      </c>
      <c r="Q233">
        <v>0</v>
      </c>
      <c r="R233" t="s">
        <v>535</v>
      </c>
    </row>
    <row r="234" spans="1:18" x14ac:dyDescent="0.25">
      <c r="A234" t="s">
        <v>827</v>
      </c>
      <c r="B234">
        <v>92020</v>
      </c>
      <c r="D234" t="s">
        <v>609</v>
      </c>
      <c r="E234" t="s">
        <v>610</v>
      </c>
      <c r="F234" t="s">
        <v>828</v>
      </c>
      <c r="G234" t="s">
        <v>119</v>
      </c>
      <c r="H234" s="5">
        <v>44034</v>
      </c>
      <c r="I234">
        <v>-1619</v>
      </c>
      <c r="J234" t="s">
        <v>534</v>
      </c>
      <c r="K234" t="s">
        <v>121</v>
      </c>
      <c r="L234">
        <v>18</v>
      </c>
      <c r="M234">
        <v>-1372</v>
      </c>
      <c r="N234">
        <v>0</v>
      </c>
      <c r="O234">
        <v>-123.48</v>
      </c>
      <c r="P234">
        <v>-123.48</v>
      </c>
    </row>
    <row r="235" spans="1:18" x14ac:dyDescent="0.25">
      <c r="A235" t="s">
        <v>827</v>
      </c>
      <c r="B235">
        <v>122020</v>
      </c>
      <c r="D235" t="s">
        <v>738</v>
      </c>
      <c r="E235" t="s">
        <v>739</v>
      </c>
      <c r="F235" t="s">
        <v>775</v>
      </c>
      <c r="G235" t="s">
        <v>119</v>
      </c>
      <c r="H235" s="5">
        <v>44182</v>
      </c>
      <c r="I235">
        <v>-6064</v>
      </c>
      <c r="J235" t="s">
        <v>534</v>
      </c>
      <c r="K235" t="s">
        <v>121</v>
      </c>
      <c r="L235">
        <v>12</v>
      </c>
      <c r="M235">
        <v>-5414.24</v>
      </c>
      <c r="N235">
        <v>0</v>
      </c>
      <c r="O235">
        <v>-324.85000000000002</v>
      </c>
      <c r="P235">
        <v>-324.85000000000002</v>
      </c>
    </row>
    <row r="237" spans="1:18" x14ac:dyDescent="0.25">
      <c r="N237" s="4">
        <f>SUM(N2:N236)</f>
        <v>282588.48000000004</v>
      </c>
      <c r="O237" s="4">
        <f t="shared" ref="O237:Q237" si="0">SUM(O2:O236)</f>
        <v>4257501.74</v>
      </c>
      <c r="P237" s="4">
        <f t="shared" si="0"/>
        <v>4257501.74</v>
      </c>
      <c r="Q237" s="4">
        <f t="shared" si="0"/>
        <v>129020</v>
      </c>
    </row>
    <row r="240" spans="1:18" x14ac:dyDescent="0.25">
      <c r="N240" s="4"/>
      <c r="O240" s="4"/>
      <c r="P240" s="4"/>
      <c r="Q240" s="4"/>
    </row>
    <row r="242" spans="14:17" x14ac:dyDescent="0.25">
      <c r="N242" s="4"/>
      <c r="O242" s="4"/>
      <c r="P242" s="4"/>
      <c r="Q242" s="4"/>
    </row>
  </sheetData>
  <autoFilter ref="A1:R2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Index</vt:lpstr>
      <vt:lpstr>Filing Date</vt:lpstr>
      <vt:lpstr>Workings</vt:lpstr>
      <vt:lpstr>B2B</vt:lpstr>
      <vt:lpstr>GSTR3B</vt:lpstr>
      <vt:lpstr>GSTR3B-ITC</vt:lpstr>
      <vt:lpstr>ITC ANALYSIS</vt:lpstr>
      <vt:lpstr>GSTR2A</vt:lpstr>
      <vt:lpstr>BOOKS -itc</vt:lpstr>
      <vt:lpstr>2A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RAMAJAYAM J.</cp:lastModifiedBy>
  <dcterms:created xsi:type="dcterms:W3CDTF">2022-02-24T08:43:40Z</dcterms:created>
  <dcterms:modified xsi:type="dcterms:W3CDTF">2022-02-25T12:47:35Z</dcterms:modified>
</cp:coreProperties>
</file>