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GST\XCODE LIFE SCIENCES PRIVATE LIMITED\FY 2021-22\Salary Workings\"/>
    </mc:Choice>
  </mc:AlternateContent>
  <xr:revisionPtr revIDLastSave="0" documentId="13_ncr:1_{47907BDE-3A81-45C1-A6DD-E55F61710BA4}" xr6:coauthVersionLast="45" xr6:coauthVersionMax="45" xr10:uidLastSave="{00000000-0000-0000-0000-000000000000}"/>
  <bookViews>
    <workbookView xWindow="-120" yWindow="-120" windowWidth="20640" windowHeight="11310" firstSheet="1" activeTab="2" xr2:uid="{00000000-000D-0000-FFFF-FFFF00000000}"/>
  </bookViews>
  <sheets>
    <sheet name="ABDUR-SALARY WORKINGS" sheetId="1" state="hidden" r:id="rId1"/>
    <sheet name="Breakup" sheetId="2" r:id="rId2"/>
    <sheet name="Salary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30" i="3" l="1"/>
  <c r="L28" i="3"/>
  <c r="L27" i="3"/>
  <c r="L26" i="3"/>
  <c r="L25" i="3"/>
  <c r="L21" i="3"/>
  <c r="K30" i="3"/>
  <c r="J30" i="3"/>
  <c r="I30" i="3"/>
  <c r="K28" i="3"/>
  <c r="K27" i="3"/>
  <c r="K26" i="3"/>
  <c r="K25" i="3"/>
  <c r="K24" i="3"/>
  <c r="K21" i="3"/>
  <c r="J28" i="3"/>
  <c r="J27" i="3"/>
  <c r="J26" i="3"/>
  <c r="J25" i="3"/>
  <c r="J21" i="3"/>
  <c r="I28" i="3"/>
  <c r="I27" i="3"/>
  <c r="I26" i="3"/>
  <c r="I25" i="3"/>
  <c r="I24" i="3"/>
  <c r="I22" i="3"/>
  <c r="I21" i="3"/>
  <c r="H30" i="3"/>
  <c r="H28" i="3"/>
  <c r="H27" i="3"/>
  <c r="H26" i="3"/>
  <c r="H25" i="3"/>
  <c r="H24" i="3"/>
  <c r="H22" i="3"/>
  <c r="H21" i="3"/>
  <c r="G30" i="3"/>
  <c r="G28" i="3"/>
  <c r="G27" i="3"/>
  <c r="G26" i="3"/>
  <c r="G25" i="3"/>
  <c r="G24" i="3"/>
  <c r="G22" i="3"/>
  <c r="G21" i="3"/>
  <c r="F28" i="3"/>
  <c r="F27" i="3"/>
  <c r="F26" i="3"/>
  <c r="F25" i="3"/>
  <c r="F24" i="3"/>
  <c r="F22" i="3"/>
  <c r="F21" i="3"/>
  <c r="F30" i="3" s="1"/>
  <c r="E28" i="3"/>
  <c r="E27" i="3"/>
  <c r="E26" i="3"/>
  <c r="E25" i="3"/>
  <c r="E24" i="3"/>
  <c r="E22" i="3"/>
  <c r="E30" i="3" s="1"/>
  <c r="E21" i="3"/>
  <c r="D28" i="3"/>
  <c r="D27" i="3"/>
  <c r="D26" i="3"/>
  <c r="D25" i="3"/>
  <c r="D24" i="3"/>
  <c r="D22" i="3"/>
  <c r="D21" i="3"/>
  <c r="D30" i="3" s="1"/>
  <c r="C27" i="3"/>
  <c r="C26" i="3"/>
  <c r="C25" i="3"/>
  <c r="C24" i="3"/>
  <c r="C23" i="3"/>
  <c r="C22" i="3"/>
  <c r="C21" i="3"/>
  <c r="C30" i="3" s="1"/>
  <c r="B27" i="3"/>
  <c r="B26" i="3"/>
  <c r="B25" i="3"/>
  <c r="B24" i="3"/>
  <c r="B23" i="3"/>
  <c r="B22" i="3"/>
  <c r="B21" i="3"/>
  <c r="B30" i="3" s="1"/>
  <c r="L13" i="3" l="1"/>
  <c r="L12" i="3"/>
  <c r="L11" i="3"/>
  <c r="L10" i="3"/>
  <c r="L9" i="3"/>
  <c r="L8" i="3"/>
  <c r="L7" i="3"/>
  <c r="L6" i="3"/>
  <c r="L5" i="3"/>
  <c r="S155" i="2" l="1"/>
  <c r="R155" i="2"/>
  <c r="Q155" i="2"/>
  <c r="L14" i="3" s="1"/>
  <c r="L16" i="3" s="1"/>
  <c r="P155" i="2"/>
  <c r="O155" i="2"/>
  <c r="N155" i="2"/>
  <c r="M155" i="2"/>
  <c r="L155" i="2"/>
  <c r="K155" i="2"/>
  <c r="J155" i="2"/>
  <c r="I155" i="2"/>
  <c r="H155" i="2"/>
  <c r="G155" i="2"/>
  <c r="F155" i="2"/>
  <c r="E155" i="2"/>
  <c r="D155" i="2"/>
  <c r="C155" i="2"/>
  <c r="A150" i="2"/>
  <c r="A151" i="2" s="1"/>
  <c r="A152" i="2" s="1"/>
  <c r="A153" i="2" s="1"/>
  <c r="K11" i="3"/>
  <c r="K9" i="3"/>
  <c r="K5" i="3"/>
  <c r="S142" i="2"/>
  <c r="R142" i="2"/>
  <c r="Q142" i="2"/>
  <c r="K14" i="3" s="1"/>
  <c r="P142" i="2"/>
  <c r="K13" i="3" s="1"/>
  <c r="O142" i="2"/>
  <c r="K12" i="3" s="1"/>
  <c r="N142" i="2"/>
  <c r="M142" i="2"/>
  <c r="L142" i="2"/>
  <c r="K142" i="2"/>
  <c r="J142" i="2"/>
  <c r="I142" i="2"/>
  <c r="H142" i="2"/>
  <c r="K10" i="3" s="1"/>
  <c r="G142" i="2"/>
  <c r="F142" i="2"/>
  <c r="K7" i="3" s="1"/>
  <c r="E142" i="2"/>
  <c r="K8" i="3" s="1"/>
  <c r="D142" i="2"/>
  <c r="K6" i="3" s="1"/>
  <c r="C142" i="2"/>
  <c r="A137" i="2"/>
  <c r="A138" i="2" s="1"/>
  <c r="A139" i="2" s="1"/>
  <c r="A140" i="2" s="1"/>
  <c r="A136" i="2"/>
  <c r="J14" i="3"/>
  <c r="J12" i="3"/>
  <c r="J8" i="3"/>
  <c r="A124" i="2"/>
  <c r="A125" i="2" s="1"/>
  <c r="A126" i="2" s="1"/>
  <c r="A123" i="2"/>
  <c r="S128" i="2"/>
  <c r="R128" i="2"/>
  <c r="Q128" i="2"/>
  <c r="P128" i="2"/>
  <c r="J13" i="3" s="1"/>
  <c r="O128" i="2"/>
  <c r="N128" i="2"/>
  <c r="M128" i="2"/>
  <c r="L128" i="2"/>
  <c r="K128" i="2"/>
  <c r="J128" i="2"/>
  <c r="I128" i="2"/>
  <c r="J11" i="3" s="1"/>
  <c r="H128" i="2"/>
  <c r="J10" i="3" s="1"/>
  <c r="G128" i="2"/>
  <c r="J9" i="3" s="1"/>
  <c r="F128" i="2"/>
  <c r="J7" i="3" s="1"/>
  <c r="E128" i="2"/>
  <c r="D128" i="2"/>
  <c r="J6" i="3" s="1"/>
  <c r="C128" i="2"/>
  <c r="J5" i="3" s="1"/>
  <c r="H5" i="3"/>
  <c r="C115" i="2"/>
  <c r="I5" i="3" s="1"/>
  <c r="S115" i="2"/>
  <c r="R115" i="2"/>
  <c r="Q115" i="2"/>
  <c r="I14" i="3" s="1"/>
  <c r="P115" i="2"/>
  <c r="I13" i="3" s="1"/>
  <c r="O115" i="2"/>
  <c r="I12" i="3" s="1"/>
  <c r="N115" i="2"/>
  <c r="M115" i="2"/>
  <c r="L115" i="2"/>
  <c r="K115" i="2"/>
  <c r="J115" i="2"/>
  <c r="I115" i="2"/>
  <c r="I11" i="3" s="1"/>
  <c r="H115" i="2"/>
  <c r="I10" i="3" s="1"/>
  <c r="G115" i="2"/>
  <c r="I9" i="3" s="1"/>
  <c r="F115" i="2"/>
  <c r="I7" i="3" s="1"/>
  <c r="E115" i="2"/>
  <c r="I8" i="3" s="1"/>
  <c r="D115" i="2"/>
  <c r="I6" i="3" s="1"/>
  <c r="S100" i="2"/>
  <c r="R100" i="2"/>
  <c r="Q100" i="2"/>
  <c r="H14" i="3" s="1"/>
  <c r="P100" i="2"/>
  <c r="H13" i="3" s="1"/>
  <c r="O100" i="2"/>
  <c r="H12" i="3" s="1"/>
  <c r="N100" i="2"/>
  <c r="M100" i="2"/>
  <c r="L100" i="2"/>
  <c r="K100" i="2"/>
  <c r="J100" i="2"/>
  <c r="I100" i="2"/>
  <c r="H11" i="3" s="1"/>
  <c r="H100" i="2"/>
  <c r="H10" i="3" s="1"/>
  <c r="G100" i="2"/>
  <c r="H9" i="3" s="1"/>
  <c r="F100" i="2"/>
  <c r="H7" i="3" s="1"/>
  <c r="E100" i="2"/>
  <c r="H8" i="3" s="1"/>
  <c r="D100" i="2"/>
  <c r="H6" i="3" s="1"/>
  <c r="K16" i="3" l="1"/>
  <c r="J16" i="3"/>
  <c r="I16" i="3"/>
  <c r="H16" i="3"/>
  <c r="B34" i="1"/>
  <c r="H25" i="1"/>
  <c r="G25" i="1"/>
  <c r="F25" i="1"/>
  <c r="E25" i="1"/>
  <c r="D25" i="1"/>
  <c r="C25" i="1"/>
  <c r="H24" i="1"/>
  <c r="G24" i="1"/>
  <c r="F24" i="1"/>
  <c r="E24" i="1"/>
  <c r="D24" i="1"/>
  <c r="C24" i="1"/>
  <c r="H23" i="1"/>
  <c r="G23" i="1"/>
  <c r="F23" i="1"/>
  <c r="E23" i="1"/>
  <c r="D23" i="1"/>
  <c r="C23" i="1"/>
  <c r="B25" i="1"/>
  <c r="B24" i="1"/>
  <c r="B23" i="1"/>
  <c r="H22" i="1"/>
  <c r="G22" i="1"/>
  <c r="G26" i="1" s="1"/>
  <c r="F22" i="1"/>
  <c r="E22" i="1"/>
  <c r="E26" i="1" s="1"/>
  <c r="D22" i="1"/>
  <c r="C22" i="1"/>
  <c r="J22" i="1" s="1"/>
  <c r="B22" i="1"/>
  <c r="B26" i="1" l="1"/>
  <c r="D26" i="1"/>
  <c r="F26" i="1"/>
  <c r="H26" i="1"/>
  <c r="J24" i="1"/>
  <c r="B36" i="1" s="1"/>
  <c r="J25" i="1"/>
  <c r="J23" i="1"/>
  <c r="C26" i="1"/>
  <c r="J26" i="1" l="1"/>
  <c r="H16" i="1"/>
  <c r="G16" i="1"/>
  <c r="F16" i="1"/>
  <c r="E16" i="1"/>
  <c r="D16" i="1"/>
  <c r="C16" i="1"/>
  <c r="B16" i="1"/>
  <c r="S14" i="2" l="1"/>
  <c r="R14" i="2"/>
  <c r="Q14" i="2"/>
  <c r="B14" i="3" s="1"/>
  <c r="P14" i="2"/>
  <c r="B13" i="3" s="1"/>
  <c r="O14" i="2"/>
  <c r="B12" i="3" s="1"/>
  <c r="N14" i="2"/>
  <c r="M14" i="2"/>
  <c r="L14" i="2"/>
  <c r="K14" i="2"/>
  <c r="J14" i="2"/>
  <c r="I14" i="2"/>
  <c r="B11" i="3" s="1"/>
  <c r="H14" i="2"/>
  <c r="B10" i="3" s="1"/>
  <c r="G14" i="2"/>
  <c r="B9" i="3" s="1"/>
  <c r="F14" i="2"/>
  <c r="B7" i="3" s="1"/>
  <c r="E14" i="2"/>
  <c r="B8" i="3" s="1"/>
  <c r="D14" i="2"/>
  <c r="B6" i="3" s="1"/>
  <c r="C14" i="2"/>
  <c r="B5" i="3" s="1"/>
  <c r="S28" i="2"/>
  <c r="R28" i="2"/>
  <c r="Q28" i="2"/>
  <c r="C14" i="3" s="1"/>
  <c r="P28" i="2"/>
  <c r="C13" i="3" s="1"/>
  <c r="O28" i="2"/>
  <c r="C12" i="3" s="1"/>
  <c r="N28" i="2"/>
  <c r="M28" i="2"/>
  <c r="L28" i="2"/>
  <c r="K28" i="2"/>
  <c r="J28" i="2"/>
  <c r="I28" i="2"/>
  <c r="C11" i="3" s="1"/>
  <c r="H28" i="2"/>
  <c r="C10" i="3" s="1"/>
  <c r="G28" i="2"/>
  <c r="C9" i="3" s="1"/>
  <c r="F28" i="2"/>
  <c r="C7" i="3" s="1"/>
  <c r="E28" i="2"/>
  <c r="C8" i="3" s="1"/>
  <c r="D28" i="2"/>
  <c r="C6" i="3" s="1"/>
  <c r="C28" i="2"/>
  <c r="C5" i="3" s="1"/>
  <c r="S42" i="2"/>
  <c r="R42" i="2"/>
  <c r="Q42" i="2"/>
  <c r="D14" i="3" s="1"/>
  <c r="P42" i="2"/>
  <c r="D13" i="3" s="1"/>
  <c r="O42" i="2"/>
  <c r="D12" i="3" s="1"/>
  <c r="N42" i="2"/>
  <c r="M42" i="2"/>
  <c r="L42" i="2"/>
  <c r="K42" i="2"/>
  <c r="J42" i="2"/>
  <c r="I42" i="2"/>
  <c r="D11" i="3" s="1"/>
  <c r="H42" i="2"/>
  <c r="D10" i="3" s="1"/>
  <c r="G42" i="2"/>
  <c r="D9" i="3" s="1"/>
  <c r="F42" i="2"/>
  <c r="D7" i="3" s="1"/>
  <c r="E42" i="2"/>
  <c r="D8" i="3" s="1"/>
  <c r="D42" i="2"/>
  <c r="D6" i="3" s="1"/>
  <c r="C42" i="2"/>
  <c r="D5" i="3" s="1"/>
  <c r="S56" i="2"/>
  <c r="R56" i="2"/>
  <c r="Q56" i="2"/>
  <c r="E14" i="3" s="1"/>
  <c r="P56" i="2"/>
  <c r="E13" i="3" s="1"/>
  <c r="O56" i="2"/>
  <c r="E12" i="3" s="1"/>
  <c r="N56" i="2"/>
  <c r="M56" i="2"/>
  <c r="L56" i="2"/>
  <c r="K56" i="2"/>
  <c r="J56" i="2"/>
  <c r="I56" i="2"/>
  <c r="E11" i="3" s="1"/>
  <c r="H56" i="2"/>
  <c r="E10" i="3" s="1"/>
  <c r="G56" i="2"/>
  <c r="E9" i="3" s="1"/>
  <c r="F56" i="2"/>
  <c r="E7" i="3" s="1"/>
  <c r="E56" i="2"/>
  <c r="E8" i="3" s="1"/>
  <c r="D56" i="2"/>
  <c r="E6" i="3" s="1"/>
  <c r="C56" i="2"/>
  <c r="E5" i="3" s="1"/>
  <c r="S70" i="2"/>
  <c r="R70" i="2"/>
  <c r="Q70" i="2"/>
  <c r="F14" i="3" s="1"/>
  <c r="P70" i="2"/>
  <c r="F13" i="3" s="1"/>
  <c r="O70" i="2"/>
  <c r="F12" i="3" s="1"/>
  <c r="N70" i="2"/>
  <c r="M70" i="2"/>
  <c r="L70" i="2"/>
  <c r="K70" i="2"/>
  <c r="J70" i="2"/>
  <c r="I70" i="2"/>
  <c r="F11" i="3" s="1"/>
  <c r="H70" i="2"/>
  <c r="F10" i="3" s="1"/>
  <c r="G70" i="2"/>
  <c r="F9" i="3" s="1"/>
  <c r="F70" i="2"/>
  <c r="F7" i="3" s="1"/>
  <c r="E70" i="2"/>
  <c r="F8" i="3" s="1"/>
  <c r="D70" i="2"/>
  <c r="F6" i="3" s="1"/>
  <c r="C70" i="2"/>
  <c r="F5" i="3" s="1"/>
  <c r="S85" i="2"/>
  <c r="R85" i="2"/>
  <c r="Q85" i="2"/>
  <c r="G14" i="3" s="1"/>
  <c r="P85" i="2"/>
  <c r="G13" i="3" s="1"/>
  <c r="O85" i="2"/>
  <c r="G12" i="3" s="1"/>
  <c r="N85" i="2"/>
  <c r="M85" i="2"/>
  <c r="L85" i="2"/>
  <c r="K85" i="2"/>
  <c r="J85" i="2"/>
  <c r="I85" i="2"/>
  <c r="G11" i="3" s="1"/>
  <c r="H85" i="2"/>
  <c r="G10" i="3" s="1"/>
  <c r="G85" i="2"/>
  <c r="G9" i="3" s="1"/>
  <c r="F85" i="2"/>
  <c r="G7" i="3" s="1"/>
  <c r="E85" i="2"/>
  <c r="G8" i="3" s="1"/>
  <c r="D85" i="2"/>
  <c r="G6" i="3" s="1"/>
  <c r="C85" i="2"/>
  <c r="G5" i="3" s="1"/>
  <c r="G16" i="3" l="1"/>
  <c r="E16" i="3"/>
  <c r="C16" i="3"/>
  <c r="F16" i="3"/>
  <c r="D16" i="3"/>
  <c r="B16" i="3"/>
</calcChain>
</file>

<file path=xl/sharedStrings.xml><?xml version="1.0" encoding="utf-8"?>
<sst xmlns="http://schemas.openxmlformats.org/spreadsheetml/2006/main" count="406" uniqueCount="96">
  <si>
    <t>GROSS AMOUNT</t>
  </si>
  <si>
    <t>TDS</t>
  </si>
  <si>
    <t>NET AMOUNT</t>
  </si>
  <si>
    <t>Kathiravan L</t>
  </si>
  <si>
    <t>Abdur Rub</t>
  </si>
  <si>
    <t>Deepika M.S</t>
  </si>
  <si>
    <t>Shubham Kavishwar</t>
  </si>
  <si>
    <t>Madhura Basavalingegowda</t>
  </si>
  <si>
    <t>Jeyaaprakash</t>
  </si>
  <si>
    <t>Sandhya Rani C</t>
  </si>
  <si>
    <t>Premnath D</t>
  </si>
  <si>
    <t>GROSS PAY</t>
  </si>
  <si>
    <t>DEDUCTIONS FOR APRIL 2021</t>
  </si>
  <si>
    <t>NET PAY</t>
  </si>
  <si>
    <t xml:space="preserve">Payment by Transfer to </t>
  </si>
  <si>
    <t>S.No:-</t>
  </si>
  <si>
    <t>Name</t>
  </si>
  <si>
    <t>GROSS CTC</t>
  </si>
  <si>
    <t>Basic</t>
  </si>
  <si>
    <t>Arrears</t>
  </si>
  <si>
    <t>Hra</t>
  </si>
  <si>
    <t>Sp.Allwce</t>
  </si>
  <si>
    <t>Conv.</t>
  </si>
  <si>
    <t>M.Allwce</t>
  </si>
  <si>
    <t>Bonus</t>
  </si>
  <si>
    <t>Others</t>
  </si>
  <si>
    <t>Tax</t>
  </si>
  <si>
    <t>Edu. Cess</t>
  </si>
  <si>
    <t>Total Tax</t>
  </si>
  <si>
    <t>Other Deduction</t>
  </si>
  <si>
    <t>P T</t>
  </si>
  <si>
    <t>Total Deductions</t>
  </si>
  <si>
    <t>APRIL'2021</t>
  </si>
  <si>
    <t>May'2021</t>
  </si>
  <si>
    <t>Net Amount</t>
  </si>
  <si>
    <t xml:space="preserve"> GROSS CTC </t>
  </si>
  <si>
    <t xml:space="preserve"> Basic </t>
  </si>
  <si>
    <t xml:space="preserve"> Arrears </t>
  </si>
  <si>
    <t xml:space="preserve"> Hra </t>
  </si>
  <si>
    <t xml:space="preserve"> Sp.Allwce </t>
  </si>
  <si>
    <t xml:space="preserve"> Conv. </t>
  </si>
  <si>
    <t xml:space="preserve"> M.Allwce </t>
  </si>
  <si>
    <t xml:space="preserve"> Bonus </t>
  </si>
  <si>
    <t xml:space="preserve"> Others </t>
  </si>
  <si>
    <t xml:space="preserve"> Tax </t>
  </si>
  <si>
    <t xml:space="preserve"> Edu. Cess </t>
  </si>
  <si>
    <t xml:space="preserve"> Total Tax </t>
  </si>
  <si>
    <t xml:space="preserve"> Other Deduction </t>
  </si>
  <si>
    <t xml:space="preserve"> P T </t>
  </si>
  <si>
    <t xml:space="preserve"> Total Deductions </t>
  </si>
  <si>
    <t xml:space="preserve"> -   </t>
  </si>
  <si>
    <t>June'2021</t>
  </si>
  <si>
    <t>July'2021</t>
  </si>
  <si>
    <t>AUGUST'2021</t>
  </si>
  <si>
    <t>SEPTEMBER'2021</t>
  </si>
  <si>
    <t>BASIC AMOUNT</t>
  </si>
  <si>
    <t>HRA</t>
  </si>
  <si>
    <t>SPECIAL ALLOWANCE</t>
  </si>
  <si>
    <t>CONVEYANCE</t>
  </si>
  <si>
    <t>MONTHLY ALLOWANCE</t>
  </si>
  <si>
    <t>APRIL</t>
  </si>
  <si>
    <t>MAY</t>
  </si>
  <si>
    <t>JUNE</t>
  </si>
  <si>
    <t>JULY</t>
  </si>
  <si>
    <t>AUGUST</t>
  </si>
  <si>
    <t>SEPTEMBER</t>
  </si>
  <si>
    <t>OCTOBER</t>
  </si>
  <si>
    <t>ABDUR RUB</t>
  </si>
  <si>
    <t>PAN NO:BIEPA9099N</t>
  </si>
  <si>
    <t>ARREARS</t>
  </si>
  <si>
    <t>OTHER DEDUCTION</t>
  </si>
  <si>
    <t>PROFEESIONAL TAX</t>
  </si>
  <si>
    <t>NOVEMBER</t>
  </si>
  <si>
    <t xml:space="preserve">Gross Salary </t>
  </si>
  <si>
    <t>Net Payable</t>
  </si>
  <si>
    <t xml:space="preserve">Servelance Pay </t>
  </si>
  <si>
    <t xml:space="preserve">Old TDS recovery </t>
  </si>
  <si>
    <t>Esop</t>
  </si>
  <si>
    <t>Total Old TDS</t>
  </si>
  <si>
    <t xml:space="preserve">Saleem </t>
  </si>
  <si>
    <t>Abdiur</t>
  </si>
  <si>
    <t>R</t>
  </si>
  <si>
    <t>C</t>
  </si>
  <si>
    <t>Balance TDS</t>
  </si>
  <si>
    <t>October'2021</t>
  </si>
  <si>
    <t>MAY'2021</t>
  </si>
  <si>
    <t>JUNE'2021</t>
  </si>
  <si>
    <t>JULY'2021</t>
  </si>
  <si>
    <t>OCTOBER'2021</t>
  </si>
  <si>
    <t>NOVEMBER'2021</t>
  </si>
  <si>
    <t>November'2021</t>
  </si>
  <si>
    <t>December'2021</t>
  </si>
  <si>
    <t>Januray'2022</t>
  </si>
  <si>
    <t>February'2022</t>
  </si>
  <si>
    <t>January'2022</t>
  </si>
  <si>
    <t>SALARY WORKINGS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</si>
</sst>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_-* #,##0.00_-;\-* #,##0.00_-;_-* &quot;-&quot;??_-;_-@_-"/>
    <numFmt numFmtId="166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0" fontId="2" fillId="0" borderId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</cellStyleXfs>
  <cellXfs count="62">
    <xf numFmtId="0" fontId="0" fillId="0" borderId="0" xfId="0"/>
    <xf numFmtId="0" fontId="0" fillId="0" borderId="1" xfId="0" applyBorder="1"/>
    <xf numFmtId="3" fontId="0" fillId="0" borderId="1" xfId="0" applyNumberFormat="1" applyBorder="1"/>
    <xf numFmtId="4" fontId="0" fillId="0" borderId="1" xfId="0" applyNumberFormat="1" applyBorder="1"/>
    <xf numFmtId="164" fontId="0" fillId="0" borderId="1" xfId="1" applyFont="1" applyBorder="1"/>
    <xf numFmtId="164" fontId="4" fillId="0" borderId="1" xfId="1" applyFont="1" applyBorder="1"/>
    <xf numFmtId="3" fontId="4" fillId="0" borderId="1" xfId="0" applyNumberFormat="1" applyFont="1" applyBorder="1"/>
    <xf numFmtId="164" fontId="4" fillId="0" borderId="1" xfId="0" applyNumberFormat="1" applyFont="1" applyBorder="1"/>
    <xf numFmtId="0" fontId="4" fillId="0" borderId="1" xfId="0" applyFont="1" applyBorder="1"/>
    <xf numFmtId="0" fontId="4" fillId="0" borderId="0" xfId="0" applyFont="1"/>
    <xf numFmtId="0" fontId="4" fillId="0" borderId="2" xfId="0" applyFont="1" applyBorder="1"/>
    <xf numFmtId="0" fontId="4" fillId="0" borderId="2" xfId="0" applyFont="1" applyBorder="1" applyAlignment="1">
      <alignment horizontal="center"/>
    </xf>
    <xf numFmtId="166" fontId="0" fillId="0" borderId="1" xfId="1" applyNumberFormat="1" applyFont="1" applyBorder="1"/>
    <xf numFmtId="166" fontId="1" fillId="0" borderId="1" xfId="1" applyNumberFormat="1" applyFont="1" applyBorder="1"/>
    <xf numFmtId="166" fontId="0" fillId="0" borderId="5" xfId="1" applyNumberFormat="1" applyFont="1" applyBorder="1"/>
    <xf numFmtId="166" fontId="1" fillId="0" borderId="5" xfId="1" applyNumberFormat="1" applyFont="1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166" fontId="0" fillId="0" borderId="1" xfId="0" applyNumberFormat="1" applyBorder="1"/>
    <xf numFmtId="0" fontId="0" fillId="0" borderId="9" xfId="0" applyBorder="1"/>
    <xf numFmtId="0" fontId="4" fillId="0" borderId="10" xfId="0" applyFont="1" applyBorder="1"/>
    <xf numFmtId="166" fontId="0" fillId="0" borderId="5" xfId="0" applyNumberFormat="1" applyBorder="1"/>
    <xf numFmtId="166" fontId="0" fillId="0" borderId="0" xfId="0" applyNumberFormat="1"/>
    <xf numFmtId="4" fontId="0" fillId="0" borderId="0" xfId="0" applyNumberFormat="1"/>
    <xf numFmtId="166" fontId="0" fillId="0" borderId="11" xfId="1" applyNumberFormat="1" applyFont="1" applyBorder="1"/>
    <xf numFmtId="166" fontId="1" fillId="0" borderId="11" xfId="1" applyNumberFormat="1" applyFont="1" applyBorder="1"/>
    <xf numFmtId="0" fontId="0" fillId="0" borderId="12" xfId="0" applyBorder="1"/>
    <xf numFmtId="0" fontId="4" fillId="0" borderId="13" xfId="0" applyFont="1" applyBorder="1" applyAlignment="1">
      <alignment horizontal="left"/>
    </xf>
    <xf numFmtId="0" fontId="4" fillId="0" borderId="13" xfId="0" applyFont="1" applyBorder="1"/>
    <xf numFmtId="0" fontId="4" fillId="0" borderId="14" xfId="0" applyFont="1" applyBorder="1"/>
    <xf numFmtId="166" fontId="1" fillId="0" borderId="15" xfId="1" applyNumberFormat="1" applyFont="1" applyBorder="1"/>
    <xf numFmtId="166" fontId="1" fillId="0" borderId="4" xfId="1" applyNumberFormat="1" applyFont="1" applyBorder="1"/>
    <xf numFmtId="166" fontId="0" fillId="0" borderId="4" xfId="1" applyNumberFormat="1" applyFont="1" applyBorder="1"/>
    <xf numFmtId="0" fontId="0" fillId="0" borderId="4" xfId="0" applyBorder="1"/>
    <xf numFmtId="166" fontId="0" fillId="0" borderId="4" xfId="0" applyNumberFormat="1" applyBorder="1"/>
    <xf numFmtId="0" fontId="0" fillId="0" borderId="6" xfId="0" applyBorder="1"/>
    <xf numFmtId="166" fontId="4" fillId="0" borderId="4" xfId="1" applyNumberFormat="1" applyFont="1" applyBorder="1"/>
    <xf numFmtId="166" fontId="4" fillId="0" borderId="1" xfId="1" applyNumberFormat="1" applyFont="1" applyBorder="1"/>
    <xf numFmtId="166" fontId="4" fillId="0" borderId="11" xfId="1" applyNumberFormat="1" applyFont="1" applyBorder="1"/>
    <xf numFmtId="0" fontId="4" fillId="0" borderId="16" xfId="0" applyFont="1" applyBorder="1"/>
    <xf numFmtId="0" fontId="4" fillId="0" borderId="17" xfId="0" applyFont="1" applyBorder="1"/>
    <xf numFmtId="166" fontId="0" fillId="0" borderId="18" xfId="1" applyNumberFormat="1" applyFont="1" applyBorder="1"/>
    <xf numFmtId="0" fontId="0" fillId="0" borderId="15" xfId="0" applyBorder="1"/>
    <xf numFmtId="166" fontId="4" fillId="0" borderId="2" xfId="1" applyNumberFormat="1" applyFont="1" applyBorder="1"/>
    <xf numFmtId="166" fontId="0" fillId="0" borderId="19" xfId="1" applyNumberFormat="1" applyFont="1" applyBorder="1"/>
    <xf numFmtId="0" fontId="0" fillId="0" borderId="3" xfId="0" applyBorder="1"/>
    <xf numFmtId="166" fontId="0" fillId="0" borderId="20" xfId="1" applyNumberFormat="1" applyFont="1" applyBorder="1"/>
    <xf numFmtId="0" fontId="0" fillId="0" borderId="21" xfId="0" applyBorder="1"/>
    <xf numFmtId="166" fontId="0" fillId="0" borderId="22" xfId="1" applyNumberFormat="1" applyFont="1" applyBorder="1"/>
    <xf numFmtId="0" fontId="0" fillId="0" borderId="23" xfId="0" applyBorder="1"/>
    <xf numFmtId="0" fontId="0" fillId="0" borderId="14" xfId="0" applyBorder="1"/>
    <xf numFmtId="3" fontId="0" fillId="0" borderId="19" xfId="0" applyNumberFormat="1" applyBorder="1"/>
    <xf numFmtId="0" fontId="0" fillId="0" borderId="19" xfId="0" applyBorder="1"/>
    <xf numFmtId="0" fontId="0" fillId="0" borderId="22" xfId="0" applyBorder="1"/>
    <xf numFmtId="166" fontId="4" fillId="0" borderId="24" xfId="0" applyNumberFormat="1" applyFont="1" applyBorder="1"/>
    <xf numFmtId="166" fontId="4" fillId="0" borderId="2" xfId="0" applyNumberFormat="1" applyFont="1" applyBorder="1"/>
    <xf numFmtId="166" fontId="4" fillId="0" borderId="25" xfId="0" applyNumberFormat="1" applyFont="1" applyBorder="1"/>
    <xf numFmtId="166" fontId="0" fillId="0" borderId="23" xfId="1" applyNumberFormat="1" applyFont="1" applyBorder="1"/>
    <xf numFmtId="166" fontId="0" fillId="0" borderId="3" xfId="1" applyNumberFormat="1" applyFont="1" applyBorder="1"/>
    <xf numFmtId="164" fontId="0" fillId="0" borderId="3" xfId="1" applyFont="1" applyBorder="1"/>
    <xf numFmtId="0" fontId="0" fillId="0" borderId="2" xfId="0" applyBorder="1"/>
  </cellXfs>
  <cellStyles count="5">
    <cellStyle name="Comma" xfId="1" builtinId="3"/>
    <cellStyle name="Comma 2" xfId="3" xr:uid="{00000000-0005-0000-0000-000001000000}"/>
    <cellStyle name="Comma 2 4" xfId="4" xr:uid="{00000000-0005-0000-0000-000002000000}"/>
    <cellStyle name="Normal" xfId="0" builtinId="0"/>
    <cellStyle name="Normal 2" xfId="2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6"/>
  <sheetViews>
    <sheetView workbookViewId="0">
      <selection activeCell="A5" sqref="A5:A16"/>
    </sheetView>
  </sheetViews>
  <sheetFormatPr defaultRowHeight="15" x14ac:dyDescent="0.25"/>
  <cols>
    <col min="1" max="1" width="22.140625" bestFit="1" customWidth="1"/>
    <col min="2" max="6" width="9.5703125" bestFit="1" customWidth="1"/>
    <col min="7" max="7" width="11.28515625" bestFit="1" customWidth="1"/>
    <col min="8" max="8" width="9.5703125" bestFit="1" customWidth="1"/>
    <col min="9" max="9" width="11.28515625" bestFit="1" customWidth="1"/>
    <col min="10" max="10" width="10.5703125" bestFit="1" customWidth="1"/>
  </cols>
  <sheetData>
    <row r="1" spans="1:9" ht="15.75" thickBot="1" x14ac:dyDescent="0.3">
      <c r="A1" s="10" t="s">
        <v>67</v>
      </c>
    </row>
    <row r="2" spans="1:9" ht="15.75" thickBot="1" x14ac:dyDescent="0.3">
      <c r="A2" s="10" t="s">
        <v>68</v>
      </c>
    </row>
    <row r="3" spans="1:9" ht="15.75" thickBot="1" x14ac:dyDescent="0.3">
      <c r="A3" s="21"/>
    </row>
    <row r="4" spans="1:9" ht="15.75" thickBot="1" x14ac:dyDescent="0.3">
      <c r="A4" s="20"/>
      <c r="B4" s="11" t="s">
        <v>60</v>
      </c>
      <c r="C4" s="11" t="s">
        <v>61</v>
      </c>
      <c r="D4" s="11" t="s">
        <v>62</v>
      </c>
      <c r="E4" s="11" t="s">
        <v>63</v>
      </c>
      <c r="F4" s="11" t="s">
        <v>64</v>
      </c>
      <c r="G4" s="11" t="s">
        <v>65</v>
      </c>
      <c r="H4" s="11" t="s">
        <v>66</v>
      </c>
      <c r="I4" s="11" t="s">
        <v>72</v>
      </c>
    </row>
    <row r="5" spans="1:9" s="9" customFormat="1" x14ac:dyDescent="0.25">
      <c r="A5" s="28" t="s">
        <v>0</v>
      </c>
      <c r="B5" s="31">
        <v>346667</v>
      </c>
      <c r="C5" s="13">
        <v>346667</v>
      </c>
      <c r="D5" s="13">
        <v>346667</v>
      </c>
      <c r="E5" s="12">
        <v>799999</v>
      </c>
      <c r="F5" s="12">
        <v>460000</v>
      </c>
      <c r="G5" s="12">
        <v>460000</v>
      </c>
      <c r="H5" s="12">
        <v>460000</v>
      </c>
      <c r="I5" s="14">
        <v>460000</v>
      </c>
    </row>
    <row r="6" spans="1:9" x14ac:dyDescent="0.25">
      <c r="A6" s="28" t="s">
        <v>55</v>
      </c>
      <c r="B6" s="32">
        <v>213339</v>
      </c>
      <c r="C6" s="13">
        <v>213339</v>
      </c>
      <c r="D6" s="13">
        <v>213339</v>
      </c>
      <c r="E6" s="12">
        <v>283084</v>
      </c>
      <c r="F6" s="12">
        <v>283084</v>
      </c>
      <c r="G6" s="13">
        <v>283084</v>
      </c>
      <c r="H6" s="13">
        <v>283084</v>
      </c>
      <c r="I6" s="15">
        <v>283084</v>
      </c>
    </row>
    <row r="7" spans="1:9" x14ac:dyDescent="0.25">
      <c r="A7" s="28" t="s">
        <v>56</v>
      </c>
      <c r="B7" s="32">
        <v>40000</v>
      </c>
      <c r="C7" s="13">
        <v>40000</v>
      </c>
      <c r="D7" s="13">
        <v>40000</v>
      </c>
      <c r="E7" s="13">
        <v>40000</v>
      </c>
      <c r="F7" s="13">
        <v>40000</v>
      </c>
      <c r="G7" s="13">
        <v>40000</v>
      </c>
      <c r="H7" s="13">
        <v>40000</v>
      </c>
      <c r="I7" s="15">
        <v>40000</v>
      </c>
    </row>
    <row r="8" spans="1:9" x14ac:dyDescent="0.25">
      <c r="A8" s="28" t="s">
        <v>69</v>
      </c>
      <c r="B8" s="32">
        <v>0</v>
      </c>
      <c r="C8" s="13">
        <v>0</v>
      </c>
      <c r="D8" s="13">
        <v>0</v>
      </c>
      <c r="E8" s="12">
        <v>339999</v>
      </c>
      <c r="F8" s="12">
        <v>0</v>
      </c>
      <c r="G8" s="12">
        <v>0</v>
      </c>
      <c r="H8" s="12">
        <v>0</v>
      </c>
      <c r="I8" s="14">
        <v>0</v>
      </c>
    </row>
    <row r="9" spans="1:9" x14ac:dyDescent="0.25">
      <c r="A9" s="28" t="s">
        <v>57</v>
      </c>
      <c r="B9" s="32">
        <v>129995</v>
      </c>
      <c r="C9" s="13">
        <v>129995</v>
      </c>
      <c r="D9" s="13">
        <v>129995</v>
      </c>
      <c r="E9" s="12">
        <v>173583</v>
      </c>
      <c r="F9" s="12">
        <v>173583</v>
      </c>
      <c r="G9" s="13">
        <v>173583</v>
      </c>
      <c r="H9" s="13">
        <v>173583</v>
      </c>
      <c r="I9" s="15">
        <v>173583</v>
      </c>
    </row>
    <row r="10" spans="1:9" x14ac:dyDescent="0.25">
      <c r="A10" s="28" t="s">
        <v>58</v>
      </c>
      <c r="B10" s="32">
        <v>2083</v>
      </c>
      <c r="C10" s="13">
        <v>2083</v>
      </c>
      <c r="D10" s="13">
        <v>2083</v>
      </c>
      <c r="E10" s="12">
        <v>2083</v>
      </c>
      <c r="F10" s="12">
        <v>2083</v>
      </c>
      <c r="G10" s="13">
        <v>2083</v>
      </c>
      <c r="H10" s="13">
        <v>2083</v>
      </c>
      <c r="I10" s="15">
        <v>2083</v>
      </c>
    </row>
    <row r="11" spans="1:9" x14ac:dyDescent="0.25">
      <c r="A11" s="28" t="s">
        <v>59</v>
      </c>
      <c r="B11" s="32">
        <v>1250</v>
      </c>
      <c r="C11" s="13">
        <v>1250</v>
      </c>
      <c r="D11" s="13">
        <v>1250</v>
      </c>
      <c r="E11" s="12">
        <v>1250</v>
      </c>
      <c r="F11" s="12">
        <v>1250</v>
      </c>
      <c r="G11" s="13">
        <v>1250</v>
      </c>
      <c r="H11" s="13">
        <v>1250</v>
      </c>
      <c r="I11" s="15">
        <v>1250</v>
      </c>
    </row>
    <row r="12" spans="1:9" x14ac:dyDescent="0.25">
      <c r="A12" s="28" t="s">
        <v>1</v>
      </c>
      <c r="B12" s="32">
        <v>90545</v>
      </c>
      <c r="C12" s="13">
        <v>90545</v>
      </c>
      <c r="D12" s="13">
        <v>90545</v>
      </c>
      <c r="E12" s="12">
        <v>154479</v>
      </c>
      <c r="F12" s="12">
        <v>154479</v>
      </c>
      <c r="G12" s="13">
        <v>154479</v>
      </c>
      <c r="H12" s="13">
        <v>154479</v>
      </c>
      <c r="I12" s="15">
        <v>154479</v>
      </c>
    </row>
    <row r="13" spans="1:9" x14ac:dyDescent="0.25">
      <c r="A13" s="29" t="s">
        <v>70</v>
      </c>
      <c r="B13" s="33">
        <v>0</v>
      </c>
      <c r="C13" s="12">
        <v>0</v>
      </c>
      <c r="D13" s="12">
        <v>0</v>
      </c>
      <c r="E13" s="12">
        <v>20448</v>
      </c>
      <c r="F13" s="12">
        <v>20448</v>
      </c>
      <c r="G13" s="13">
        <v>20448</v>
      </c>
      <c r="H13" s="13">
        <v>20448</v>
      </c>
      <c r="I13" s="15">
        <v>20448</v>
      </c>
    </row>
    <row r="14" spans="1:9" x14ac:dyDescent="0.25">
      <c r="A14" s="29" t="s">
        <v>71</v>
      </c>
      <c r="B14" s="33">
        <v>0</v>
      </c>
      <c r="C14" s="12">
        <v>0</v>
      </c>
      <c r="D14" s="12">
        <v>0</v>
      </c>
      <c r="E14" s="12">
        <v>0</v>
      </c>
      <c r="F14" s="12">
        <v>1250</v>
      </c>
      <c r="G14" s="13">
        <v>0</v>
      </c>
      <c r="H14" s="13">
        <v>0</v>
      </c>
      <c r="I14" s="15">
        <v>0</v>
      </c>
    </row>
    <row r="15" spans="1:9" x14ac:dyDescent="0.25">
      <c r="A15" s="29"/>
      <c r="B15" s="34"/>
      <c r="C15" s="1"/>
      <c r="D15" s="1"/>
      <c r="E15" s="1"/>
      <c r="F15" s="1"/>
      <c r="G15" s="1"/>
      <c r="H15" s="1"/>
      <c r="I15" s="16"/>
    </row>
    <row r="16" spans="1:9" x14ac:dyDescent="0.25">
      <c r="A16" s="29" t="s">
        <v>2</v>
      </c>
      <c r="B16" s="35">
        <f>B6+B9+B10+B11-B12+B7</f>
        <v>296122</v>
      </c>
      <c r="C16" s="19">
        <f t="shared" ref="C16:E16" si="0">C6+C9+C10+C11-C12+C7</f>
        <v>296122</v>
      </c>
      <c r="D16" s="19">
        <f t="shared" si="0"/>
        <v>296122</v>
      </c>
      <c r="E16" s="19">
        <f t="shared" si="0"/>
        <v>345521</v>
      </c>
      <c r="F16" s="19">
        <f>F6+F7+F9+F10+F11-F12-F13-F14</f>
        <v>323823</v>
      </c>
      <c r="G16" s="19">
        <f t="shared" ref="G16:H16" si="1">G6+G7+G9+G10+G11-G12-G13-G14</f>
        <v>325073</v>
      </c>
      <c r="H16" s="19">
        <f t="shared" si="1"/>
        <v>325073</v>
      </c>
      <c r="I16" s="22">
        <v>325073</v>
      </c>
    </row>
    <row r="17" spans="1:10" x14ac:dyDescent="0.25">
      <c r="A17" s="29"/>
      <c r="B17" s="34"/>
      <c r="C17" s="1"/>
      <c r="D17" s="1"/>
      <c r="E17" s="1"/>
      <c r="F17" s="1"/>
      <c r="G17" s="1"/>
      <c r="H17" s="1"/>
      <c r="I17" s="16"/>
    </row>
    <row r="18" spans="1:10" x14ac:dyDescent="0.25">
      <c r="A18" s="29"/>
      <c r="B18" s="34"/>
      <c r="C18" s="1"/>
      <c r="D18" s="1"/>
      <c r="E18" s="1"/>
      <c r="F18" s="1"/>
      <c r="G18" s="1"/>
      <c r="H18" s="1"/>
      <c r="I18" s="16"/>
    </row>
    <row r="19" spans="1:10" ht="15.75" thickBot="1" x14ac:dyDescent="0.3">
      <c r="A19" s="30"/>
      <c r="B19" s="36"/>
      <c r="C19" s="17"/>
      <c r="D19" s="17"/>
      <c r="E19" s="17"/>
      <c r="F19" s="17"/>
      <c r="G19" s="17"/>
      <c r="H19" s="17"/>
      <c r="I19" s="18"/>
    </row>
    <row r="22" spans="1:10" x14ac:dyDescent="0.25">
      <c r="A22" t="s">
        <v>73</v>
      </c>
      <c r="B22" s="23">
        <f>SUM(B6:B11)</f>
        <v>386667</v>
      </c>
      <c r="C22" s="23">
        <f t="shared" ref="C22:H22" si="2">SUM(C6:C11)</f>
        <v>386667</v>
      </c>
      <c r="D22" s="23">
        <f t="shared" si="2"/>
        <v>386667</v>
      </c>
      <c r="E22" s="23">
        <f t="shared" si="2"/>
        <v>839999</v>
      </c>
      <c r="F22" s="23">
        <f t="shared" si="2"/>
        <v>500000</v>
      </c>
      <c r="G22" s="23">
        <f t="shared" si="2"/>
        <v>500000</v>
      </c>
      <c r="H22" s="23">
        <f t="shared" si="2"/>
        <v>500000</v>
      </c>
      <c r="I22" s="23"/>
      <c r="J22" s="23">
        <f>SUM(B22:I22)</f>
        <v>3500000</v>
      </c>
    </row>
    <row r="23" spans="1:10" x14ac:dyDescent="0.25">
      <c r="A23" t="s">
        <v>1</v>
      </c>
      <c r="B23" s="23">
        <f>+B12</f>
        <v>90545</v>
      </c>
      <c r="C23" s="23">
        <f t="shared" ref="C23:H23" si="3">+C12</f>
        <v>90545</v>
      </c>
      <c r="D23" s="23">
        <f t="shared" si="3"/>
        <v>90545</v>
      </c>
      <c r="E23" s="23">
        <f t="shared" si="3"/>
        <v>154479</v>
      </c>
      <c r="F23" s="23">
        <f t="shared" si="3"/>
        <v>154479</v>
      </c>
      <c r="G23" s="23">
        <f t="shared" si="3"/>
        <v>154479</v>
      </c>
      <c r="H23" s="23">
        <f t="shared" si="3"/>
        <v>154479</v>
      </c>
      <c r="I23" s="23"/>
      <c r="J23" s="23">
        <f>SUM(B23:I23)</f>
        <v>889551</v>
      </c>
    </row>
    <row r="24" spans="1:10" x14ac:dyDescent="0.25">
      <c r="B24" s="23">
        <f>+B13</f>
        <v>0</v>
      </c>
      <c r="C24" s="23">
        <f t="shared" ref="C24:H24" si="4">+C13</f>
        <v>0</v>
      </c>
      <c r="D24" s="23">
        <f t="shared" si="4"/>
        <v>0</v>
      </c>
      <c r="E24" s="23">
        <f t="shared" si="4"/>
        <v>20448</v>
      </c>
      <c r="F24" s="23">
        <f t="shared" si="4"/>
        <v>20448</v>
      </c>
      <c r="G24" s="23">
        <f t="shared" si="4"/>
        <v>20448</v>
      </c>
      <c r="H24" s="23">
        <f t="shared" si="4"/>
        <v>20448</v>
      </c>
      <c r="I24" s="23"/>
      <c r="J24" s="23">
        <f>SUM(B24:I24)</f>
        <v>81792</v>
      </c>
    </row>
    <row r="25" spans="1:10" x14ac:dyDescent="0.25">
      <c r="B25" s="23">
        <f>+B14</f>
        <v>0</v>
      </c>
      <c r="C25" s="23">
        <f t="shared" ref="C25:H25" si="5">+C14</f>
        <v>0</v>
      </c>
      <c r="D25" s="23">
        <f t="shared" si="5"/>
        <v>0</v>
      </c>
      <c r="E25" s="23">
        <f t="shared" si="5"/>
        <v>0</v>
      </c>
      <c r="F25" s="23">
        <f t="shared" si="5"/>
        <v>1250</v>
      </c>
      <c r="G25" s="23">
        <f t="shared" si="5"/>
        <v>0</v>
      </c>
      <c r="H25" s="23">
        <f t="shared" si="5"/>
        <v>0</v>
      </c>
      <c r="I25" s="23"/>
      <c r="J25" s="23">
        <f>SUM(B25:I25)</f>
        <v>1250</v>
      </c>
    </row>
    <row r="26" spans="1:10" x14ac:dyDescent="0.25">
      <c r="A26" t="s">
        <v>74</v>
      </c>
      <c r="B26" s="23">
        <f>+B22-B23-B24-B25</f>
        <v>296122</v>
      </c>
      <c r="C26" s="23">
        <f t="shared" ref="C26:J26" si="6">+C22-C23-C24-C25</f>
        <v>296122</v>
      </c>
      <c r="D26" s="23">
        <f t="shared" si="6"/>
        <v>296122</v>
      </c>
      <c r="E26" s="23">
        <f t="shared" si="6"/>
        <v>665072</v>
      </c>
      <c r="F26" s="23">
        <f t="shared" si="6"/>
        <v>323823</v>
      </c>
      <c r="G26" s="23">
        <f t="shared" si="6"/>
        <v>325073</v>
      </c>
      <c r="H26" s="23">
        <f t="shared" si="6"/>
        <v>325073</v>
      </c>
      <c r="I26" s="23"/>
      <c r="J26" s="23">
        <f t="shared" si="6"/>
        <v>2527407</v>
      </c>
    </row>
    <row r="28" spans="1:10" x14ac:dyDescent="0.25">
      <c r="A28" t="s">
        <v>75</v>
      </c>
      <c r="B28" s="24">
        <v>3500000</v>
      </c>
    </row>
    <row r="29" spans="1:10" x14ac:dyDescent="0.25">
      <c r="A29" t="s">
        <v>76</v>
      </c>
    </row>
    <row r="30" spans="1:10" x14ac:dyDescent="0.25">
      <c r="A30" t="s">
        <v>77</v>
      </c>
      <c r="B30" s="24">
        <v>358850</v>
      </c>
      <c r="C30" t="s">
        <v>82</v>
      </c>
    </row>
    <row r="32" spans="1:10" x14ac:dyDescent="0.25">
      <c r="A32" t="s">
        <v>78</v>
      </c>
      <c r="B32" s="24">
        <v>531252</v>
      </c>
    </row>
    <row r="33" spans="1:3" x14ac:dyDescent="0.25">
      <c r="A33" t="s">
        <v>79</v>
      </c>
      <c r="B33" s="24">
        <v>285881</v>
      </c>
    </row>
    <row r="34" spans="1:3" x14ac:dyDescent="0.25">
      <c r="A34" t="s">
        <v>80</v>
      </c>
      <c r="B34" s="24">
        <f>+B32-B33</f>
        <v>245371</v>
      </c>
      <c r="C34" t="s">
        <v>81</v>
      </c>
    </row>
    <row r="36" spans="1:3" x14ac:dyDescent="0.25">
      <c r="A36" t="s">
        <v>83</v>
      </c>
      <c r="B36" s="23">
        <f>+B34-J24</f>
        <v>163579</v>
      </c>
    </row>
  </sheetData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S155"/>
  <sheetViews>
    <sheetView topLeftCell="A133" zoomScale="93" zoomScaleNormal="93" workbookViewId="0">
      <selection activeCell="S13" sqref="S13"/>
    </sheetView>
  </sheetViews>
  <sheetFormatPr defaultRowHeight="15" x14ac:dyDescent="0.25"/>
  <cols>
    <col min="1" max="1" width="6.5703125" bestFit="1" customWidth="1"/>
    <col min="2" max="2" width="26.140625" bestFit="1" customWidth="1"/>
    <col min="3" max="3" width="13.85546875" hidden="1" customWidth="1"/>
    <col min="4" max="7" width="12.7109375" hidden="1" customWidth="1"/>
    <col min="8" max="8" width="11" hidden="1" customWidth="1"/>
    <col min="9" max="9" width="10.28515625" hidden="1" customWidth="1"/>
    <col min="10" max="10" width="7.85546875" hidden="1" customWidth="1"/>
    <col min="11" max="11" width="10.7109375" hidden="1" customWidth="1"/>
    <col min="12" max="12" width="27.5703125" hidden="1" customWidth="1"/>
    <col min="13" max="13" width="12.7109375" hidden="1" customWidth="1"/>
    <col min="14" max="14" width="10.5703125" hidden="1" customWidth="1"/>
    <col min="15" max="15" width="12.7109375" hidden="1" customWidth="1"/>
    <col min="16" max="16" width="17.28515625" hidden="1" customWidth="1"/>
    <col min="17" max="17" width="10" hidden="1" customWidth="1"/>
    <col min="18" max="18" width="17.7109375" hidden="1" customWidth="1"/>
    <col min="19" max="19" width="22.28515625" bestFit="1" customWidth="1"/>
  </cols>
  <sheetData>
    <row r="2" spans="1:19" x14ac:dyDescent="0.25">
      <c r="B2" s="8" t="s">
        <v>32</v>
      </c>
    </row>
    <row r="3" spans="1:19" x14ac:dyDescent="0.25">
      <c r="K3" t="s">
        <v>11</v>
      </c>
      <c r="L3" t="s">
        <v>12</v>
      </c>
      <c r="R3" t="s">
        <v>13</v>
      </c>
      <c r="S3" t="s">
        <v>14</v>
      </c>
    </row>
    <row r="4" spans="1:19" s="9" customFormat="1" x14ac:dyDescent="0.25">
      <c r="A4" s="8" t="s">
        <v>15</v>
      </c>
      <c r="B4" s="8" t="s">
        <v>16</v>
      </c>
      <c r="C4" s="8" t="s">
        <v>17</v>
      </c>
      <c r="D4" s="8" t="s">
        <v>18</v>
      </c>
      <c r="E4" s="8" t="s">
        <v>19</v>
      </c>
      <c r="F4" s="8" t="s">
        <v>20</v>
      </c>
      <c r="G4" s="8" t="s">
        <v>21</v>
      </c>
      <c r="H4" s="8" t="s">
        <v>22</v>
      </c>
      <c r="I4" s="8" t="s">
        <v>23</v>
      </c>
      <c r="J4" s="8" t="s">
        <v>24</v>
      </c>
      <c r="K4" s="8" t="s">
        <v>25</v>
      </c>
      <c r="L4" s="8"/>
      <c r="M4" s="8" t="s">
        <v>26</v>
      </c>
      <c r="N4" s="8" t="s">
        <v>27</v>
      </c>
      <c r="O4" s="8" t="s">
        <v>28</v>
      </c>
      <c r="P4" s="8" t="s">
        <v>29</v>
      </c>
      <c r="Q4" s="8" t="s">
        <v>30</v>
      </c>
      <c r="R4" s="8" t="s">
        <v>31</v>
      </c>
      <c r="S4" s="8" t="s">
        <v>34</v>
      </c>
    </row>
    <row r="5" spans="1:19" s="9" customFormat="1" x14ac:dyDescent="0.25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</row>
    <row r="6" spans="1:19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>
        <v>0</v>
      </c>
      <c r="S6" s="1">
        <v>0</v>
      </c>
    </row>
    <row r="7" spans="1:19" x14ac:dyDescent="0.25">
      <c r="A7" s="1">
        <v>1</v>
      </c>
      <c r="B7" s="1" t="s">
        <v>3</v>
      </c>
      <c r="C7" s="1">
        <v>49500</v>
      </c>
      <c r="D7" s="1">
        <v>12375</v>
      </c>
      <c r="E7" s="1"/>
      <c r="F7" s="1">
        <v>12375</v>
      </c>
      <c r="G7" s="1">
        <v>21900</v>
      </c>
      <c r="H7" s="1">
        <v>1600</v>
      </c>
      <c r="I7" s="1">
        <v>1250</v>
      </c>
      <c r="J7" s="1"/>
      <c r="K7" s="1"/>
      <c r="L7" s="1">
        <v>49500</v>
      </c>
      <c r="M7" s="1">
        <v>0</v>
      </c>
      <c r="N7" s="1">
        <v>0</v>
      </c>
      <c r="O7" s="1">
        <v>0</v>
      </c>
      <c r="P7" s="1"/>
      <c r="Q7" s="1"/>
      <c r="R7" s="1">
        <v>0</v>
      </c>
      <c r="S7" s="1">
        <v>49500</v>
      </c>
    </row>
    <row r="8" spans="1:19" x14ac:dyDescent="0.25">
      <c r="A8" s="1">
        <v>2</v>
      </c>
      <c r="B8" s="1" t="s">
        <v>4</v>
      </c>
      <c r="C8" s="1">
        <v>346667</v>
      </c>
      <c r="D8" s="1">
        <v>213339</v>
      </c>
      <c r="E8" s="1"/>
      <c r="F8" s="1">
        <v>0</v>
      </c>
      <c r="G8" s="1">
        <v>129995</v>
      </c>
      <c r="H8" s="1">
        <v>2083</v>
      </c>
      <c r="I8" s="1">
        <v>1250</v>
      </c>
      <c r="J8" s="1"/>
      <c r="K8" s="1"/>
      <c r="L8" s="1">
        <v>346667</v>
      </c>
      <c r="M8" s="1">
        <v>0</v>
      </c>
      <c r="N8" s="1">
        <v>0</v>
      </c>
      <c r="O8" s="1">
        <v>90545</v>
      </c>
      <c r="P8" s="1">
        <v>0</v>
      </c>
      <c r="Q8" s="1"/>
      <c r="R8" s="1">
        <v>90545</v>
      </c>
      <c r="S8" s="1">
        <v>256122</v>
      </c>
    </row>
    <row r="9" spans="1:19" x14ac:dyDescent="0.25">
      <c r="A9" s="1">
        <v>3</v>
      </c>
      <c r="B9" s="1" t="s">
        <v>5</v>
      </c>
      <c r="C9" s="1">
        <v>35000</v>
      </c>
      <c r="D9" s="1">
        <v>8750</v>
      </c>
      <c r="E9" s="1"/>
      <c r="F9" s="1">
        <v>8750</v>
      </c>
      <c r="G9" s="1">
        <v>14650</v>
      </c>
      <c r="H9" s="1">
        <v>1600</v>
      </c>
      <c r="I9" s="1">
        <v>1250</v>
      </c>
      <c r="J9" s="1"/>
      <c r="K9" s="1"/>
      <c r="L9" s="1">
        <v>35000</v>
      </c>
      <c r="M9" s="1">
        <v>0</v>
      </c>
      <c r="N9" s="1">
        <v>0</v>
      </c>
      <c r="O9" s="1">
        <v>0</v>
      </c>
      <c r="P9" s="1">
        <v>0</v>
      </c>
      <c r="Q9" s="1"/>
      <c r="R9" s="1">
        <v>0</v>
      </c>
      <c r="S9" s="1">
        <v>35000</v>
      </c>
    </row>
    <row r="10" spans="1:19" x14ac:dyDescent="0.25">
      <c r="A10" s="1">
        <v>4</v>
      </c>
      <c r="B10" s="1" t="s">
        <v>6</v>
      </c>
      <c r="C10" s="1">
        <v>133333</v>
      </c>
      <c r="D10" s="1">
        <v>33333</v>
      </c>
      <c r="E10" s="1"/>
      <c r="F10" s="1">
        <v>33333</v>
      </c>
      <c r="G10" s="1">
        <v>63817</v>
      </c>
      <c r="H10" s="1">
        <v>1600</v>
      </c>
      <c r="I10" s="1">
        <v>1250</v>
      </c>
      <c r="J10" s="1"/>
      <c r="K10" s="1"/>
      <c r="L10" s="1">
        <v>133333</v>
      </c>
      <c r="M10" s="1">
        <v>0</v>
      </c>
      <c r="N10" s="1">
        <v>0</v>
      </c>
      <c r="O10" s="1">
        <v>16783</v>
      </c>
      <c r="P10" s="1">
        <v>0</v>
      </c>
      <c r="Q10" s="1"/>
      <c r="R10" s="1">
        <v>16783</v>
      </c>
      <c r="S10" s="1">
        <v>116550</v>
      </c>
    </row>
    <row r="11" spans="1:19" x14ac:dyDescent="0.25">
      <c r="A11" s="1">
        <v>5</v>
      </c>
      <c r="B11" s="1" t="s">
        <v>7</v>
      </c>
      <c r="C11" s="1">
        <v>83333</v>
      </c>
      <c r="D11" s="1">
        <v>20833</v>
      </c>
      <c r="E11" s="1"/>
      <c r="F11" s="1">
        <v>20833</v>
      </c>
      <c r="G11" s="1">
        <v>38817</v>
      </c>
      <c r="H11" s="1">
        <v>1600</v>
      </c>
      <c r="I11" s="1">
        <v>1250</v>
      </c>
      <c r="J11" s="1"/>
      <c r="K11" s="1"/>
      <c r="L11" s="1">
        <v>83333</v>
      </c>
      <c r="M11" s="1"/>
      <c r="N11" s="1"/>
      <c r="O11" s="1">
        <v>6407</v>
      </c>
      <c r="P11" s="1"/>
      <c r="Q11" s="1"/>
      <c r="R11" s="1">
        <v>6407</v>
      </c>
      <c r="S11" s="1">
        <v>76926</v>
      </c>
    </row>
    <row r="12" spans="1:19" x14ac:dyDescent="0.25">
      <c r="A12" s="1">
        <v>6</v>
      </c>
      <c r="B12" s="1" t="s">
        <v>8</v>
      </c>
      <c r="C12" s="1">
        <v>30000</v>
      </c>
      <c r="D12" s="1">
        <v>7500</v>
      </c>
      <c r="E12" s="1"/>
      <c r="F12" s="1">
        <v>7500</v>
      </c>
      <c r="G12" s="1">
        <v>12150</v>
      </c>
      <c r="H12" s="1">
        <v>1600</v>
      </c>
      <c r="I12" s="1">
        <v>1250</v>
      </c>
      <c r="J12" s="1"/>
      <c r="K12" s="1"/>
      <c r="L12" s="1">
        <v>30000</v>
      </c>
      <c r="M12" s="1"/>
      <c r="N12" s="1"/>
      <c r="O12" s="1"/>
      <c r="P12" s="1"/>
      <c r="Q12" s="1"/>
      <c r="R12" s="1">
        <v>0</v>
      </c>
      <c r="S12" s="1">
        <v>30000</v>
      </c>
    </row>
    <row r="13" spans="1:19" x14ac:dyDescent="0.25">
      <c r="A13" s="1">
        <v>7</v>
      </c>
      <c r="B13" s="1" t="s">
        <v>9</v>
      </c>
      <c r="C13" s="1">
        <v>54000</v>
      </c>
      <c r="D13" s="1">
        <v>13500</v>
      </c>
      <c r="E13" s="1"/>
      <c r="F13" s="1">
        <v>13500</v>
      </c>
      <c r="G13" s="1">
        <v>24150</v>
      </c>
      <c r="H13" s="1">
        <v>1600</v>
      </c>
      <c r="I13" s="1">
        <v>1250</v>
      </c>
      <c r="J13" s="1"/>
      <c r="K13" s="1"/>
      <c r="L13" s="1">
        <v>54000</v>
      </c>
      <c r="M13" s="1"/>
      <c r="N13" s="1"/>
      <c r="O13" s="1">
        <v>2739</v>
      </c>
      <c r="P13" s="1"/>
      <c r="Q13" s="1"/>
      <c r="R13" s="1">
        <v>2739</v>
      </c>
      <c r="S13" s="1">
        <v>51261</v>
      </c>
    </row>
    <row r="14" spans="1:19" x14ac:dyDescent="0.25">
      <c r="A14" s="1"/>
      <c r="B14" s="1"/>
      <c r="C14" s="5">
        <f>SUM(C7:C13)</f>
        <v>731833</v>
      </c>
      <c r="D14" s="5">
        <f t="shared" ref="D14:S14" si="0">SUM(D7:D13)</f>
        <v>309630</v>
      </c>
      <c r="E14" s="5">
        <f t="shared" si="0"/>
        <v>0</v>
      </c>
      <c r="F14" s="5">
        <f t="shared" si="0"/>
        <v>96291</v>
      </c>
      <c r="G14" s="5">
        <f t="shared" si="0"/>
        <v>305479</v>
      </c>
      <c r="H14" s="5">
        <f t="shared" si="0"/>
        <v>11683</v>
      </c>
      <c r="I14" s="5">
        <f t="shared" si="0"/>
        <v>8750</v>
      </c>
      <c r="J14" s="5">
        <f t="shared" si="0"/>
        <v>0</v>
      </c>
      <c r="K14" s="5">
        <f t="shared" si="0"/>
        <v>0</v>
      </c>
      <c r="L14" s="5">
        <f t="shared" si="0"/>
        <v>731833</v>
      </c>
      <c r="M14" s="5">
        <f t="shared" si="0"/>
        <v>0</v>
      </c>
      <c r="N14" s="5">
        <f t="shared" si="0"/>
        <v>0</v>
      </c>
      <c r="O14" s="5">
        <f t="shared" si="0"/>
        <v>116474</v>
      </c>
      <c r="P14" s="5">
        <f t="shared" si="0"/>
        <v>0</v>
      </c>
      <c r="Q14" s="5">
        <f t="shared" si="0"/>
        <v>0</v>
      </c>
      <c r="R14" s="5">
        <f t="shared" si="0"/>
        <v>116474</v>
      </c>
      <c r="S14" s="5">
        <f t="shared" si="0"/>
        <v>615359</v>
      </c>
    </row>
    <row r="16" spans="1:19" x14ac:dyDescent="0.25">
      <c r="B16" s="8" t="s">
        <v>33</v>
      </c>
    </row>
    <row r="18" spans="1:19" s="9" customFormat="1" x14ac:dyDescent="0.25">
      <c r="A18" s="8" t="s">
        <v>15</v>
      </c>
      <c r="B18" s="8" t="s">
        <v>16</v>
      </c>
      <c r="C18" s="8" t="s">
        <v>17</v>
      </c>
      <c r="D18" s="8" t="s">
        <v>18</v>
      </c>
      <c r="E18" s="8" t="s">
        <v>19</v>
      </c>
      <c r="F18" s="8" t="s">
        <v>20</v>
      </c>
      <c r="G18" s="8" t="s">
        <v>21</v>
      </c>
      <c r="H18" s="8" t="s">
        <v>22</v>
      </c>
      <c r="I18" s="8" t="s">
        <v>23</v>
      </c>
      <c r="J18" s="8" t="s">
        <v>24</v>
      </c>
      <c r="K18" s="8" t="s">
        <v>25</v>
      </c>
      <c r="L18" s="8"/>
      <c r="M18" s="8" t="s">
        <v>26</v>
      </c>
      <c r="N18" s="8" t="s">
        <v>27</v>
      </c>
      <c r="O18" s="8" t="s">
        <v>28</v>
      </c>
      <c r="P18" s="8" t="s">
        <v>29</v>
      </c>
      <c r="Q18" s="8" t="s">
        <v>30</v>
      </c>
      <c r="R18" s="8" t="s">
        <v>31</v>
      </c>
      <c r="S18" s="8" t="s">
        <v>34</v>
      </c>
    </row>
    <row r="19" spans="1:19" s="9" customFormat="1" x14ac:dyDescent="0.25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</row>
    <row r="20" spans="1:19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>
        <v>0</v>
      </c>
      <c r="S20" s="1">
        <v>0</v>
      </c>
    </row>
    <row r="21" spans="1:19" x14ac:dyDescent="0.25">
      <c r="A21" s="1">
        <v>1</v>
      </c>
      <c r="B21" s="1" t="s">
        <v>3</v>
      </c>
      <c r="C21" s="1">
        <v>49500</v>
      </c>
      <c r="D21" s="1">
        <v>12375</v>
      </c>
      <c r="E21" s="1"/>
      <c r="F21" s="1">
        <v>12375</v>
      </c>
      <c r="G21" s="1">
        <v>21900</v>
      </c>
      <c r="H21" s="1">
        <v>1600</v>
      </c>
      <c r="I21" s="1">
        <v>1250</v>
      </c>
      <c r="J21" s="1"/>
      <c r="K21" s="1"/>
      <c r="L21" s="1">
        <v>49500</v>
      </c>
      <c r="M21" s="1">
        <v>0</v>
      </c>
      <c r="N21" s="1">
        <v>0</v>
      </c>
      <c r="O21" s="1">
        <v>0</v>
      </c>
      <c r="P21" s="1"/>
      <c r="Q21" s="1"/>
      <c r="R21" s="1">
        <v>0</v>
      </c>
      <c r="S21" s="1">
        <v>49500</v>
      </c>
    </row>
    <row r="22" spans="1:19" x14ac:dyDescent="0.25">
      <c r="A22" s="1">
        <v>2</v>
      </c>
      <c r="B22" s="1" t="s">
        <v>4</v>
      </c>
      <c r="C22" s="1">
        <v>346667</v>
      </c>
      <c r="D22" s="1">
        <v>213339</v>
      </c>
      <c r="E22" s="1"/>
      <c r="F22" s="1">
        <v>0</v>
      </c>
      <c r="G22" s="1">
        <v>129995</v>
      </c>
      <c r="H22" s="1">
        <v>2083</v>
      </c>
      <c r="I22" s="1">
        <v>1250</v>
      </c>
      <c r="J22" s="1"/>
      <c r="K22" s="1"/>
      <c r="L22" s="1">
        <v>346667</v>
      </c>
      <c r="M22" s="1">
        <v>0</v>
      </c>
      <c r="N22" s="1">
        <v>0</v>
      </c>
      <c r="O22" s="1">
        <v>90545</v>
      </c>
      <c r="P22" s="1">
        <v>0</v>
      </c>
      <c r="Q22" s="1"/>
      <c r="R22" s="1">
        <v>90545</v>
      </c>
      <c r="S22" s="1">
        <v>256122</v>
      </c>
    </row>
    <row r="23" spans="1:19" x14ac:dyDescent="0.25">
      <c r="A23" s="1">
        <v>3</v>
      </c>
      <c r="B23" s="1" t="s">
        <v>5</v>
      </c>
      <c r="C23" s="1">
        <v>35000</v>
      </c>
      <c r="D23" s="1">
        <v>8750</v>
      </c>
      <c r="E23" s="1"/>
      <c r="F23" s="1">
        <v>8750</v>
      </c>
      <c r="G23" s="1">
        <v>14650</v>
      </c>
      <c r="H23" s="1">
        <v>1600</v>
      </c>
      <c r="I23" s="1">
        <v>1250</v>
      </c>
      <c r="J23" s="1"/>
      <c r="K23" s="1"/>
      <c r="L23" s="1">
        <v>35000</v>
      </c>
      <c r="M23" s="1">
        <v>0</v>
      </c>
      <c r="N23" s="1">
        <v>0</v>
      </c>
      <c r="O23" s="1">
        <v>0</v>
      </c>
      <c r="P23" s="1">
        <v>0</v>
      </c>
      <c r="Q23" s="1">
        <v>1025</v>
      </c>
      <c r="R23" s="1">
        <v>1025</v>
      </c>
      <c r="S23" s="1">
        <v>33975</v>
      </c>
    </row>
    <row r="24" spans="1:19" x14ac:dyDescent="0.25">
      <c r="A24" s="1">
        <v>4</v>
      </c>
      <c r="B24" s="1" t="s">
        <v>6</v>
      </c>
      <c r="C24" s="1">
        <v>133333</v>
      </c>
      <c r="D24" s="1">
        <v>33333</v>
      </c>
      <c r="E24" s="1"/>
      <c r="F24" s="1">
        <v>33333</v>
      </c>
      <c r="G24" s="1">
        <v>63817</v>
      </c>
      <c r="H24" s="1">
        <v>1600</v>
      </c>
      <c r="I24" s="1">
        <v>1250</v>
      </c>
      <c r="J24" s="1"/>
      <c r="K24" s="1"/>
      <c r="L24" s="1">
        <v>133333</v>
      </c>
      <c r="M24" s="1">
        <v>0</v>
      </c>
      <c r="N24" s="1">
        <v>0</v>
      </c>
      <c r="O24" s="1">
        <v>16783</v>
      </c>
      <c r="P24" s="1">
        <v>0</v>
      </c>
      <c r="Q24" s="1"/>
      <c r="R24" s="1">
        <v>16783</v>
      </c>
      <c r="S24" s="1">
        <v>116550</v>
      </c>
    </row>
    <row r="25" spans="1:19" x14ac:dyDescent="0.25">
      <c r="A25" s="1">
        <v>5</v>
      </c>
      <c r="B25" s="1" t="s">
        <v>7</v>
      </c>
      <c r="C25" s="1">
        <v>83333</v>
      </c>
      <c r="D25" s="1">
        <v>20833</v>
      </c>
      <c r="E25" s="1"/>
      <c r="F25" s="1">
        <v>20833</v>
      </c>
      <c r="G25" s="1">
        <v>38817</v>
      </c>
      <c r="H25" s="1">
        <v>1600</v>
      </c>
      <c r="I25" s="1">
        <v>1250</v>
      </c>
      <c r="J25" s="1"/>
      <c r="K25" s="1"/>
      <c r="L25" s="1">
        <v>83333</v>
      </c>
      <c r="M25" s="1"/>
      <c r="N25" s="1"/>
      <c r="O25" s="1">
        <v>5272</v>
      </c>
      <c r="P25" s="1"/>
      <c r="Q25" s="1"/>
      <c r="R25" s="1">
        <v>5272</v>
      </c>
      <c r="S25" s="1">
        <v>78061</v>
      </c>
    </row>
    <row r="26" spans="1:19" x14ac:dyDescent="0.25">
      <c r="A26" s="1">
        <v>6</v>
      </c>
      <c r="B26" s="1" t="s">
        <v>8</v>
      </c>
      <c r="C26" s="1">
        <v>30000</v>
      </c>
      <c r="D26" s="1">
        <v>7500</v>
      </c>
      <c r="E26" s="1"/>
      <c r="F26" s="1">
        <v>7500</v>
      </c>
      <c r="G26" s="1">
        <v>12150</v>
      </c>
      <c r="H26" s="1">
        <v>1600</v>
      </c>
      <c r="I26" s="1">
        <v>1250</v>
      </c>
      <c r="J26" s="1"/>
      <c r="K26" s="1"/>
      <c r="L26" s="1">
        <v>30000</v>
      </c>
      <c r="M26" s="1"/>
      <c r="N26" s="1"/>
      <c r="O26" s="1"/>
      <c r="P26" s="1"/>
      <c r="Q26" s="1"/>
      <c r="R26" s="1">
        <v>0</v>
      </c>
      <c r="S26" s="1">
        <v>30000</v>
      </c>
    </row>
    <row r="27" spans="1:19" x14ac:dyDescent="0.25">
      <c r="A27" s="1">
        <v>7</v>
      </c>
      <c r="B27" s="1" t="s">
        <v>9</v>
      </c>
      <c r="C27" s="1">
        <v>54000</v>
      </c>
      <c r="D27" s="1">
        <v>13500</v>
      </c>
      <c r="E27" s="1"/>
      <c r="F27" s="1">
        <v>13500</v>
      </c>
      <c r="G27" s="1">
        <v>24150</v>
      </c>
      <c r="H27" s="1">
        <v>1600</v>
      </c>
      <c r="I27" s="1">
        <v>1250</v>
      </c>
      <c r="J27" s="1"/>
      <c r="K27" s="1"/>
      <c r="L27" s="1">
        <v>54000</v>
      </c>
      <c r="M27" s="1"/>
      <c r="N27" s="1"/>
      <c r="O27" s="1">
        <v>1343</v>
      </c>
      <c r="P27" s="1"/>
      <c r="Q27" s="1"/>
      <c r="R27" s="1">
        <v>1343</v>
      </c>
      <c r="S27" s="1">
        <v>52657</v>
      </c>
    </row>
    <row r="28" spans="1:19" x14ac:dyDescent="0.25">
      <c r="A28" s="1"/>
      <c r="B28" s="1"/>
      <c r="C28" s="5">
        <f>SUM(C21:C27)</f>
        <v>731833</v>
      </c>
      <c r="D28" s="5">
        <f t="shared" ref="D28:S28" si="1">SUM(D21:D27)</f>
        <v>309630</v>
      </c>
      <c r="E28" s="5">
        <f t="shared" si="1"/>
        <v>0</v>
      </c>
      <c r="F28" s="5">
        <f t="shared" si="1"/>
        <v>96291</v>
      </c>
      <c r="G28" s="5">
        <f t="shared" si="1"/>
        <v>305479</v>
      </c>
      <c r="H28" s="5">
        <f t="shared" si="1"/>
        <v>11683</v>
      </c>
      <c r="I28" s="5">
        <f t="shared" si="1"/>
        <v>8750</v>
      </c>
      <c r="J28" s="5">
        <f t="shared" si="1"/>
        <v>0</v>
      </c>
      <c r="K28" s="5">
        <f t="shared" si="1"/>
        <v>0</v>
      </c>
      <c r="L28" s="5">
        <f t="shared" si="1"/>
        <v>731833</v>
      </c>
      <c r="M28" s="5">
        <f t="shared" si="1"/>
        <v>0</v>
      </c>
      <c r="N28" s="5">
        <f t="shared" si="1"/>
        <v>0</v>
      </c>
      <c r="O28" s="5">
        <f t="shared" si="1"/>
        <v>113943</v>
      </c>
      <c r="P28" s="5">
        <f t="shared" si="1"/>
        <v>0</v>
      </c>
      <c r="Q28" s="5">
        <f t="shared" si="1"/>
        <v>1025</v>
      </c>
      <c r="R28" s="5">
        <f t="shared" si="1"/>
        <v>114968</v>
      </c>
      <c r="S28" s="5">
        <f t="shared" si="1"/>
        <v>616865</v>
      </c>
    </row>
    <row r="30" spans="1:19" x14ac:dyDescent="0.25">
      <c r="B30" s="8" t="s">
        <v>51</v>
      </c>
    </row>
    <row r="32" spans="1:19" s="9" customFormat="1" x14ac:dyDescent="0.25">
      <c r="A32" s="8" t="s">
        <v>15</v>
      </c>
      <c r="B32" s="8" t="s">
        <v>16</v>
      </c>
      <c r="C32" s="8" t="s">
        <v>35</v>
      </c>
      <c r="D32" s="8" t="s">
        <v>36</v>
      </c>
      <c r="E32" s="8" t="s">
        <v>37</v>
      </c>
      <c r="F32" s="8" t="s">
        <v>38</v>
      </c>
      <c r="G32" s="8" t="s">
        <v>39</v>
      </c>
      <c r="H32" s="8" t="s">
        <v>40</v>
      </c>
      <c r="I32" s="8" t="s">
        <v>41</v>
      </c>
      <c r="J32" s="8" t="s">
        <v>42</v>
      </c>
      <c r="K32" s="8" t="s">
        <v>43</v>
      </c>
      <c r="L32" s="8"/>
      <c r="M32" s="8" t="s">
        <v>44</v>
      </c>
      <c r="N32" s="8" t="s">
        <v>45</v>
      </c>
      <c r="O32" s="8" t="s">
        <v>46</v>
      </c>
      <c r="P32" s="8" t="s">
        <v>47</v>
      </c>
      <c r="Q32" s="8" t="s">
        <v>48</v>
      </c>
      <c r="R32" s="8" t="s">
        <v>49</v>
      </c>
      <c r="S32" s="8" t="s">
        <v>34</v>
      </c>
    </row>
    <row r="33" spans="1:19" s="9" customFormat="1" x14ac:dyDescent="0.25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</row>
    <row r="34" spans="1:19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 t="s">
        <v>50</v>
      </c>
      <c r="S34" s="1" t="s">
        <v>50</v>
      </c>
    </row>
    <row r="35" spans="1:19" x14ac:dyDescent="0.25">
      <c r="A35" s="1">
        <v>1</v>
      </c>
      <c r="B35" s="1" t="s">
        <v>3</v>
      </c>
      <c r="C35" s="2">
        <v>49500</v>
      </c>
      <c r="D35" s="2">
        <v>12375</v>
      </c>
      <c r="E35" s="1"/>
      <c r="F35" s="2">
        <v>12375</v>
      </c>
      <c r="G35" s="2">
        <v>21900</v>
      </c>
      <c r="H35" s="2">
        <v>1600</v>
      </c>
      <c r="I35" s="2">
        <v>1250</v>
      </c>
      <c r="J35" s="1"/>
      <c r="K35" s="1"/>
      <c r="L35" s="2">
        <v>49500</v>
      </c>
      <c r="M35" s="1" t="s">
        <v>50</v>
      </c>
      <c r="N35" s="1" t="s">
        <v>50</v>
      </c>
      <c r="O35" s="1" t="s">
        <v>50</v>
      </c>
      <c r="P35" s="1"/>
      <c r="Q35" s="1"/>
      <c r="R35" s="1" t="s">
        <v>50</v>
      </c>
      <c r="S35" s="2">
        <v>49500</v>
      </c>
    </row>
    <row r="36" spans="1:19" x14ac:dyDescent="0.25">
      <c r="A36" s="1">
        <v>2</v>
      </c>
      <c r="B36" s="1" t="s">
        <v>4</v>
      </c>
      <c r="C36" s="2">
        <v>346667</v>
      </c>
      <c r="D36" s="2">
        <v>213339</v>
      </c>
      <c r="E36" s="1"/>
      <c r="F36" s="1" t="s">
        <v>50</v>
      </c>
      <c r="G36" s="2">
        <v>129995</v>
      </c>
      <c r="H36" s="2">
        <v>2083</v>
      </c>
      <c r="I36" s="2">
        <v>1250</v>
      </c>
      <c r="J36" s="1"/>
      <c r="K36" s="1"/>
      <c r="L36" s="2">
        <v>346667</v>
      </c>
      <c r="M36" s="3">
        <v>90545</v>
      </c>
      <c r="N36" s="1" t="s">
        <v>50</v>
      </c>
      <c r="O36" s="2">
        <v>90545</v>
      </c>
      <c r="P36" s="1" t="s">
        <v>50</v>
      </c>
      <c r="Q36" s="1"/>
      <c r="R36" s="2">
        <v>90545</v>
      </c>
      <c r="S36" s="2">
        <v>256122</v>
      </c>
    </row>
    <row r="37" spans="1:19" x14ac:dyDescent="0.25">
      <c r="A37" s="1">
        <v>3</v>
      </c>
      <c r="B37" s="1" t="s">
        <v>6</v>
      </c>
      <c r="C37" s="2">
        <v>133333</v>
      </c>
      <c r="D37" s="2">
        <v>33333</v>
      </c>
      <c r="E37" s="1"/>
      <c r="F37" s="2">
        <v>33333</v>
      </c>
      <c r="G37" s="2">
        <v>63817</v>
      </c>
      <c r="H37" s="2">
        <v>1600</v>
      </c>
      <c r="I37" s="2">
        <v>1250</v>
      </c>
      <c r="J37" s="1"/>
      <c r="K37" s="1"/>
      <c r="L37" s="2">
        <v>133333</v>
      </c>
      <c r="M37" s="3">
        <v>12419</v>
      </c>
      <c r="N37" s="1"/>
      <c r="O37" s="2">
        <v>12419</v>
      </c>
      <c r="P37" s="1" t="s">
        <v>50</v>
      </c>
      <c r="Q37" s="1"/>
      <c r="R37" s="2">
        <v>12419</v>
      </c>
      <c r="S37" s="2">
        <v>120914</v>
      </c>
    </row>
    <row r="38" spans="1:19" x14ac:dyDescent="0.25">
      <c r="A38" s="1">
        <v>4</v>
      </c>
      <c r="B38" s="1" t="s">
        <v>7</v>
      </c>
      <c r="C38" s="2">
        <v>83333</v>
      </c>
      <c r="D38" s="2">
        <v>20833</v>
      </c>
      <c r="E38" s="1"/>
      <c r="F38" s="2">
        <v>20833</v>
      </c>
      <c r="G38" s="2">
        <v>38817</v>
      </c>
      <c r="H38" s="2">
        <v>1600</v>
      </c>
      <c r="I38" s="2">
        <v>1250</v>
      </c>
      <c r="J38" s="1"/>
      <c r="K38" s="1"/>
      <c r="L38" s="2">
        <v>83333</v>
      </c>
      <c r="M38" s="3">
        <v>5272</v>
      </c>
      <c r="N38" s="1"/>
      <c r="O38" s="2">
        <v>5272</v>
      </c>
      <c r="P38" s="1"/>
      <c r="Q38" s="1"/>
      <c r="R38" s="2">
        <v>5272</v>
      </c>
      <c r="S38" s="2">
        <v>78061</v>
      </c>
    </row>
    <row r="39" spans="1:19" x14ac:dyDescent="0.25">
      <c r="A39" s="1">
        <v>5</v>
      </c>
      <c r="B39" s="1" t="s">
        <v>8</v>
      </c>
      <c r="C39" s="2">
        <v>30000</v>
      </c>
      <c r="D39" s="2">
        <v>7500</v>
      </c>
      <c r="E39" s="1"/>
      <c r="F39" s="2">
        <v>7500</v>
      </c>
      <c r="G39" s="2">
        <v>12150</v>
      </c>
      <c r="H39" s="2">
        <v>1600</v>
      </c>
      <c r="I39" s="2">
        <v>1250</v>
      </c>
      <c r="J39" s="1"/>
      <c r="K39" s="1"/>
      <c r="L39" s="2">
        <v>30000</v>
      </c>
      <c r="M39" s="1"/>
      <c r="N39" s="1"/>
      <c r="O39" s="1"/>
      <c r="P39" s="1"/>
      <c r="Q39" s="1"/>
      <c r="R39" s="1" t="s">
        <v>50</v>
      </c>
      <c r="S39" s="2">
        <v>30000</v>
      </c>
    </row>
    <row r="40" spans="1:19" x14ac:dyDescent="0.25">
      <c r="A40" s="1">
        <v>6</v>
      </c>
      <c r="B40" s="1" t="s">
        <v>9</v>
      </c>
      <c r="C40" s="2">
        <v>54000</v>
      </c>
      <c r="D40" s="2">
        <v>13500</v>
      </c>
      <c r="E40" s="1"/>
      <c r="F40" s="2">
        <v>13500</v>
      </c>
      <c r="G40" s="2">
        <v>24150</v>
      </c>
      <c r="H40" s="2">
        <v>1600</v>
      </c>
      <c r="I40" s="2">
        <v>1250</v>
      </c>
      <c r="J40" s="1"/>
      <c r="K40" s="1"/>
      <c r="L40" s="2">
        <v>54000</v>
      </c>
      <c r="M40" s="3">
        <v>1343</v>
      </c>
      <c r="N40" s="1"/>
      <c r="O40" s="2">
        <v>1343</v>
      </c>
      <c r="P40" s="1"/>
      <c r="Q40" s="1"/>
      <c r="R40" s="2">
        <v>1343</v>
      </c>
      <c r="S40" s="2">
        <v>52657</v>
      </c>
    </row>
    <row r="41" spans="1:19" x14ac:dyDescent="0.25">
      <c r="A41" s="1">
        <v>7</v>
      </c>
      <c r="B41" s="1" t="s">
        <v>10</v>
      </c>
      <c r="C41" s="2">
        <v>60000</v>
      </c>
      <c r="D41" s="2">
        <v>15000</v>
      </c>
      <c r="E41" s="1"/>
      <c r="F41" s="2">
        <v>15000</v>
      </c>
      <c r="G41" s="2">
        <v>27150</v>
      </c>
      <c r="H41" s="2">
        <v>1600</v>
      </c>
      <c r="I41" s="2">
        <v>1250</v>
      </c>
      <c r="J41" s="1"/>
      <c r="K41" s="1"/>
      <c r="L41" s="2">
        <v>60000</v>
      </c>
      <c r="M41" s="3">
        <v>2288</v>
      </c>
      <c r="N41" s="1"/>
      <c r="O41" s="2">
        <v>2288</v>
      </c>
      <c r="P41" s="1"/>
      <c r="Q41" s="1"/>
      <c r="R41" s="2">
        <v>2288</v>
      </c>
      <c r="S41" s="2">
        <v>57712</v>
      </c>
    </row>
    <row r="42" spans="1:19" x14ac:dyDescent="0.25">
      <c r="A42" s="1"/>
      <c r="B42" s="1"/>
      <c r="C42" s="6">
        <f>SUM(C35:C41)</f>
        <v>756833</v>
      </c>
      <c r="D42" s="6">
        <f t="shared" ref="D42:S42" si="2">SUM(D35:D41)</f>
        <v>315880</v>
      </c>
      <c r="E42" s="6">
        <f t="shared" si="2"/>
        <v>0</v>
      </c>
      <c r="F42" s="6">
        <f t="shared" si="2"/>
        <v>102541</v>
      </c>
      <c r="G42" s="6">
        <f t="shared" si="2"/>
        <v>317979</v>
      </c>
      <c r="H42" s="6">
        <f t="shared" si="2"/>
        <v>11683</v>
      </c>
      <c r="I42" s="6">
        <f t="shared" si="2"/>
        <v>8750</v>
      </c>
      <c r="J42" s="6">
        <f t="shared" si="2"/>
        <v>0</v>
      </c>
      <c r="K42" s="6">
        <f t="shared" si="2"/>
        <v>0</v>
      </c>
      <c r="L42" s="6">
        <f t="shared" si="2"/>
        <v>756833</v>
      </c>
      <c r="M42" s="6">
        <f t="shared" si="2"/>
        <v>111867</v>
      </c>
      <c r="N42" s="6">
        <f t="shared" si="2"/>
        <v>0</v>
      </c>
      <c r="O42" s="6">
        <f t="shared" si="2"/>
        <v>111867</v>
      </c>
      <c r="P42" s="6">
        <f t="shared" si="2"/>
        <v>0</v>
      </c>
      <c r="Q42" s="6">
        <f t="shared" si="2"/>
        <v>0</v>
      </c>
      <c r="R42" s="6">
        <f t="shared" si="2"/>
        <v>111867</v>
      </c>
      <c r="S42" s="6">
        <f t="shared" si="2"/>
        <v>644966</v>
      </c>
    </row>
    <row r="44" spans="1:19" x14ac:dyDescent="0.25">
      <c r="B44" s="8" t="s">
        <v>52</v>
      </c>
    </row>
    <row r="46" spans="1:19" s="9" customFormat="1" x14ac:dyDescent="0.25">
      <c r="A46" s="8" t="s">
        <v>15</v>
      </c>
      <c r="B46" s="8" t="s">
        <v>16</v>
      </c>
      <c r="C46" s="8" t="s">
        <v>17</v>
      </c>
      <c r="D46" s="8" t="s">
        <v>18</v>
      </c>
      <c r="E46" s="8" t="s">
        <v>19</v>
      </c>
      <c r="F46" s="8" t="s">
        <v>20</v>
      </c>
      <c r="G46" s="8" t="s">
        <v>21</v>
      </c>
      <c r="H46" s="8" t="s">
        <v>22</v>
      </c>
      <c r="I46" s="8" t="s">
        <v>23</v>
      </c>
      <c r="J46" s="8" t="s">
        <v>24</v>
      </c>
      <c r="K46" s="8" t="s">
        <v>25</v>
      </c>
      <c r="L46" s="8"/>
      <c r="M46" s="8" t="s">
        <v>26</v>
      </c>
      <c r="N46" s="8" t="s">
        <v>27</v>
      </c>
      <c r="O46" s="8" t="s">
        <v>28</v>
      </c>
      <c r="P46" s="8" t="s">
        <v>29</v>
      </c>
      <c r="Q46" s="8" t="s">
        <v>30</v>
      </c>
      <c r="R46" s="8" t="s">
        <v>31</v>
      </c>
      <c r="S46" s="8" t="s">
        <v>34</v>
      </c>
    </row>
    <row r="47" spans="1:19" s="9" customFormat="1" x14ac:dyDescent="0.25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</row>
    <row r="48" spans="1:19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>
        <v>0</v>
      </c>
      <c r="S48" s="1">
        <v>0</v>
      </c>
    </row>
    <row r="49" spans="1:19" x14ac:dyDescent="0.25">
      <c r="A49" s="1">
        <v>1</v>
      </c>
      <c r="B49" s="1" t="s">
        <v>3</v>
      </c>
      <c r="C49" s="1">
        <v>49500</v>
      </c>
      <c r="D49" s="1">
        <v>12375</v>
      </c>
      <c r="E49" s="1"/>
      <c r="F49" s="1">
        <v>12375</v>
      </c>
      <c r="G49" s="1">
        <v>21900</v>
      </c>
      <c r="H49" s="1">
        <v>1600</v>
      </c>
      <c r="I49" s="1">
        <v>1250</v>
      </c>
      <c r="J49" s="1"/>
      <c r="K49" s="1"/>
      <c r="L49" s="1">
        <v>49500</v>
      </c>
      <c r="M49" s="1">
        <v>0</v>
      </c>
      <c r="N49" s="1">
        <v>0</v>
      </c>
      <c r="O49" s="1">
        <v>0</v>
      </c>
      <c r="P49" s="1"/>
      <c r="Q49" s="1"/>
      <c r="R49" s="1">
        <v>0</v>
      </c>
      <c r="S49" s="1">
        <v>49500</v>
      </c>
    </row>
    <row r="50" spans="1:19" x14ac:dyDescent="0.25">
      <c r="A50" s="1">
        <v>2</v>
      </c>
      <c r="B50" s="1" t="s">
        <v>4</v>
      </c>
      <c r="C50" s="1">
        <v>799999</v>
      </c>
      <c r="D50" s="1">
        <v>283084</v>
      </c>
      <c r="E50" s="1">
        <v>339999</v>
      </c>
      <c r="F50" s="1">
        <v>0</v>
      </c>
      <c r="G50" s="1">
        <v>173583</v>
      </c>
      <c r="H50" s="1">
        <v>2083</v>
      </c>
      <c r="I50" s="1">
        <v>1250</v>
      </c>
      <c r="J50" s="1"/>
      <c r="K50" s="1"/>
      <c r="L50" s="1">
        <v>799999</v>
      </c>
      <c r="M50" s="1">
        <v>154479</v>
      </c>
      <c r="N50" s="1">
        <v>0</v>
      </c>
      <c r="O50" s="1">
        <v>154479</v>
      </c>
      <c r="P50" s="1">
        <v>20448</v>
      </c>
      <c r="Q50" s="1"/>
      <c r="R50" s="1">
        <v>174927</v>
      </c>
      <c r="S50" s="1">
        <v>625072</v>
      </c>
    </row>
    <row r="51" spans="1:19" x14ac:dyDescent="0.25">
      <c r="A51" s="1">
        <v>3</v>
      </c>
      <c r="B51" s="1" t="s">
        <v>6</v>
      </c>
      <c r="C51" s="1">
        <v>146667</v>
      </c>
      <c r="D51" s="1">
        <v>36667</v>
      </c>
      <c r="E51" s="1"/>
      <c r="F51" s="1">
        <v>36667</v>
      </c>
      <c r="G51" s="1">
        <v>70483</v>
      </c>
      <c r="H51" s="1">
        <v>1600</v>
      </c>
      <c r="I51" s="1">
        <v>1250</v>
      </c>
      <c r="J51" s="1"/>
      <c r="K51" s="1"/>
      <c r="L51" s="1">
        <v>146667</v>
      </c>
      <c r="M51" s="1">
        <v>16163</v>
      </c>
      <c r="N51" s="1"/>
      <c r="O51" s="1">
        <v>16163</v>
      </c>
      <c r="P51" s="1">
        <v>0</v>
      </c>
      <c r="Q51" s="1"/>
      <c r="R51" s="1">
        <v>16163</v>
      </c>
      <c r="S51" s="1">
        <v>130504</v>
      </c>
    </row>
    <row r="52" spans="1:19" x14ac:dyDescent="0.25">
      <c r="A52" s="1">
        <v>4</v>
      </c>
      <c r="B52" s="1" t="s">
        <v>7</v>
      </c>
      <c r="C52" s="1">
        <v>83333</v>
      </c>
      <c r="D52" s="1">
        <v>20833</v>
      </c>
      <c r="E52" s="1"/>
      <c r="F52" s="1">
        <v>20833</v>
      </c>
      <c r="G52" s="1">
        <v>38817</v>
      </c>
      <c r="H52" s="1">
        <v>1600</v>
      </c>
      <c r="I52" s="1">
        <v>1250</v>
      </c>
      <c r="J52" s="1"/>
      <c r="K52" s="1"/>
      <c r="L52" s="1">
        <v>83333</v>
      </c>
      <c r="M52" s="1">
        <v>5272</v>
      </c>
      <c r="N52" s="1"/>
      <c r="O52" s="1">
        <v>5272</v>
      </c>
      <c r="P52" s="1"/>
      <c r="Q52" s="1"/>
      <c r="R52" s="1">
        <v>5272</v>
      </c>
      <c r="S52" s="1">
        <v>78061</v>
      </c>
    </row>
    <row r="53" spans="1:19" x14ac:dyDescent="0.25">
      <c r="A53" s="1">
        <v>5</v>
      </c>
      <c r="B53" s="1" t="s">
        <v>8</v>
      </c>
      <c r="C53" s="1">
        <v>30000</v>
      </c>
      <c r="D53" s="1">
        <v>7500</v>
      </c>
      <c r="E53" s="1"/>
      <c r="F53" s="1">
        <v>7500</v>
      </c>
      <c r="G53" s="1">
        <v>12150</v>
      </c>
      <c r="H53" s="1">
        <v>1600</v>
      </c>
      <c r="I53" s="1">
        <v>1250</v>
      </c>
      <c r="J53" s="1"/>
      <c r="K53" s="1"/>
      <c r="L53" s="1">
        <v>30000</v>
      </c>
      <c r="M53" s="1"/>
      <c r="N53" s="1"/>
      <c r="O53" s="1"/>
      <c r="P53" s="1"/>
      <c r="Q53" s="1"/>
      <c r="R53" s="1">
        <v>0</v>
      </c>
      <c r="S53" s="1">
        <v>30000</v>
      </c>
    </row>
    <row r="54" spans="1:19" x14ac:dyDescent="0.25">
      <c r="A54" s="1">
        <v>6</v>
      </c>
      <c r="B54" s="1" t="s">
        <v>9</v>
      </c>
      <c r="C54" s="1">
        <v>54000</v>
      </c>
      <c r="D54" s="1">
        <v>13500</v>
      </c>
      <c r="E54" s="1"/>
      <c r="F54" s="1">
        <v>13500</v>
      </c>
      <c r="G54" s="1">
        <v>24150</v>
      </c>
      <c r="H54" s="1">
        <v>1600</v>
      </c>
      <c r="I54" s="1">
        <v>1250</v>
      </c>
      <c r="J54" s="1"/>
      <c r="K54" s="1"/>
      <c r="L54" s="1">
        <v>54000</v>
      </c>
      <c r="M54" s="1">
        <v>1343</v>
      </c>
      <c r="N54" s="1"/>
      <c r="O54" s="1">
        <v>1343</v>
      </c>
      <c r="P54" s="1"/>
      <c r="Q54" s="1"/>
      <c r="R54" s="1">
        <v>1343</v>
      </c>
      <c r="S54" s="1">
        <v>52657</v>
      </c>
    </row>
    <row r="55" spans="1:19" x14ac:dyDescent="0.25">
      <c r="A55" s="1">
        <v>7</v>
      </c>
      <c r="B55" s="1" t="s">
        <v>10</v>
      </c>
      <c r="C55" s="1">
        <v>60000</v>
      </c>
      <c r="D55" s="1">
        <v>15000</v>
      </c>
      <c r="E55" s="1"/>
      <c r="F55" s="1">
        <v>15000</v>
      </c>
      <c r="G55" s="1">
        <v>27150</v>
      </c>
      <c r="H55" s="1">
        <v>1600</v>
      </c>
      <c r="I55" s="1">
        <v>1250</v>
      </c>
      <c r="J55" s="1"/>
      <c r="K55" s="1"/>
      <c r="L55" s="1">
        <v>60000</v>
      </c>
      <c r="M55" s="1">
        <v>2288</v>
      </c>
      <c r="N55" s="1"/>
      <c r="O55" s="1">
        <v>2288</v>
      </c>
      <c r="P55" s="1"/>
      <c r="Q55" s="1"/>
      <c r="R55" s="1">
        <v>2288</v>
      </c>
      <c r="S55" s="1">
        <v>57712</v>
      </c>
    </row>
    <row r="56" spans="1:19" x14ac:dyDescent="0.25">
      <c r="A56" s="1"/>
      <c r="B56" s="1"/>
      <c r="C56" s="5">
        <f>SUM(C49:C55)</f>
        <v>1223499</v>
      </c>
      <c r="D56" s="5">
        <f t="shared" ref="D56:S56" si="3">SUM(D49:D55)</f>
        <v>388959</v>
      </c>
      <c r="E56" s="5">
        <f t="shared" si="3"/>
        <v>339999</v>
      </c>
      <c r="F56" s="5">
        <f t="shared" si="3"/>
        <v>105875</v>
      </c>
      <c r="G56" s="5">
        <f t="shared" si="3"/>
        <v>368233</v>
      </c>
      <c r="H56" s="5">
        <f t="shared" si="3"/>
        <v>11683</v>
      </c>
      <c r="I56" s="5">
        <f t="shared" si="3"/>
        <v>8750</v>
      </c>
      <c r="J56" s="5">
        <f t="shared" si="3"/>
        <v>0</v>
      </c>
      <c r="K56" s="5">
        <f t="shared" si="3"/>
        <v>0</v>
      </c>
      <c r="L56" s="5">
        <f t="shared" si="3"/>
        <v>1223499</v>
      </c>
      <c r="M56" s="5">
        <f t="shared" si="3"/>
        <v>179545</v>
      </c>
      <c r="N56" s="5">
        <f t="shared" si="3"/>
        <v>0</v>
      </c>
      <c r="O56" s="5">
        <f t="shared" si="3"/>
        <v>179545</v>
      </c>
      <c r="P56" s="5">
        <f t="shared" si="3"/>
        <v>20448</v>
      </c>
      <c r="Q56" s="5">
        <f t="shared" si="3"/>
        <v>0</v>
      </c>
      <c r="R56" s="5">
        <f t="shared" si="3"/>
        <v>199993</v>
      </c>
      <c r="S56" s="5">
        <f t="shared" si="3"/>
        <v>1023506</v>
      </c>
    </row>
    <row r="58" spans="1:19" x14ac:dyDescent="0.25">
      <c r="B58" s="8" t="s">
        <v>53</v>
      </c>
    </row>
    <row r="60" spans="1:19" s="9" customFormat="1" x14ac:dyDescent="0.25">
      <c r="A60" s="8" t="s">
        <v>15</v>
      </c>
      <c r="B60" s="8" t="s">
        <v>16</v>
      </c>
      <c r="C60" s="8" t="s">
        <v>35</v>
      </c>
      <c r="D60" s="8" t="s">
        <v>36</v>
      </c>
      <c r="E60" s="8" t="s">
        <v>37</v>
      </c>
      <c r="F60" s="8" t="s">
        <v>38</v>
      </c>
      <c r="G60" s="8" t="s">
        <v>39</v>
      </c>
      <c r="H60" s="8" t="s">
        <v>40</v>
      </c>
      <c r="I60" s="8" t="s">
        <v>41</v>
      </c>
      <c r="J60" s="8" t="s">
        <v>42</v>
      </c>
      <c r="K60" s="8" t="s">
        <v>43</v>
      </c>
      <c r="L60" s="8"/>
      <c r="M60" s="8" t="s">
        <v>44</v>
      </c>
      <c r="N60" s="8" t="s">
        <v>45</v>
      </c>
      <c r="O60" s="8" t="s">
        <v>46</v>
      </c>
      <c r="P60" s="8" t="s">
        <v>47</v>
      </c>
      <c r="Q60" s="8" t="s">
        <v>48</v>
      </c>
      <c r="R60" s="8" t="s">
        <v>49</v>
      </c>
      <c r="S60" s="8" t="s">
        <v>34</v>
      </c>
    </row>
    <row r="61" spans="1:19" s="9" customFormat="1" x14ac:dyDescent="0.25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</row>
    <row r="62" spans="1:19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 t="s">
        <v>50</v>
      </c>
      <c r="S62" s="1" t="s">
        <v>50</v>
      </c>
    </row>
    <row r="63" spans="1:19" x14ac:dyDescent="0.25">
      <c r="A63" s="1">
        <v>1</v>
      </c>
      <c r="B63" s="1" t="s">
        <v>3</v>
      </c>
      <c r="C63" s="2">
        <v>49500</v>
      </c>
      <c r="D63" s="2">
        <v>12375</v>
      </c>
      <c r="E63" s="1"/>
      <c r="F63" s="2">
        <v>12375</v>
      </c>
      <c r="G63" s="2">
        <v>21900</v>
      </c>
      <c r="H63" s="2">
        <v>1600</v>
      </c>
      <c r="I63" s="2">
        <v>1250</v>
      </c>
      <c r="J63" s="1"/>
      <c r="K63" s="1"/>
      <c r="L63" s="2">
        <v>49500</v>
      </c>
      <c r="M63" s="1" t="s">
        <v>50</v>
      </c>
      <c r="N63" s="1" t="s">
        <v>50</v>
      </c>
      <c r="O63" s="1" t="s">
        <v>50</v>
      </c>
      <c r="P63" s="1"/>
      <c r="Q63" s="2">
        <v>1250</v>
      </c>
      <c r="R63" s="2">
        <v>1250</v>
      </c>
      <c r="S63" s="2">
        <v>48250</v>
      </c>
    </row>
    <row r="64" spans="1:19" x14ac:dyDescent="0.25">
      <c r="A64" s="1">
        <v>2</v>
      </c>
      <c r="B64" s="1" t="s">
        <v>4</v>
      </c>
      <c r="C64" s="2">
        <v>460000</v>
      </c>
      <c r="D64" s="2">
        <v>283084</v>
      </c>
      <c r="E64" s="1"/>
      <c r="F64" s="1" t="s">
        <v>50</v>
      </c>
      <c r="G64" s="2">
        <v>173583</v>
      </c>
      <c r="H64" s="2">
        <v>2083</v>
      </c>
      <c r="I64" s="2">
        <v>1250</v>
      </c>
      <c r="J64" s="1"/>
      <c r="K64" s="1"/>
      <c r="L64" s="2">
        <v>460000</v>
      </c>
      <c r="M64" s="3">
        <v>154479</v>
      </c>
      <c r="N64" s="1" t="s">
        <v>50</v>
      </c>
      <c r="O64" s="2">
        <v>154479</v>
      </c>
      <c r="P64" s="2">
        <v>20448</v>
      </c>
      <c r="Q64" s="2">
        <v>1250</v>
      </c>
      <c r="R64" s="2">
        <v>176177</v>
      </c>
      <c r="S64" s="2">
        <v>283823</v>
      </c>
    </row>
    <row r="65" spans="1:19" x14ac:dyDescent="0.25">
      <c r="A65" s="1">
        <v>3</v>
      </c>
      <c r="B65" s="1" t="s">
        <v>6</v>
      </c>
      <c r="C65" s="2">
        <v>146667</v>
      </c>
      <c r="D65" s="2">
        <v>36667</v>
      </c>
      <c r="E65" s="1"/>
      <c r="F65" s="2">
        <v>36667</v>
      </c>
      <c r="G65" s="2">
        <v>70483</v>
      </c>
      <c r="H65" s="2">
        <v>1600</v>
      </c>
      <c r="I65" s="2">
        <v>1250</v>
      </c>
      <c r="J65" s="1"/>
      <c r="K65" s="1"/>
      <c r="L65" s="2">
        <v>146667</v>
      </c>
      <c r="M65" s="3">
        <v>16163</v>
      </c>
      <c r="N65" s="1"/>
      <c r="O65" s="2">
        <v>16163</v>
      </c>
      <c r="P65" s="1" t="s">
        <v>50</v>
      </c>
      <c r="Q65" s="2">
        <v>1250</v>
      </c>
      <c r="R65" s="2">
        <v>17413</v>
      </c>
      <c r="S65" s="2">
        <v>129254</v>
      </c>
    </row>
    <row r="66" spans="1:19" x14ac:dyDescent="0.25">
      <c r="A66" s="1">
        <v>4</v>
      </c>
      <c r="B66" s="1" t="s">
        <v>7</v>
      </c>
      <c r="C66" s="2">
        <v>83333</v>
      </c>
      <c r="D66" s="2">
        <v>20833</v>
      </c>
      <c r="E66" s="1"/>
      <c r="F66" s="2">
        <v>20833</v>
      </c>
      <c r="G66" s="2">
        <v>38817</v>
      </c>
      <c r="H66" s="2">
        <v>1600</v>
      </c>
      <c r="I66" s="2">
        <v>1250</v>
      </c>
      <c r="J66" s="1"/>
      <c r="K66" s="1"/>
      <c r="L66" s="2">
        <v>83333</v>
      </c>
      <c r="M66" s="3">
        <v>5272</v>
      </c>
      <c r="N66" s="1"/>
      <c r="O66" s="2">
        <v>5272</v>
      </c>
      <c r="P66" s="1"/>
      <c r="Q66" s="2">
        <v>1250</v>
      </c>
      <c r="R66" s="2">
        <v>5272</v>
      </c>
      <c r="S66" s="2">
        <v>76811</v>
      </c>
    </row>
    <row r="67" spans="1:19" x14ac:dyDescent="0.25">
      <c r="A67" s="1">
        <v>5</v>
      </c>
      <c r="B67" s="1" t="s">
        <v>8</v>
      </c>
      <c r="C67" s="2">
        <v>30000</v>
      </c>
      <c r="D67" s="2">
        <v>7500</v>
      </c>
      <c r="E67" s="1"/>
      <c r="F67" s="2">
        <v>7500</v>
      </c>
      <c r="G67" s="2">
        <v>12150</v>
      </c>
      <c r="H67" s="2">
        <v>1600</v>
      </c>
      <c r="I67" s="2">
        <v>1250</v>
      </c>
      <c r="J67" s="1"/>
      <c r="K67" s="1"/>
      <c r="L67" s="2">
        <v>30000</v>
      </c>
      <c r="M67" s="1"/>
      <c r="N67" s="1"/>
      <c r="O67" s="1"/>
      <c r="P67" s="1"/>
      <c r="Q67" s="2">
        <v>1250</v>
      </c>
      <c r="R67" s="2">
        <v>1250</v>
      </c>
      <c r="S67" s="2">
        <v>28750</v>
      </c>
    </row>
    <row r="68" spans="1:19" x14ac:dyDescent="0.25">
      <c r="A68" s="1">
        <v>6</v>
      </c>
      <c r="B68" s="1" t="s">
        <v>9</v>
      </c>
      <c r="C68" s="2">
        <v>54000</v>
      </c>
      <c r="D68" s="2">
        <v>13500</v>
      </c>
      <c r="E68" s="1"/>
      <c r="F68" s="2">
        <v>13500</v>
      </c>
      <c r="G68" s="2">
        <v>24150</v>
      </c>
      <c r="H68" s="2">
        <v>1600</v>
      </c>
      <c r="I68" s="2">
        <v>1250</v>
      </c>
      <c r="J68" s="1"/>
      <c r="K68" s="1"/>
      <c r="L68" s="2">
        <v>54000</v>
      </c>
      <c r="M68" s="3">
        <v>1343</v>
      </c>
      <c r="N68" s="1"/>
      <c r="O68" s="2">
        <v>1343</v>
      </c>
      <c r="P68" s="1"/>
      <c r="Q68" s="2">
        <v>1250</v>
      </c>
      <c r="R68" s="2">
        <v>1343</v>
      </c>
      <c r="S68" s="2">
        <v>51407</v>
      </c>
    </row>
    <row r="69" spans="1:19" x14ac:dyDescent="0.25">
      <c r="A69" s="1">
        <v>7</v>
      </c>
      <c r="B69" s="1" t="s">
        <v>10</v>
      </c>
      <c r="C69" s="2">
        <v>60000</v>
      </c>
      <c r="D69" s="2">
        <v>15000</v>
      </c>
      <c r="E69" s="1"/>
      <c r="F69" s="2">
        <v>15000</v>
      </c>
      <c r="G69" s="2">
        <v>27150</v>
      </c>
      <c r="H69" s="2">
        <v>1600</v>
      </c>
      <c r="I69" s="2">
        <v>1250</v>
      </c>
      <c r="J69" s="1"/>
      <c r="K69" s="1"/>
      <c r="L69" s="2">
        <v>60000</v>
      </c>
      <c r="M69" s="3">
        <v>2288</v>
      </c>
      <c r="N69" s="1"/>
      <c r="O69" s="2">
        <v>2288</v>
      </c>
      <c r="P69" s="1"/>
      <c r="Q69" s="2">
        <v>1250</v>
      </c>
      <c r="R69" s="2">
        <v>2288</v>
      </c>
      <c r="S69" s="2">
        <v>56462</v>
      </c>
    </row>
    <row r="70" spans="1:19" x14ac:dyDescent="0.25">
      <c r="A70" s="1"/>
      <c r="B70" s="1"/>
      <c r="C70" s="6">
        <f>SUM(C63:C69)</f>
        <v>883500</v>
      </c>
      <c r="D70" s="6">
        <f t="shared" ref="D70:S70" si="4">SUM(D63:D69)</f>
        <v>388959</v>
      </c>
      <c r="E70" s="6">
        <f t="shared" si="4"/>
        <v>0</v>
      </c>
      <c r="F70" s="6">
        <f t="shared" si="4"/>
        <v>105875</v>
      </c>
      <c r="G70" s="6">
        <f t="shared" si="4"/>
        <v>368233</v>
      </c>
      <c r="H70" s="6">
        <f t="shared" si="4"/>
        <v>11683</v>
      </c>
      <c r="I70" s="6">
        <f t="shared" si="4"/>
        <v>8750</v>
      </c>
      <c r="J70" s="6">
        <f t="shared" si="4"/>
        <v>0</v>
      </c>
      <c r="K70" s="6">
        <f t="shared" si="4"/>
        <v>0</v>
      </c>
      <c r="L70" s="6">
        <f t="shared" si="4"/>
        <v>883500</v>
      </c>
      <c r="M70" s="6">
        <f t="shared" si="4"/>
        <v>179545</v>
      </c>
      <c r="N70" s="6">
        <f t="shared" si="4"/>
        <v>0</v>
      </c>
      <c r="O70" s="6">
        <f t="shared" si="4"/>
        <v>179545</v>
      </c>
      <c r="P70" s="6">
        <f t="shared" si="4"/>
        <v>20448</v>
      </c>
      <c r="Q70" s="6">
        <f t="shared" si="4"/>
        <v>8750</v>
      </c>
      <c r="R70" s="6">
        <f t="shared" si="4"/>
        <v>204993</v>
      </c>
      <c r="S70" s="6">
        <f t="shared" si="4"/>
        <v>674757</v>
      </c>
    </row>
    <row r="71" spans="1:19" ht="15.75" thickBot="1" x14ac:dyDescent="0.3"/>
    <row r="72" spans="1:19" ht="15.75" thickBot="1" x14ac:dyDescent="0.3">
      <c r="B72" s="10" t="s">
        <v>54</v>
      </c>
    </row>
    <row r="74" spans="1:19" s="9" customFormat="1" x14ac:dyDescent="0.25">
      <c r="A74" s="8" t="s">
        <v>15</v>
      </c>
      <c r="B74" s="8" t="s">
        <v>16</v>
      </c>
      <c r="C74" s="8" t="s">
        <v>17</v>
      </c>
      <c r="D74" s="8" t="s">
        <v>18</v>
      </c>
      <c r="E74" s="8" t="s">
        <v>19</v>
      </c>
      <c r="F74" s="8" t="s">
        <v>20</v>
      </c>
      <c r="G74" s="8" t="s">
        <v>21</v>
      </c>
      <c r="H74" s="8" t="s">
        <v>22</v>
      </c>
      <c r="I74" s="8" t="s">
        <v>23</v>
      </c>
      <c r="J74" s="8" t="s">
        <v>24</v>
      </c>
      <c r="K74" s="8" t="s">
        <v>25</v>
      </c>
      <c r="L74" s="8"/>
      <c r="M74" s="8" t="s">
        <v>26</v>
      </c>
      <c r="N74" s="8" t="s">
        <v>27</v>
      </c>
      <c r="O74" s="8" t="s">
        <v>28</v>
      </c>
      <c r="P74" s="8" t="s">
        <v>29</v>
      </c>
      <c r="Q74" s="8" t="s">
        <v>30</v>
      </c>
      <c r="R74" s="8" t="s">
        <v>31</v>
      </c>
      <c r="S74" s="8" t="s">
        <v>2</v>
      </c>
    </row>
    <row r="75" spans="1:19" s="9" customFormat="1" x14ac:dyDescent="0.2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</row>
    <row r="76" spans="1:19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>
        <v>0</v>
      </c>
      <c r="S76" s="1">
        <v>0</v>
      </c>
    </row>
    <row r="77" spans="1:19" x14ac:dyDescent="0.25">
      <c r="A77" s="1">
        <v>1</v>
      </c>
      <c r="B77" s="1" t="s">
        <v>3</v>
      </c>
      <c r="C77" s="4">
        <v>49500</v>
      </c>
      <c r="D77" s="4">
        <v>12375</v>
      </c>
      <c r="E77" s="4"/>
      <c r="F77" s="4">
        <v>12375</v>
      </c>
      <c r="G77" s="4">
        <v>21900</v>
      </c>
      <c r="H77" s="4">
        <v>1600</v>
      </c>
      <c r="I77" s="4">
        <v>1250</v>
      </c>
      <c r="J77" s="4"/>
      <c r="K77" s="4"/>
      <c r="L77" s="4">
        <v>49500</v>
      </c>
      <c r="M77" s="4">
        <v>0</v>
      </c>
      <c r="N77" s="4">
        <v>0</v>
      </c>
      <c r="O77" s="4">
        <v>0</v>
      </c>
      <c r="P77" s="4"/>
      <c r="Q77" s="4"/>
      <c r="R77" s="4">
        <v>0</v>
      </c>
      <c r="S77" s="4">
        <v>49500</v>
      </c>
    </row>
    <row r="78" spans="1:19" x14ac:dyDescent="0.25">
      <c r="A78" s="1">
        <v>2</v>
      </c>
      <c r="B78" s="1" t="s">
        <v>4</v>
      </c>
      <c r="C78" s="4">
        <v>460000</v>
      </c>
      <c r="D78" s="4">
        <v>283084</v>
      </c>
      <c r="E78" s="4"/>
      <c r="F78" s="4">
        <v>0</v>
      </c>
      <c r="G78" s="4">
        <v>173583</v>
      </c>
      <c r="H78" s="4">
        <v>2083</v>
      </c>
      <c r="I78" s="4">
        <v>1250</v>
      </c>
      <c r="J78" s="4"/>
      <c r="K78" s="4"/>
      <c r="L78" s="4">
        <v>460000</v>
      </c>
      <c r="M78" s="4">
        <v>154479</v>
      </c>
      <c r="N78" s="4">
        <v>0</v>
      </c>
      <c r="O78" s="4">
        <v>154479</v>
      </c>
      <c r="P78" s="4">
        <v>20448</v>
      </c>
      <c r="Q78" s="4"/>
      <c r="R78" s="4">
        <v>174927</v>
      </c>
      <c r="S78" s="4">
        <v>285073</v>
      </c>
    </row>
    <row r="79" spans="1:19" x14ac:dyDescent="0.25">
      <c r="A79" s="1">
        <v>3</v>
      </c>
      <c r="B79" s="1" t="s">
        <v>6</v>
      </c>
      <c r="C79" s="4">
        <v>146667</v>
      </c>
      <c r="D79" s="4">
        <v>36667</v>
      </c>
      <c r="E79" s="4"/>
      <c r="F79" s="4">
        <v>36667</v>
      </c>
      <c r="G79" s="4">
        <v>70483</v>
      </c>
      <c r="H79" s="4">
        <v>1600</v>
      </c>
      <c r="I79" s="4">
        <v>1250</v>
      </c>
      <c r="J79" s="4"/>
      <c r="K79" s="4"/>
      <c r="L79" s="4">
        <v>146667</v>
      </c>
      <c r="M79" s="4">
        <v>16163</v>
      </c>
      <c r="N79" s="4"/>
      <c r="O79" s="4">
        <v>16163</v>
      </c>
      <c r="P79" s="4">
        <v>0</v>
      </c>
      <c r="Q79" s="4"/>
      <c r="R79" s="4">
        <v>16163</v>
      </c>
      <c r="S79" s="4">
        <v>130504</v>
      </c>
    </row>
    <row r="80" spans="1:19" x14ac:dyDescent="0.25">
      <c r="A80" s="1">
        <v>4</v>
      </c>
      <c r="B80" s="1" t="s">
        <v>7</v>
      </c>
      <c r="C80" s="4">
        <v>83333</v>
      </c>
      <c r="D80" s="4">
        <v>20833</v>
      </c>
      <c r="E80" s="4"/>
      <c r="F80" s="4">
        <v>20833</v>
      </c>
      <c r="G80" s="4">
        <v>38817</v>
      </c>
      <c r="H80" s="4">
        <v>1600</v>
      </c>
      <c r="I80" s="4">
        <v>1250</v>
      </c>
      <c r="J80" s="4"/>
      <c r="K80" s="4"/>
      <c r="L80" s="4">
        <v>83333</v>
      </c>
      <c r="M80" s="4">
        <v>5271</v>
      </c>
      <c r="N80" s="4"/>
      <c r="O80" s="4">
        <v>5271</v>
      </c>
      <c r="P80" s="4"/>
      <c r="Q80" s="4"/>
      <c r="R80" s="4">
        <v>5271</v>
      </c>
      <c r="S80" s="4">
        <v>78062</v>
      </c>
    </row>
    <row r="81" spans="1:19" x14ac:dyDescent="0.25">
      <c r="A81" s="1">
        <v>5</v>
      </c>
      <c r="B81" s="1" t="s">
        <v>8</v>
      </c>
      <c r="C81" s="4">
        <v>30000</v>
      </c>
      <c r="D81" s="4">
        <v>7500</v>
      </c>
      <c r="E81" s="4"/>
      <c r="F81" s="4">
        <v>7500</v>
      </c>
      <c r="G81" s="4">
        <v>12150</v>
      </c>
      <c r="H81" s="4">
        <v>1600</v>
      </c>
      <c r="I81" s="4">
        <v>1250</v>
      </c>
      <c r="J81" s="4"/>
      <c r="K81" s="4"/>
      <c r="L81" s="4">
        <v>30000</v>
      </c>
      <c r="M81" s="4"/>
      <c r="N81" s="4"/>
      <c r="O81" s="4"/>
      <c r="P81" s="4"/>
      <c r="Q81" s="4"/>
      <c r="R81" s="4">
        <v>0</v>
      </c>
      <c r="S81" s="4">
        <v>30000</v>
      </c>
    </row>
    <row r="82" spans="1:19" x14ac:dyDescent="0.25">
      <c r="A82" s="1">
        <v>6</v>
      </c>
      <c r="B82" s="1" t="s">
        <v>9</v>
      </c>
      <c r="C82" s="4">
        <v>54000</v>
      </c>
      <c r="D82" s="4">
        <v>13500</v>
      </c>
      <c r="E82" s="4"/>
      <c r="F82" s="4">
        <v>13500</v>
      </c>
      <c r="G82" s="4">
        <v>24150</v>
      </c>
      <c r="H82" s="4">
        <v>1600</v>
      </c>
      <c r="I82" s="4">
        <v>1250</v>
      </c>
      <c r="J82" s="4"/>
      <c r="K82" s="4"/>
      <c r="L82" s="4">
        <v>54000</v>
      </c>
      <c r="M82" s="4">
        <v>1343</v>
      </c>
      <c r="N82" s="4"/>
      <c r="O82" s="4">
        <v>1343</v>
      </c>
      <c r="P82" s="4"/>
      <c r="Q82" s="4"/>
      <c r="R82" s="4">
        <v>1343</v>
      </c>
      <c r="S82" s="4">
        <v>52657</v>
      </c>
    </row>
    <row r="83" spans="1:19" x14ac:dyDescent="0.25">
      <c r="A83" s="1">
        <v>7</v>
      </c>
      <c r="B83" s="1" t="s">
        <v>10</v>
      </c>
      <c r="C83" s="4">
        <v>60000</v>
      </c>
      <c r="D83" s="4">
        <v>15000</v>
      </c>
      <c r="E83" s="4"/>
      <c r="F83" s="4">
        <v>15000</v>
      </c>
      <c r="G83" s="4">
        <v>27150</v>
      </c>
      <c r="H83" s="4">
        <v>1600</v>
      </c>
      <c r="I83" s="4">
        <v>1250</v>
      </c>
      <c r="J83" s="4"/>
      <c r="K83" s="4"/>
      <c r="L83" s="4">
        <v>60000</v>
      </c>
      <c r="M83" s="4">
        <v>2288</v>
      </c>
      <c r="N83" s="4"/>
      <c r="O83" s="4">
        <v>2288</v>
      </c>
      <c r="P83" s="4"/>
      <c r="Q83" s="4"/>
      <c r="R83" s="4">
        <v>2288</v>
      </c>
      <c r="S83" s="4">
        <v>57712</v>
      </c>
    </row>
    <row r="85" spans="1:19" x14ac:dyDescent="0.25">
      <c r="C85" s="7">
        <f>SUM(C77:C84)</f>
        <v>883500</v>
      </c>
      <c r="D85" s="7">
        <f t="shared" ref="D85:S85" si="5">SUM(D77:D84)</f>
        <v>388959</v>
      </c>
      <c r="E85" s="7">
        <f t="shared" si="5"/>
        <v>0</v>
      </c>
      <c r="F85" s="7">
        <f t="shared" si="5"/>
        <v>105875</v>
      </c>
      <c r="G85" s="7">
        <f t="shared" si="5"/>
        <v>368233</v>
      </c>
      <c r="H85" s="7">
        <f t="shared" si="5"/>
        <v>11683</v>
      </c>
      <c r="I85" s="7">
        <f t="shared" si="5"/>
        <v>8750</v>
      </c>
      <c r="J85" s="7">
        <f t="shared" si="5"/>
        <v>0</v>
      </c>
      <c r="K85" s="7">
        <f t="shared" si="5"/>
        <v>0</v>
      </c>
      <c r="L85" s="7">
        <f t="shared" si="5"/>
        <v>883500</v>
      </c>
      <c r="M85" s="7">
        <f t="shared" si="5"/>
        <v>179544</v>
      </c>
      <c r="N85" s="7">
        <f t="shared" si="5"/>
        <v>0</v>
      </c>
      <c r="O85" s="7">
        <f t="shared" si="5"/>
        <v>179544</v>
      </c>
      <c r="P85" s="7">
        <f t="shared" si="5"/>
        <v>20448</v>
      </c>
      <c r="Q85" s="7">
        <f t="shared" si="5"/>
        <v>0</v>
      </c>
      <c r="R85" s="7">
        <f t="shared" si="5"/>
        <v>199992</v>
      </c>
      <c r="S85" s="7">
        <f t="shared" si="5"/>
        <v>683508</v>
      </c>
    </row>
    <row r="86" spans="1:19" ht="15.75" thickBot="1" x14ac:dyDescent="0.3"/>
    <row r="87" spans="1:19" ht="15.75" thickBot="1" x14ac:dyDescent="0.3">
      <c r="B87" s="10" t="s">
        <v>84</v>
      </c>
    </row>
    <row r="89" spans="1:19" s="9" customFormat="1" x14ac:dyDescent="0.25">
      <c r="A89" s="8" t="s">
        <v>15</v>
      </c>
      <c r="B89" s="8" t="s">
        <v>16</v>
      </c>
      <c r="C89" s="8" t="s">
        <v>17</v>
      </c>
      <c r="D89" s="8" t="s">
        <v>18</v>
      </c>
      <c r="E89" s="8" t="s">
        <v>19</v>
      </c>
      <c r="F89" s="8" t="s">
        <v>20</v>
      </c>
      <c r="G89" s="8" t="s">
        <v>21</v>
      </c>
      <c r="H89" s="8" t="s">
        <v>22</v>
      </c>
      <c r="I89" s="8" t="s">
        <v>23</v>
      </c>
      <c r="J89" s="8" t="s">
        <v>24</v>
      </c>
      <c r="K89" s="8" t="s">
        <v>25</v>
      </c>
      <c r="L89" s="8"/>
      <c r="M89" s="8" t="s">
        <v>26</v>
      </c>
      <c r="N89" s="8" t="s">
        <v>27</v>
      </c>
      <c r="O89" s="8" t="s">
        <v>28</v>
      </c>
      <c r="P89" s="8" t="s">
        <v>29</v>
      </c>
      <c r="Q89" s="8" t="s">
        <v>30</v>
      </c>
      <c r="R89" s="8" t="s">
        <v>31</v>
      </c>
      <c r="S89" s="8" t="s">
        <v>2</v>
      </c>
    </row>
    <row r="90" spans="1:19" s="9" customFormat="1" x14ac:dyDescent="0.25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</row>
    <row r="91" spans="1:19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>
        <v>0</v>
      </c>
      <c r="S91" s="1">
        <v>0</v>
      </c>
    </row>
    <row r="92" spans="1:19" x14ac:dyDescent="0.25">
      <c r="A92" s="1">
        <v>1</v>
      </c>
      <c r="B92" s="1" t="s">
        <v>3</v>
      </c>
      <c r="C92" s="4">
        <v>49500</v>
      </c>
      <c r="D92" s="4">
        <v>12375</v>
      </c>
      <c r="E92" s="4"/>
      <c r="F92" s="4">
        <v>12375</v>
      </c>
      <c r="G92" s="4">
        <v>21900</v>
      </c>
      <c r="H92" s="4">
        <v>1600</v>
      </c>
      <c r="I92" s="4">
        <v>1250</v>
      </c>
      <c r="J92" s="4"/>
      <c r="K92" s="4"/>
      <c r="L92" s="4">
        <v>49500</v>
      </c>
      <c r="M92" s="4" t="s">
        <v>50</v>
      </c>
      <c r="N92" s="4" t="s">
        <v>50</v>
      </c>
      <c r="O92" s="4" t="s">
        <v>50</v>
      </c>
      <c r="P92" s="4"/>
      <c r="Q92" s="4"/>
      <c r="R92" s="4" t="s">
        <v>50</v>
      </c>
      <c r="S92" s="4">
        <v>49500</v>
      </c>
    </row>
    <row r="93" spans="1:19" x14ac:dyDescent="0.25">
      <c r="A93" s="1">
        <v>2</v>
      </c>
      <c r="B93" s="1" t="s">
        <v>4</v>
      </c>
      <c r="C93" s="4">
        <v>460000</v>
      </c>
      <c r="D93" s="4">
        <v>283084</v>
      </c>
      <c r="E93" s="4"/>
      <c r="F93" s="4" t="s">
        <v>50</v>
      </c>
      <c r="G93" s="4">
        <v>173583</v>
      </c>
      <c r="H93" s="4">
        <v>2083</v>
      </c>
      <c r="I93" s="4">
        <v>1250</v>
      </c>
      <c r="J93" s="4"/>
      <c r="K93" s="4"/>
      <c r="L93" s="4">
        <v>460000</v>
      </c>
      <c r="M93" s="4">
        <v>154479</v>
      </c>
      <c r="N93" s="4" t="s">
        <v>50</v>
      </c>
      <c r="O93" s="4">
        <v>154479</v>
      </c>
      <c r="P93" s="4">
        <v>20448</v>
      </c>
      <c r="Q93" s="4"/>
      <c r="R93" s="4">
        <v>174927</v>
      </c>
      <c r="S93" s="4">
        <v>285073</v>
      </c>
    </row>
    <row r="94" spans="1:19" x14ac:dyDescent="0.25">
      <c r="A94" s="1">
        <v>3</v>
      </c>
      <c r="B94" s="1" t="s">
        <v>6</v>
      </c>
      <c r="C94" s="4">
        <v>146667</v>
      </c>
      <c r="D94" s="4">
        <v>36667</v>
      </c>
      <c r="E94" s="4"/>
      <c r="F94" s="4">
        <v>36667</v>
      </c>
      <c r="G94" s="4">
        <v>70483</v>
      </c>
      <c r="H94" s="4">
        <v>1600</v>
      </c>
      <c r="I94" s="4">
        <v>1250</v>
      </c>
      <c r="J94" s="4"/>
      <c r="K94" s="4"/>
      <c r="L94" s="4">
        <v>146667</v>
      </c>
      <c r="M94" s="4">
        <v>16163</v>
      </c>
      <c r="N94" s="4"/>
      <c r="O94" s="4">
        <v>16163</v>
      </c>
      <c r="P94" s="4" t="s">
        <v>50</v>
      </c>
      <c r="Q94" s="4"/>
      <c r="R94" s="4">
        <v>16163</v>
      </c>
      <c r="S94" s="4">
        <v>130504</v>
      </c>
    </row>
    <row r="95" spans="1:19" x14ac:dyDescent="0.25">
      <c r="A95" s="1">
        <v>4</v>
      </c>
      <c r="B95" s="1" t="s">
        <v>7</v>
      </c>
      <c r="C95" s="4">
        <v>83333</v>
      </c>
      <c r="D95" s="4">
        <v>20833</v>
      </c>
      <c r="E95" s="4"/>
      <c r="F95" s="4">
        <v>20833</v>
      </c>
      <c r="G95" s="4">
        <v>38817</v>
      </c>
      <c r="H95" s="4">
        <v>1600</v>
      </c>
      <c r="I95" s="4">
        <v>1250</v>
      </c>
      <c r="J95" s="4"/>
      <c r="K95" s="4"/>
      <c r="L95" s="4">
        <v>83333</v>
      </c>
      <c r="M95" s="4">
        <v>5271</v>
      </c>
      <c r="N95" s="4"/>
      <c r="O95" s="4">
        <v>5272</v>
      </c>
      <c r="P95" s="4"/>
      <c r="Q95" s="4"/>
      <c r="R95" s="4">
        <v>5272</v>
      </c>
      <c r="S95" s="4">
        <v>78061</v>
      </c>
    </row>
    <row r="96" spans="1:19" x14ac:dyDescent="0.25">
      <c r="A96" s="1">
        <v>5</v>
      </c>
      <c r="B96" s="1" t="s">
        <v>8</v>
      </c>
      <c r="C96" s="4">
        <v>30000</v>
      </c>
      <c r="D96" s="4">
        <v>7500</v>
      </c>
      <c r="E96" s="4"/>
      <c r="F96" s="4">
        <v>7500</v>
      </c>
      <c r="G96" s="4">
        <v>12150</v>
      </c>
      <c r="H96" s="4">
        <v>1600</v>
      </c>
      <c r="I96" s="4">
        <v>1250</v>
      </c>
      <c r="J96" s="4"/>
      <c r="K96" s="4"/>
      <c r="L96" s="4">
        <v>30000</v>
      </c>
      <c r="M96" s="4"/>
      <c r="N96" s="4"/>
      <c r="O96" s="4"/>
      <c r="P96" s="4"/>
      <c r="Q96" s="4"/>
      <c r="R96" s="4" t="s">
        <v>50</v>
      </c>
      <c r="S96" s="4">
        <v>30000</v>
      </c>
    </row>
    <row r="97" spans="1:19" x14ac:dyDescent="0.25">
      <c r="A97" s="1">
        <v>6</v>
      </c>
      <c r="B97" s="1" t="s">
        <v>9</v>
      </c>
      <c r="C97" s="4">
        <v>54000</v>
      </c>
      <c r="D97" s="4">
        <v>13500</v>
      </c>
      <c r="E97" s="4"/>
      <c r="F97" s="4">
        <v>13500</v>
      </c>
      <c r="G97" s="4">
        <v>24150</v>
      </c>
      <c r="H97" s="4">
        <v>1600</v>
      </c>
      <c r="I97" s="4">
        <v>1250</v>
      </c>
      <c r="J97" s="4"/>
      <c r="K97" s="4"/>
      <c r="L97" s="4">
        <v>54000</v>
      </c>
      <c r="M97" s="4">
        <v>1343</v>
      </c>
      <c r="N97" s="4"/>
      <c r="O97" s="4">
        <v>1343</v>
      </c>
      <c r="P97" s="4"/>
      <c r="Q97" s="4"/>
      <c r="R97" s="4">
        <v>1343</v>
      </c>
      <c r="S97" s="4">
        <v>52657</v>
      </c>
    </row>
    <row r="98" spans="1:19" x14ac:dyDescent="0.25">
      <c r="A98" s="1">
        <v>7</v>
      </c>
      <c r="B98" s="1" t="s">
        <v>10</v>
      </c>
      <c r="C98" s="4">
        <v>60000</v>
      </c>
      <c r="D98" s="4">
        <v>15000</v>
      </c>
      <c r="E98" s="4"/>
      <c r="F98" s="4">
        <v>15000</v>
      </c>
      <c r="G98" s="4">
        <v>27150</v>
      </c>
      <c r="H98" s="4">
        <v>1600</v>
      </c>
      <c r="I98" s="4">
        <v>1250</v>
      </c>
      <c r="J98" s="4"/>
      <c r="K98" s="4"/>
      <c r="L98" s="4">
        <v>60000</v>
      </c>
      <c r="M98" s="4">
        <v>2288</v>
      </c>
      <c r="N98" s="4"/>
      <c r="O98" s="4">
        <v>2288</v>
      </c>
      <c r="P98" s="4"/>
      <c r="Q98" s="4"/>
      <c r="R98" s="4">
        <v>2288</v>
      </c>
      <c r="S98" s="4">
        <v>57712</v>
      </c>
    </row>
    <row r="100" spans="1:19" x14ac:dyDescent="0.25">
      <c r="C100" s="2">
        <v>883500</v>
      </c>
      <c r="D100" s="7">
        <f t="shared" ref="D100:S100" si="6">SUM(D92:D99)</f>
        <v>388959</v>
      </c>
      <c r="E100" s="7">
        <f t="shared" si="6"/>
        <v>0</v>
      </c>
      <c r="F100" s="7">
        <f t="shared" si="6"/>
        <v>105875</v>
      </c>
      <c r="G100" s="7">
        <f t="shared" si="6"/>
        <v>368233</v>
      </c>
      <c r="H100" s="7">
        <f t="shared" si="6"/>
        <v>11683</v>
      </c>
      <c r="I100" s="7">
        <f t="shared" si="6"/>
        <v>8750</v>
      </c>
      <c r="J100" s="7">
        <f t="shared" si="6"/>
        <v>0</v>
      </c>
      <c r="K100" s="7">
        <f t="shared" si="6"/>
        <v>0</v>
      </c>
      <c r="L100" s="7">
        <f t="shared" si="6"/>
        <v>883500</v>
      </c>
      <c r="M100" s="7">
        <f t="shared" si="6"/>
        <v>179544</v>
      </c>
      <c r="N100" s="7">
        <f t="shared" si="6"/>
        <v>0</v>
      </c>
      <c r="O100" s="7">
        <f t="shared" si="6"/>
        <v>179545</v>
      </c>
      <c r="P100" s="7">
        <f t="shared" si="6"/>
        <v>20448</v>
      </c>
      <c r="Q100" s="7">
        <f t="shared" si="6"/>
        <v>0</v>
      </c>
      <c r="R100" s="7">
        <f t="shared" si="6"/>
        <v>199993</v>
      </c>
      <c r="S100" s="7">
        <f t="shared" si="6"/>
        <v>683507</v>
      </c>
    </row>
    <row r="101" spans="1:19" ht="15.75" thickBot="1" x14ac:dyDescent="0.3"/>
    <row r="102" spans="1:19" ht="15.75" thickBot="1" x14ac:dyDescent="0.3">
      <c r="B102" s="10" t="s">
        <v>90</v>
      </c>
    </row>
    <row r="104" spans="1:19" s="9" customFormat="1" x14ac:dyDescent="0.25">
      <c r="A104" s="8" t="s">
        <v>15</v>
      </c>
      <c r="B104" s="8" t="s">
        <v>16</v>
      </c>
      <c r="C104" s="8" t="s">
        <v>17</v>
      </c>
      <c r="D104" s="8" t="s">
        <v>18</v>
      </c>
      <c r="E104" s="8" t="s">
        <v>19</v>
      </c>
      <c r="F104" s="8" t="s">
        <v>20</v>
      </c>
      <c r="G104" s="8" t="s">
        <v>21</v>
      </c>
      <c r="H104" s="8" t="s">
        <v>22</v>
      </c>
      <c r="I104" s="8" t="s">
        <v>23</v>
      </c>
      <c r="J104" s="8" t="s">
        <v>24</v>
      </c>
      <c r="K104" s="8" t="s">
        <v>25</v>
      </c>
      <c r="L104" s="8"/>
      <c r="M104" s="8" t="s">
        <v>26</v>
      </c>
      <c r="N104" s="8" t="s">
        <v>27</v>
      </c>
      <c r="O104" s="8" t="s">
        <v>28</v>
      </c>
      <c r="P104" s="8" t="s">
        <v>29</v>
      </c>
      <c r="Q104" s="8" t="s">
        <v>30</v>
      </c>
      <c r="R104" s="8" t="s">
        <v>31</v>
      </c>
      <c r="S104" s="8" t="s">
        <v>2</v>
      </c>
    </row>
    <row r="105" spans="1:19" s="9" customFormat="1" x14ac:dyDescent="0.2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</row>
    <row r="106" spans="1:19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>
        <v>0</v>
      </c>
      <c r="S106" s="1">
        <v>0</v>
      </c>
    </row>
    <row r="107" spans="1:19" x14ac:dyDescent="0.25">
      <c r="A107" s="1">
        <v>1</v>
      </c>
      <c r="B107" s="1" t="s">
        <v>3</v>
      </c>
      <c r="C107" s="4">
        <v>54450</v>
      </c>
      <c r="D107" s="4">
        <v>13613</v>
      </c>
      <c r="E107" s="4"/>
      <c r="F107" s="4">
        <v>13613</v>
      </c>
      <c r="G107" s="4">
        <v>24374</v>
      </c>
      <c r="H107" s="4">
        <v>1600</v>
      </c>
      <c r="I107" s="4">
        <v>1250</v>
      </c>
      <c r="J107" s="4"/>
      <c r="K107" s="4"/>
      <c r="L107" s="4">
        <v>54450</v>
      </c>
      <c r="M107" s="4" t="s">
        <v>50</v>
      </c>
      <c r="N107" s="4" t="s">
        <v>50</v>
      </c>
      <c r="O107" s="4" t="s">
        <v>50</v>
      </c>
      <c r="P107" s="4"/>
      <c r="Q107" s="4"/>
      <c r="R107" s="4" t="s">
        <v>50</v>
      </c>
      <c r="S107" s="4">
        <v>54450</v>
      </c>
    </row>
    <row r="108" spans="1:19" x14ac:dyDescent="0.25">
      <c r="A108" s="1">
        <v>2</v>
      </c>
      <c r="B108" s="1" t="s">
        <v>4</v>
      </c>
      <c r="C108" s="4">
        <v>460000</v>
      </c>
      <c r="D108" s="4">
        <v>283084</v>
      </c>
      <c r="E108" s="4"/>
      <c r="F108" s="4" t="s">
        <v>50</v>
      </c>
      <c r="G108" s="4">
        <v>173583</v>
      </c>
      <c r="H108" s="4">
        <v>2083</v>
      </c>
      <c r="I108" s="4">
        <v>1250</v>
      </c>
      <c r="J108" s="4"/>
      <c r="K108" s="4"/>
      <c r="L108" s="4">
        <v>460000</v>
      </c>
      <c r="M108" s="4">
        <v>154479</v>
      </c>
      <c r="N108" s="4" t="s">
        <v>50</v>
      </c>
      <c r="O108" s="4">
        <v>154479</v>
      </c>
      <c r="P108" s="4">
        <v>20448</v>
      </c>
      <c r="Q108" s="4"/>
      <c r="R108" s="4">
        <v>174927</v>
      </c>
      <c r="S108" s="4">
        <v>285073</v>
      </c>
    </row>
    <row r="109" spans="1:19" x14ac:dyDescent="0.25">
      <c r="A109" s="1">
        <v>3</v>
      </c>
      <c r="B109" s="1" t="s">
        <v>6</v>
      </c>
      <c r="C109" s="4">
        <v>146667</v>
      </c>
      <c r="D109" s="4">
        <v>36667</v>
      </c>
      <c r="E109" s="4"/>
      <c r="F109" s="4">
        <v>36667</v>
      </c>
      <c r="G109" s="4">
        <v>70483</v>
      </c>
      <c r="H109" s="4">
        <v>1600</v>
      </c>
      <c r="I109" s="4">
        <v>1250</v>
      </c>
      <c r="J109" s="4"/>
      <c r="K109" s="4"/>
      <c r="L109" s="4">
        <v>146667</v>
      </c>
      <c r="M109" s="4">
        <v>16163</v>
      </c>
      <c r="N109" s="4"/>
      <c r="O109" s="4">
        <v>16163</v>
      </c>
      <c r="P109" s="4" t="s">
        <v>50</v>
      </c>
      <c r="Q109" s="4"/>
      <c r="R109" s="4">
        <v>16163</v>
      </c>
      <c r="S109" s="4">
        <v>130504</v>
      </c>
    </row>
    <row r="110" spans="1:19" x14ac:dyDescent="0.25">
      <c r="A110" s="1">
        <v>4</v>
      </c>
      <c r="B110" s="1" t="s">
        <v>7</v>
      </c>
      <c r="C110" s="4">
        <v>83333</v>
      </c>
      <c r="D110" s="4">
        <v>20833</v>
      </c>
      <c r="E110" s="4"/>
      <c r="F110" s="4">
        <v>20833</v>
      </c>
      <c r="G110" s="4">
        <v>38817</v>
      </c>
      <c r="H110" s="4">
        <v>1600</v>
      </c>
      <c r="I110" s="4">
        <v>1250</v>
      </c>
      <c r="J110" s="4"/>
      <c r="K110" s="4"/>
      <c r="L110" s="4">
        <v>83333</v>
      </c>
      <c r="M110" s="4">
        <v>5271</v>
      </c>
      <c r="N110" s="4"/>
      <c r="O110" s="4">
        <v>5271</v>
      </c>
      <c r="P110" s="4"/>
      <c r="Q110" s="4"/>
      <c r="R110" s="4">
        <v>5271</v>
      </c>
      <c r="S110" s="4">
        <v>78062</v>
      </c>
    </row>
    <row r="111" spans="1:19" x14ac:dyDescent="0.25">
      <c r="A111" s="1">
        <v>5</v>
      </c>
      <c r="B111" s="1" t="s">
        <v>8</v>
      </c>
      <c r="C111" s="4">
        <v>30000</v>
      </c>
      <c r="D111" s="4">
        <v>7500</v>
      </c>
      <c r="E111" s="4"/>
      <c r="F111" s="4">
        <v>7500</v>
      </c>
      <c r="G111" s="4">
        <v>12150</v>
      </c>
      <c r="H111" s="4">
        <v>1600</v>
      </c>
      <c r="I111" s="4">
        <v>1250</v>
      </c>
      <c r="J111" s="4"/>
      <c r="K111" s="4"/>
      <c r="L111" s="4">
        <v>30000</v>
      </c>
      <c r="M111" s="4"/>
      <c r="N111" s="4"/>
      <c r="O111" s="4"/>
      <c r="P111" s="4"/>
      <c r="Q111" s="4"/>
      <c r="R111" s="4" t="s">
        <v>50</v>
      </c>
      <c r="S111" s="4">
        <v>30000</v>
      </c>
    </row>
    <row r="112" spans="1:19" x14ac:dyDescent="0.25">
      <c r="A112" s="1">
        <v>6</v>
      </c>
      <c r="B112" s="1" t="s">
        <v>9</v>
      </c>
      <c r="C112" s="4">
        <v>54000</v>
      </c>
      <c r="D112" s="4">
        <v>13500</v>
      </c>
      <c r="E112" s="4"/>
      <c r="F112" s="4">
        <v>13500</v>
      </c>
      <c r="G112" s="4">
        <v>24150</v>
      </c>
      <c r="H112" s="4">
        <v>1600</v>
      </c>
      <c r="I112" s="4">
        <v>1250</v>
      </c>
      <c r="J112" s="4"/>
      <c r="K112" s="4"/>
      <c r="L112" s="4">
        <v>54000</v>
      </c>
      <c r="M112" s="4">
        <v>1343</v>
      </c>
      <c r="N112" s="4"/>
      <c r="O112" s="4">
        <v>1343</v>
      </c>
      <c r="P112" s="4"/>
      <c r="Q112" s="4"/>
      <c r="R112" s="4">
        <v>1343</v>
      </c>
      <c r="S112" s="4">
        <v>52657</v>
      </c>
    </row>
    <row r="113" spans="1:19" x14ac:dyDescent="0.25">
      <c r="A113" s="1">
        <v>7</v>
      </c>
      <c r="B113" s="1" t="s">
        <v>10</v>
      </c>
      <c r="C113" s="4">
        <v>60000</v>
      </c>
      <c r="D113" s="4">
        <v>15000</v>
      </c>
      <c r="E113" s="4"/>
      <c r="F113" s="4">
        <v>15000</v>
      </c>
      <c r="G113" s="4">
        <v>27150</v>
      </c>
      <c r="H113" s="4">
        <v>1600</v>
      </c>
      <c r="I113" s="4">
        <v>1250</v>
      </c>
      <c r="J113" s="4"/>
      <c r="K113" s="4"/>
      <c r="L113" s="4">
        <v>60000</v>
      </c>
      <c r="M113" s="4">
        <v>2288</v>
      </c>
      <c r="N113" s="4"/>
      <c r="O113" s="4">
        <v>2288</v>
      </c>
      <c r="P113" s="4"/>
      <c r="Q113" s="4"/>
      <c r="R113" s="4">
        <v>2288</v>
      </c>
      <c r="S113" s="4">
        <v>57712</v>
      </c>
    </row>
    <row r="115" spans="1:19" x14ac:dyDescent="0.25">
      <c r="C115" s="2">
        <f>SUM(C107:C113)</f>
        <v>888450</v>
      </c>
      <c r="D115" s="7">
        <f t="shared" ref="D115:S115" si="7">SUM(D107:D114)</f>
        <v>390197</v>
      </c>
      <c r="E115" s="7">
        <f t="shared" si="7"/>
        <v>0</v>
      </c>
      <c r="F115" s="7">
        <f t="shared" si="7"/>
        <v>107113</v>
      </c>
      <c r="G115" s="7">
        <f t="shared" si="7"/>
        <v>370707</v>
      </c>
      <c r="H115" s="7">
        <f t="shared" si="7"/>
        <v>11683</v>
      </c>
      <c r="I115" s="7">
        <f t="shared" si="7"/>
        <v>8750</v>
      </c>
      <c r="J115" s="7">
        <f t="shared" si="7"/>
        <v>0</v>
      </c>
      <c r="K115" s="7">
        <f t="shared" si="7"/>
        <v>0</v>
      </c>
      <c r="L115" s="7">
        <f t="shared" si="7"/>
        <v>888450</v>
      </c>
      <c r="M115" s="7">
        <f t="shared" si="7"/>
        <v>179544</v>
      </c>
      <c r="N115" s="7">
        <f t="shared" si="7"/>
        <v>0</v>
      </c>
      <c r="O115" s="7">
        <f t="shared" si="7"/>
        <v>179544</v>
      </c>
      <c r="P115" s="7">
        <f t="shared" si="7"/>
        <v>20448</v>
      </c>
      <c r="Q115" s="7">
        <f t="shared" si="7"/>
        <v>0</v>
      </c>
      <c r="R115" s="7">
        <f t="shared" si="7"/>
        <v>199992</v>
      </c>
      <c r="S115" s="7">
        <f t="shared" si="7"/>
        <v>688458</v>
      </c>
    </row>
    <row r="116" spans="1:19" ht="15.75" thickBot="1" x14ac:dyDescent="0.3"/>
    <row r="117" spans="1:19" ht="15.75" thickBot="1" x14ac:dyDescent="0.3">
      <c r="B117" s="10" t="s">
        <v>91</v>
      </c>
    </row>
    <row r="119" spans="1:19" s="9" customFormat="1" x14ac:dyDescent="0.25">
      <c r="A119" s="8" t="s">
        <v>15</v>
      </c>
      <c r="B119" s="8" t="s">
        <v>16</v>
      </c>
      <c r="C119" s="8" t="s">
        <v>17</v>
      </c>
      <c r="D119" s="8" t="s">
        <v>18</v>
      </c>
      <c r="E119" s="8" t="s">
        <v>19</v>
      </c>
      <c r="F119" s="8" t="s">
        <v>20</v>
      </c>
      <c r="G119" s="8" t="s">
        <v>21</v>
      </c>
      <c r="H119" s="8" t="s">
        <v>22</v>
      </c>
      <c r="I119" s="8" t="s">
        <v>23</v>
      </c>
      <c r="J119" s="8" t="s">
        <v>24</v>
      </c>
      <c r="K119" s="8" t="s">
        <v>25</v>
      </c>
      <c r="L119" s="8"/>
      <c r="M119" s="8" t="s">
        <v>26</v>
      </c>
      <c r="N119" s="8" t="s">
        <v>27</v>
      </c>
      <c r="O119" s="8" t="s">
        <v>28</v>
      </c>
      <c r="P119" s="8" t="s">
        <v>29</v>
      </c>
      <c r="Q119" s="8" t="s">
        <v>30</v>
      </c>
      <c r="R119" s="8" t="s">
        <v>31</v>
      </c>
      <c r="S119" s="8" t="s">
        <v>2</v>
      </c>
    </row>
    <row r="120" spans="1:19" s="9" customFormat="1" x14ac:dyDescent="0.25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</row>
    <row r="121" spans="1:19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>
        <v>0</v>
      </c>
      <c r="S121" s="1">
        <v>0</v>
      </c>
    </row>
    <row r="122" spans="1:19" x14ac:dyDescent="0.25">
      <c r="A122" s="1">
        <v>1</v>
      </c>
      <c r="B122" s="1" t="s">
        <v>3</v>
      </c>
      <c r="C122" s="4">
        <v>54450</v>
      </c>
      <c r="D122" s="4">
        <v>13613</v>
      </c>
      <c r="E122" s="4"/>
      <c r="F122" s="4">
        <v>13613</v>
      </c>
      <c r="G122" s="4">
        <v>24374</v>
      </c>
      <c r="H122" s="4">
        <v>1600</v>
      </c>
      <c r="I122" s="4">
        <v>1250</v>
      </c>
      <c r="J122" s="4"/>
      <c r="K122" s="4"/>
      <c r="L122" s="4">
        <v>54450</v>
      </c>
      <c r="M122" s="4" t="s">
        <v>50</v>
      </c>
      <c r="N122" s="4" t="s">
        <v>50</v>
      </c>
      <c r="O122" s="4" t="s">
        <v>50</v>
      </c>
      <c r="P122" s="4"/>
      <c r="Q122" s="4"/>
      <c r="R122" s="4" t="s">
        <v>50</v>
      </c>
      <c r="S122" s="4">
        <v>54450</v>
      </c>
    </row>
    <row r="123" spans="1:19" x14ac:dyDescent="0.25">
      <c r="A123" s="1">
        <f>A122+1</f>
        <v>2</v>
      </c>
      <c r="B123" s="1" t="s">
        <v>7</v>
      </c>
      <c r="C123" s="4">
        <v>100000</v>
      </c>
      <c r="D123" s="4">
        <v>25000</v>
      </c>
      <c r="E123" s="4"/>
      <c r="F123" s="4">
        <v>25000</v>
      </c>
      <c r="G123" s="4">
        <v>47150</v>
      </c>
      <c r="H123" s="4">
        <v>1600</v>
      </c>
      <c r="I123" s="4">
        <v>1250</v>
      </c>
      <c r="J123" s="4"/>
      <c r="K123" s="4"/>
      <c r="L123" s="4">
        <v>100000</v>
      </c>
      <c r="M123" s="4">
        <v>8825</v>
      </c>
      <c r="N123" s="4"/>
      <c r="O123" s="4">
        <v>8825</v>
      </c>
      <c r="P123" s="4"/>
      <c r="Q123" s="4"/>
      <c r="R123" s="4">
        <v>8825</v>
      </c>
      <c r="S123" s="4">
        <v>91175</v>
      </c>
    </row>
    <row r="124" spans="1:19" x14ac:dyDescent="0.25">
      <c r="A124" s="1">
        <f>A123+1</f>
        <v>3</v>
      </c>
      <c r="B124" s="1" t="s">
        <v>8</v>
      </c>
      <c r="C124" s="4">
        <v>30000</v>
      </c>
      <c r="D124" s="4">
        <v>7500</v>
      </c>
      <c r="E124" s="4"/>
      <c r="F124" s="4">
        <v>7500</v>
      </c>
      <c r="G124" s="4">
        <v>12150</v>
      </c>
      <c r="H124" s="4">
        <v>1600</v>
      </c>
      <c r="I124" s="4">
        <v>1250</v>
      </c>
      <c r="J124" s="4"/>
      <c r="K124" s="4"/>
      <c r="L124" s="4">
        <v>30000</v>
      </c>
      <c r="M124" s="4"/>
      <c r="N124" s="4"/>
      <c r="O124" s="4"/>
      <c r="P124" s="4"/>
      <c r="Q124" s="4"/>
      <c r="R124" s="4" t="s">
        <v>50</v>
      </c>
      <c r="S124" s="4">
        <v>30000</v>
      </c>
    </row>
    <row r="125" spans="1:19" x14ac:dyDescent="0.25">
      <c r="A125" s="1">
        <f>A124+1</f>
        <v>4</v>
      </c>
      <c r="B125" s="1" t="s">
        <v>9</v>
      </c>
      <c r="C125" s="4">
        <v>54000</v>
      </c>
      <c r="D125" s="4">
        <v>13500</v>
      </c>
      <c r="E125" s="4"/>
      <c r="F125" s="4">
        <v>13500</v>
      </c>
      <c r="G125" s="4">
        <v>24150</v>
      </c>
      <c r="H125" s="4">
        <v>1600</v>
      </c>
      <c r="I125" s="4">
        <v>1250</v>
      </c>
      <c r="J125" s="4"/>
      <c r="K125" s="4"/>
      <c r="L125" s="4">
        <v>54000</v>
      </c>
      <c r="M125" s="4">
        <v>1344</v>
      </c>
      <c r="N125" s="4"/>
      <c r="O125" s="4">
        <v>1344</v>
      </c>
      <c r="P125" s="4"/>
      <c r="Q125" s="4"/>
      <c r="R125" s="4">
        <v>1344</v>
      </c>
      <c r="S125" s="4">
        <v>52656</v>
      </c>
    </row>
    <row r="126" spans="1:19" x14ac:dyDescent="0.25">
      <c r="A126" s="1">
        <f>A125+1</f>
        <v>5</v>
      </c>
      <c r="B126" s="1" t="s">
        <v>10</v>
      </c>
      <c r="C126" s="4">
        <v>60000</v>
      </c>
      <c r="D126" s="4">
        <v>15000</v>
      </c>
      <c r="E126" s="4"/>
      <c r="F126" s="4">
        <v>15000</v>
      </c>
      <c r="G126" s="4">
        <v>27150</v>
      </c>
      <c r="H126" s="4">
        <v>1600</v>
      </c>
      <c r="I126" s="4">
        <v>1250</v>
      </c>
      <c r="J126" s="4"/>
      <c r="K126" s="4"/>
      <c r="L126" s="4">
        <v>60000</v>
      </c>
      <c r="M126" s="4">
        <v>2288</v>
      </c>
      <c r="N126" s="4"/>
      <c r="O126" s="4">
        <v>2288</v>
      </c>
      <c r="P126" s="4"/>
      <c r="Q126" s="4"/>
      <c r="R126" s="4">
        <v>2288</v>
      </c>
      <c r="S126" s="4">
        <v>57712</v>
      </c>
    </row>
    <row r="128" spans="1:19" x14ac:dyDescent="0.25">
      <c r="C128" s="2">
        <f>SUM(C122:C126)</f>
        <v>298450</v>
      </c>
      <c r="D128" s="7">
        <f t="shared" ref="D128:S128" si="8">SUM(D122:D127)</f>
        <v>74613</v>
      </c>
      <c r="E128" s="7">
        <f t="shared" si="8"/>
        <v>0</v>
      </c>
      <c r="F128" s="7">
        <f t="shared" si="8"/>
        <v>74613</v>
      </c>
      <c r="G128" s="7">
        <f t="shared" si="8"/>
        <v>134974</v>
      </c>
      <c r="H128" s="7">
        <f t="shared" si="8"/>
        <v>8000</v>
      </c>
      <c r="I128" s="7">
        <f t="shared" si="8"/>
        <v>6250</v>
      </c>
      <c r="J128" s="7">
        <f t="shared" si="8"/>
        <v>0</v>
      </c>
      <c r="K128" s="7">
        <f t="shared" si="8"/>
        <v>0</v>
      </c>
      <c r="L128" s="7">
        <f t="shared" si="8"/>
        <v>298450</v>
      </c>
      <c r="M128" s="7">
        <f t="shared" si="8"/>
        <v>12457</v>
      </c>
      <c r="N128" s="7">
        <f t="shared" si="8"/>
        <v>0</v>
      </c>
      <c r="O128" s="7">
        <f t="shared" si="8"/>
        <v>12457</v>
      </c>
      <c r="P128" s="7">
        <f t="shared" si="8"/>
        <v>0</v>
      </c>
      <c r="Q128" s="7">
        <f t="shared" si="8"/>
        <v>0</v>
      </c>
      <c r="R128" s="7">
        <f t="shared" si="8"/>
        <v>12457</v>
      </c>
      <c r="S128" s="7">
        <f t="shared" si="8"/>
        <v>285993</v>
      </c>
    </row>
    <row r="129" spans="1:19" ht="15.75" thickBot="1" x14ac:dyDescent="0.3"/>
    <row r="130" spans="1:19" ht="15.75" thickBot="1" x14ac:dyDescent="0.3">
      <c r="B130" s="10" t="s">
        <v>94</v>
      </c>
    </row>
    <row r="132" spans="1:19" s="9" customFormat="1" x14ac:dyDescent="0.25">
      <c r="A132" s="8" t="s">
        <v>15</v>
      </c>
      <c r="B132" s="8" t="s">
        <v>16</v>
      </c>
      <c r="C132" s="8" t="s">
        <v>17</v>
      </c>
      <c r="D132" s="8" t="s">
        <v>18</v>
      </c>
      <c r="E132" s="8" t="s">
        <v>19</v>
      </c>
      <c r="F132" s="8" t="s">
        <v>20</v>
      </c>
      <c r="G132" s="8" t="s">
        <v>21</v>
      </c>
      <c r="H132" s="8" t="s">
        <v>22</v>
      </c>
      <c r="I132" s="8" t="s">
        <v>23</v>
      </c>
      <c r="J132" s="8" t="s">
        <v>24</v>
      </c>
      <c r="K132" s="8" t="s">
        <v>25</v>
      </c>
      <c r="L132" s="8"/>
      <c r="M132" s="8" t="s">
        <v>26</v>
      </c>
      <c r="N132" s="8" t="s">
        <v>27</v>
      </c>
      <c r="O132" s="8" t="s">
        <v>28</v>
      </c>
      <c r="P132" s="8" t="s">
        <v>29</v>
      </c>
      <c r="Q132" s="8" t="s">
        <v>30</v>
      </c>
      <c r="R132" s="8" t="s">
        <v>31</v>
      </c>
      <c r="S132" s="8" t="s">
        <v>2</v>
      </c>
    </row>
    <row r="133" spans="1:19" s="9" customFormat="1" x14ac:dyDescent="0.25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</row>
    <row r="134" spans="1:19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>
        <v>0</v>
      </c>
      <c r="S134" s="1">
        <v>0</v>
      </c>
    </row>
    <row r="135" spans="1:19" x14ac:dyDescent="0.25">
      <c r="A135" s="1">
        <v>1</v>
      </c>
      <c r="B135" s="1" t="s">
        <v>3</v>
      </c>
      <c r="C135" s="4">
        <v>54450</v>
      </c>
      <c r="D135" s="4">
        <v>13613</v>
      </c>
      <c r="E135" s="4"/>
      <c r="F135" s="4">
        <v>13613</v>
      </c>
      <c r="G135" s="4">
        <v>24374</v>
      </c>
      <c r="H135" s="4">
        <v>1600</v>
      </c>
      <c r="I135" s="4">
        <v>1250</v>
      </c>
      <c r="J135" s="4"/>
      <c r="K135" s="4"/>
      <c r="L135" s="4">
        <v>54450</v>
      </c>
      <c r="M135" s="4" t="s">
        <v>50</v>
      </c>
      <c r="N135" s="4" t="s">
        <v>50</v>
      </c>
      <c r="O135" s="4" t="s">
        <v>50</v>
      </c>
      <c r="P135" s="4"/>
      <c r="Q135" s="4"/>
      <c r="R135" s="4" t="s">
        <v>50</v>
      </c>
      <c r="S135" s="4">
        <v>54450</v>
      </c>
    </row>
    <row r="136" spans="1:19" x14ac:dyDescent="0.25">
      <c r="A136" s="1">
        <f>A135+1</f>
        <v>2</v>
      </c>
      <c r="B136" s="1" t="s">
        <v>7</v>
      </c>
      <c r="C136" s="4">
        <v>100000</v>
      </c>
      <c r="D136" s="4">
        <v>25000</v>
      </c>
      <c r="E136" s="4"/>
      <c r="F136" s="4">
        <v>25000</v>
      </c>
      <c r="G136" s="4">
        <v>47150</v>
      </c>
      <c r="H136" s="4">
        <v>1600</v>
      </c>
      <c r="I136" s="4">
        <v>1250</v>
      </c>
      <c r="J136" s="4"/>
      <c r="K136" s="4"/>
      <c r="L136" s="4">
        <v>100000</v>
      </c>
      <c r="M136" s="4">
        <v>8825</v>
      </c>
      <c r="N136" s="4"/>
      <c r="O136" s="4">
        <v>8825</v>
      </c>
      <c r="P136" s="4"/>
      <c r="Q136" s="4"/>
      <c r="R136" s="4">
        <v>8825</v>
      </c>
      <c r="S136" s="4">
        <v>91175</v>
      </c>
    </row>
    <row r="137" spans="1:19" x14ac:dyDescent="0.25">
      <c r="A137" s="1">
        <f>A136+1</f>
        <v>3</v>
      </c>
      <c r="B137" s="1" t="s">
        <v>8</v>
      </c>
      <c r="C137" s="4">
        <v>30000</v>
      </c>
      <c r="D137" s="4">
        <v>7500</v>
      </c>
      <c r="E137" s="4"/>
      <c r="F137" s="4">
        <v>7500</v>
      </c>
      <c r="G137" s="4">
        <v>12150</v>
      </c>
      <c r="H137" s="4">
        <v>1600</v>
      </c>
      <c r="I137" s="4">
        <v>1250</v>
      </c>
      <c r="J137" s="4"/>
      <c r="K137" s="4"/>
      <c r="L137" s="4">
        <v>30000</v>
      </c>
      <c r="M137" s="4"/>
      <c r="N137" s="4"/>
      <c r="O137" s="4"/>
      <c r="P137" s="4"/>
      <c r="Q137" s="4"/>
      <c r="R137" s="4" t="s">
        <v>50</v>
      </c>
      <c r="S137" s="4">
        <v>30000</v>
      </c>
    </row>
    <row r="138" spans="1:19" x14ac:dyDescent="0.25">
      <c r="A138" s="1">
        <f>A137+1</f>
        <v>4</v>
      </c>
      <c r="B138" s="1" t="s">
        <v>9</v>
      </c>
      <c r="C138" s="4">
        <v>54000</v>
      </c>
      <c r="D138" s="4">
        <v>13500</v>
      </c>
      <c r="E138" s="4"/>
      <c r="F138" s="4">
        <v>13500</v>
      </c>
      <c r="G138" s="4">
        <v>24150</v>
      </c>
      <c r="H138" s="4">
        <v>1600</v>
      </c>
      <c r="I138" s="4">
        <v>1250</v>
      </c>
      <c r="J138" s="4"/>
      <c r="K138" s="4"/>
      <c r="L138" s="4">
        <v>54000</v>
      </c>
      <c r="M138" s="4">
        <v>1344</v>
      </c>
      <c r="N138" s="4"/>
      <c r="O138" s="4">
        <v>1344</v>
      </c>
      <c r="P138" s="4"/>
      <c r="Q138" s="4"/>
      <c r="R138" s="4">
        <v>1343</v>
      </c>
      <c r="S138" s="4">
        <v>52657</v>
      </c>
    </row>
    <row r="139" spans="1:19" x14ac:dyDescent="0.25">
      <c r="A139" s="1">
        <f>A138+1</f>
        <v>5</v>
      </c>
      <c r="B139" s="1" t="s">
        <v>10</v>
      </c>
      <c r="C139" s="4">
        <v>60000</v>
      </c>
      <c r="D139" s="4">
        <v>15000</v>
      </c>
      <c r="E139" s="4"/>
      <c r="F139" s="4">
        <v>15000</v>
      </c>
      <c r="G139" s="4">
        <v>27150</v>
      </c>
      <c r="H139" s="4">
        <v>1600</v>
      </c>
      <c r="I139" s="4">
        <v>1250</v>
      </c>
      <c r="J139" s="4"/>
      <c r="K139" s="4"/>
      <c r="L139" s="4">
        <v>60000</v>
      </c>
      <c r="M139" s="4">
        <v>2288</v>
      </c>
      <c r="N139" s="4"/>
      <c r="O139" s="4">
        <v>2288</v>
      </c>
      <c r="P139" s="4"/>
      <c r="Q139" s="4"/>
      <c r="R139" s="4">
        <v>2288</v>
      </c>
      <c r="S139" s="4">
        <v>57712</v>
      </c>
    </row>
    <row r="140" spans="1:19" x14ac:dyDescent="0.25">
      <c r="A140" s="1">
        <f>A139+1</f>
        <v>6</v>
      </c>
      <c r="B140" s="1" t="s">
        <v>6</v>
      </c>
      <c r="C140" s="4">
        <v>146667</v>
      </c>
      <c r="D140" s="4">
        <v>36667</v>
      </c>
      <c r="E140" s="4"/>
      <c r="F140" s="4">
        <v>36667</v>
      </c>
      <c r="G140" s="4">
        <v>70483</v>
      </c>
      <c r="H140" s="4">
        <v>1600</v>
      </c>
      <c r="I140" s="4">
        <v>1250</v>
      </c>
      <c r="J140" s="4"/>
      <c r="K140" s="4"/>
      <c r="L140" s="4">
        <v>146667</v>
      </c>
      <c r="M140" s="4">
        <v>16163</v>
      </c>
      <c r="N140" s="4"/>
      <c r="O140" s="4">
        <v>16163</v>
      </c>
      <c r="P140" s="4" t="s">
        <v>50</v>
      </c>
      <c r="Q140" s="4"/>
      <c r="R140" s="4">
        <v>16163</v>
      </c>
      <c r="S140" s="4">
        <v>130504</v>
      </c>
    </row>
    <row r="142" spans="1:19" x14ac:dyDescent="0.25">
      <c r="C142" s="2">
        <f>SUM(C135:C140)</f>
        <v>445117</v>
      </c>
      <c r="D142" s="7">
        <f t="shared" ref="D142:S142" si="9">SUM(D135:D141)</f>
        <v>111280</v>
      </c>
      <c r="E142" s="7">
        <f t="shared" si="9"/>
        <v>0</v>
      </c>
      <c r="F142" s="7">
        <f t="shared" si="9"/>
        <v>111280</v>
      </c>
      <c r="G142" s="7">
        <f t="shared" si="9"/>
        <v>205457</v>
      </c>
      <c r="H142" s="7">
        <f t="shared" si="9"/>
        <v>9600</v>
      </c>
      <c r="I142" s="7">
        <f t="shared" si="9"/>
        <v>7500</v>
      </c>
      <c r="J142" s="7">
        <f t="shared" si="9"/>
        <v>0</v>
      </c>
      <c r="K142" s="7">
        <f t="shared" si="9"/>
        <v>0</v>
      </c>
      <c r="L142" s="7">
        <f t="shared" si="9"/>
        <v>445117</v>
      </c>
      <c r="M142" s="7">
        <f t="shared" si="9"/>
        <v>28620</v>
      </c>
      <c r="N142" s="7">
        <f t="shared" si="9"/>
        <v>0</v>
      </c>
      <c r="O142" s="7">
        <f t="shared" si="9"/>
        <v>28620</v>
      </c>
      <c r="P142" s="7">
        <f t="shared" si="9"/>
        <v>0</v>
      </c>
      <c r="Q142" s="7">
        <f t="shared" si="9"/>
        <v>0</v>
      </c>
      <c r="R142" s="7">
        <f t="shared" si="9"/>
        <v>28619</v>
      </c>
      <c r="S142" s="7">
        <f t="shared" si="9"/>
        <v>416498</v>
      </c>
    </row>
    <row r="143" spans="1:19" ht="15.75" thickBot="1" x14ac:dyDescent="0.3"/>
    <row r="144" spans="1:19" ht="15.75" thickBot="1" x14ac:dyDescent="0.3">
      <c r="B144" s="10" t="s">
        <v>93</v>
      </c>
    </row>
    <row r="146" spans="1:19" s="9" customFormat="1" x14ac:dyDescent="0.25">
      <c r="A146" s="8" t="s">
        <v>15</v>
      </c>
      <c r="B146" s="8" t="s">
        <v>16</v>
      </c>
      <c r="C146" s="8" t="s">
        <v>17</v>
      </c>
      <c r="D146" s="8" t="s">
        <v>18</v>
      </c>
      <c r="E146" s="8" t="s">
        <v>19</v>
      </c>
      <c r="F146" s="8" t="s">
        <v>20</v>
      </c>
      <c r="G146" s="8" t="s">
        <v>21</v>
      </c>
      <c r="H146" s="8" t="s">
        <v>22</v>
      </c>
      <c r="I146" s="8" t="s">
        <v>23</v>
      </c>
      <c r="J146" s="8" t="s">
        <v>24</v>
      </c>
      <c r="K146" s="8" t="s">
        <v>25</v>
      </c>
      <c r="L146" s="8"/>
      <c r="M146" s="8" t="s">
        <v>26</v>
      </c>
      <c r="N146" s="8" t="s">
        <v>27</v>
      </c>
      <c r="O146" s="8" t="s">
        <v>28</v>
      </c>
      <c r="P146" s="8" t="s">
        <v>29</v>
      </c>
      <c r="Q146" s="8" t="s">
        <v>30</v>
      </c>
      <c r="R146" s="8" t="s">
        <v>31</v>
      </c>
      <c r="S146" s="8" t="s">
        <v>2</v>
      </c>
    </row>
    <row r="147" spans="1:19" s="9" customFormat="1" x14ac:dyDescent="0.25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</row>
    <row r="148" spans="1:19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>
        <v>0</v>
      </c>
      <c r="S148" s="1">
        <v>0</v>
      </c>
    </row>
    <row r="149" spans="1:19" x14ac:dyDescent="0.25">
      <c r="A149" s="1">
        <v>1</v>
      </c>
      <c r="B149" s="1" t="s">
        <v>3</v>
      </c>
      <c r="C149" s="4">
        <v>54450</v>
      </c>
      <c r="D149" s="4">
        <v>13613</v>
      </c>
      <c r="E149" s="4"/>
      <c r="F149" s="4">
        <v>13613</v>
      </c>
      <c r="G149" s="4">
        <v>24374</v>
      </c>
      <c r="H149" s="4">
        <v>1600</v>
      </c>
      <c r="I149" s="4">
        <v>1250</v>
      </c>
      <c r="J149" s="4"/>
      <c r="K149" s="4"/>
      <c r="L149" s="4">
        <v>54450</v>
      </c>
      <c r="M149" s="4">
        <v>0</v>
      </c>
      <c r="N149" s="4">
        <v>0</v>
      </c>
      <c r="O149" s="4">
        <v>0</v>
      </c>
      <c r="P149" s="4"/>
      <c r="Q149" s="4">
        <v>1250</v>
      </c>
      <c r="R149" s="4">
        <v>1250</v>
      </c>
      <c r="S149" s="4">
        <v>53200</v>
      </c>
    </row>
    <row r="150" spans="1:19" x14ac:dyDescent="0.25">
      <c r="A150" s="1">
        <f>A149+1</f>
        <v>2</v>
      </c>
      <c r="B150" s="1" t="s">
        <v>7</v>
      </c>
      <c r="C150" s="4">
        <v>100000</v>
      </c>
      <c r="D150" s="4">
        <v>25000</v>
      </c>
      <c r="E150" s="4"/>
      <c r="F150" s="4">
        <v>25000</v>
      </c>
      <c r="G150" s="4">
        <v>47150</v>
      </c>
      <c r="H150" s="4">
        <v>1600</v>
      </c>
      <c r="I150" s="4">
        <v>1250</v>
      </c>
      <c r="J150" s="4"/>
      <c r="K150" s="4"/>
      <c r="L150" s="4">
        <v>100000</v>
      </c>
      <c r="M150" s="4">
        <v>8825</v>
      </c>
      <c r="N150" s="4"/>
      <c r="O150" s="4">
        <v>8826</v>
      </c>
      <c r="P150" s="4"/>
      <c r="Q150" s="4">
        <v>1250</v>
      </c>
      <c r="R150" s="4">
        <v>10076</v>
      </c>
      <c r="S150" s="4">
        <v>89924</v>
      </c>
    </row>
    <row r="151" spans="1:19" x14ac:dyDescent="0.25">
      <c r="A151" s="1">
        <f>A150+1</f>
        <v>3</v>
      </c>
      <c r="B151" s="1" t="s">
        <v>8</v>
      </c>
      <c r="C151" s="4">
        <v>30000</v>
      </c>
      <c r="D151" s="4">
        <v>7500</v>
      </c>
      <c r="E151" s="4"/>
      <c r="F151" s="4">
        <v>7500</v>
      </c>
      <c r="G151" s="4">
        <v>12150</v>
      </c>
      <c r="H151" s="4">
        <v>1600</v>
      </c>
      <c r="I151" s="4">
        <v>1250</v>
      </c>
      <c r="J151" s="4"/>
      <c r="K151" s="4"/>
      <c r="L151" s="4">
        <v>30000</v>
      </c>
      <c r="M151" s="4"/>
      <c r="N151" s="4"/>
      <c r="O151" s="4"/>
      <c r="P151" s="4"/>
      <c r="Q151" s="4">
        <v>1250</v>
      </c>
      <c r="R151" s="4">
        <v>1250</v>
      </c>
      <c r="S151" s="4">
        <v>28750</v>
      </c>
    </row>
    <row r="152" spans="1:19" x14ac:dyDescent="0.25">
      <c r="A152" s="1">
        <f>A151+1</f>
        <v>4</v>
      </c>
      <c r="B152" s="1" t="s">
        <v>9</v>
      </c>
      <c r="C152" s="4">
        <v>26344</v>
      </c>
      <c r="D152" s="4">
        <v>7313</v>
      </c>
      <c r="E152" s="4"/>
      <c r="F152" s="4">
        <v>7313</v>
      </c>
      <c r="G152" s="4">
        <v>13081</v>
      </c>
      <c r="H152" s="4">
        <v>867</v>
      </c>
      <c r="I152" s="4">
        <v>677</v>
      </c>
      <c r="J152" s="4"/>
      <c r="K152" s="4"/>
      <c r="L152" s="4">
        <v>29251</v>
      </c>
      <c r="M152" s="4">
        <v>1657</v>
      </c>
      <c r="N152" s="4"/>
      <c r="O152" s="4">
        <v>1657</v>
      </c>
      <c r="P152" s="4"/>
      <c r="Q152" s="4">
        <v>1250</v>
      </c>
      <c r="R152" s="4">
        <v>2907</v>
      </c>
      <c r="S152" s="4">
        <v>26344</v>
      </c>
    </row>
    <row r="153" spans="1:19" x14ac:dyDescent="0.25">
      <c r="A153" s="1">
        <f>A152+1</f>
        <v>5</v>
      </c>
      <c r="B153" s="1" t="s">
        <v>10</v>
      </c>
      <c r="C153" s="4">
        <v>60000</v>
      </c>
      <c r="D153" s="4">
        <v>15000</v>
      </c>
      <c r="E153" s="4"/>
      <c r="F153" s="4">
        <v>15000</v>
      </c>
      <c r="G153" s="4">
        <v>27150</v>
      </c>
      <c r="H153" s="4">
        <v>1600</v>
      </c>
      <c r="I153" s="4">
        <v>1250</v>
      </c>
      <c r="J153" s="4"/>
      <c r="K153" s="4"/>
      <c r="L153" s="4">
        <v>60000</v>
      </c>
      <c r="M153" s="4">
        <v>2288</v>
      </c>
      <c r="N153" s="4"/>
      <c r="O153" s="4">
        <v>2288</v>
      </c>
      <c r="P153" s="4"/>
      <c r="Q153" s="4">
        <v>1250</v>
      </c>
      <c r="R153" s="4">
        <v>3538</v>
      </c>
      <c r="S153" s="4">
        <v>56462</v>
      </c>
    </row>
    <row r="155" spans="1:19" x14ac:dyDescent="0.25">
      <c r="C155" s="2">
        <f>SUM(C149:C153)</f>
        <v>270794</v>
      </c>
      <c r="D155" s="7">
        <f t="shared" ref="D155:S155" si="10">SUM(D149:D154)</f>
        <v>68426</v>
      </c>
      <c r="E155" s="7">
        <f t="shared" si="10"/>
        <v>0</v>
      </c>
      <c r="F155" s="7">
        <f t="shared" si="10"/>
        <v>68426</v>
      </c>
      <c r="G155" s="7">
        <f t="shared" si="10"/>
        <v>123905</v>
      </c>
      <c r="H155" s="7">
        <f t="shared" si="10"/>
        <v>7267</v>
      </c>
      <c r="I155" s="7">
        <f t="shared" si="10"/>
        <v>5677</v>
      </c>
      <c r="J155" s="7">
        <f t="shared" si="10"/>
        <v>0</v>
      </c>
      <c r="K155" s="7">
        <f t="shared" si="10"/>
        <v>0</v>
      </c>
      <c r="L155" s="7">
        <f t="shared" si="10"/>
        <v>273701</v>
      </c>
      <c r="M155" s="7">
        <f t="shared" si="10"/>
        <v>12770</v>
      </c>
      <c r="N155" s="7">
        <f t="shared" si="10"/>
        <v>0</v>
      </c>
      <c r="O155" s="7">
        <f t="shared" si="10"/>
        <v>12771</v>
      </c>
      <c r="P155" s="7">
        <f t="shared" si="10"/>
        <v>0</v>
      </c>
      <c r="Q155" s="7">
        <f t="shared" si="10"/>
        <v>6250</v>
      </c>
      <c r="R155" s="7">
        <f t="shared" si="10"/>
        <v>19021</v>
      </c>
      <c r="S155" s="7">
        <f t="shared" si="10"/>
        <v>254680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EAEB9-FF1B-4AB5-BA22-C131636F1E12}">
  <dimension ref="A1:L30"/>
  <sheetViews>
    <sheetView tabSelected="1" workbookViewId="0">
      <selection activeCell="A28" sqref="A28"/>
    </sheetView>
  </sheetViews>
  <sheetFormatPr defaultRowHeight="15" x14ac:dyDescent="0.25"/>
  <cols>
    <col min="1" max="1" width="26.140625" bestFit="1" customWidth="1"/>
    <col min="2" max="5" width="12.140625" bestFit="1" customWidth="1"/>
    <col min="6" max="6" width="13.42578125" bestFit="1" customWidth="1"/>
    <col min="7" max="7" width="16" bestFit="1" customWidth="1"/>
    <col min="8" max="8" width="14" bestFit="1" customWidth="1"/>
    <col min="9" max="9" width="16" bestFit="1" customWidth="1"/>
    <col min="10" max="10" width="14.85546875" bestFit="1" customWidth="1"/>
    <col min="11" max="11" width="12.28515625" bestFit="1" customWidth="1"/>
    <col min="12" max="12" width="13.5703125" bestFit="1" customWidth="1"/>
  </cols>
  <sheetData>
    <row r="1" spans="1:12" x14ac:dyDescent="0.25">
      <c r="A1" s="9" t="s">
        <v>95</v>
      </c>
    </row>
    <row r="2" spans="1:12" ht="15.75" thickBot="1" x14ac:dyDescent="0.3"/>
    <row r="3" spans="1:12" ht="15.75" thickBot="1" x14ac:dyDescent="0.3">
      <c r="A3" s="20"/>
      <c r="B3" s="11" t="s">
        <v>32</v>
      </c>
      <c r="C3" s="11" t="s">
        <v>85</v>
      </c>
      <c r="D3" s="11" t="s">
        <v>86</v>
      </c>
      <c r="E3" s="11" t="s">
        <v>87</v>
      </c>
      <c r="F3" s="11" t="s">
        <v>53</v>
      </c>
      <c r="G3" s="11" t="s">
        <v>54</v>
      </c>
      <c r="H3" s="11" t="s">
        <v>88</v>
      </c>
      <c r="I3" s="11" t="s">
        <v>89</v>
      </c>
      <c r="J3" s="11" t="s">
        <v>91</v>
      </c>
      <c r="K3" s="11" t="s">
        <v>92</v>
      </c>
      <c r="L3" s="11" t="s">
        <v>93</v>
      </c>
    </row>
    <row r="4" spans="1:12" x14ac:dyDescent="0.25">
      <c r="A4" s="28"/>
      <c r="B4" s="31"/>
      <c r="C4" s="13"/>
      <c r="D4" s="13"/>
      <c r="E4" s="12"/>
      <c r="F4" s="12"/>
      <c r="G4" s="12"/>
      <c r="H4" s="12"/>
      <c r="I4" s="25"/>
      <c r="J4" s="25"/>
      <c r="K4" s="25"/>
      <c r="L4" s="14"/>
    </row>
    <row r="5" spans="1:12" x14ac:dyDescent="0.25">
      <c r="A5" s="28" t="s">
        <v>0</v>
      </c>
      <c r="B5" s="37">
        <f>Breakup!C14</f>
        <v>731833</v>
      </c>
      <c r="C5" s="38">
        <f>Breakup!C28</f>
        <v>731833</v>
      </c>
      <c r="D5" s="38">
        <f>Breakup!C42</f>
        <v>756833</v>
      </c>
      <c r="E5" s="38">
        <f>Breakup!C56</f>
        <v>1223499</v>
      </c>
      <c r="F5" s="38">
        <f>Breakup!C70</f>
        <v>883500</v>
      </c>
      <c r="G5" s="38">
        <f>Breakup!C85</f>
        <v>883500</v>
      </c>
      <c r="H5" s="38">
        <f>Breakup!C100</f>
        <v>883500</v>
      </c>
      <c r="I5" s="39">
        <f>Breakup!C115</f>
        <v>888450</v>
      </c>
      <c r="J5" s="39">
        <f>Breakup!C128</f>
        <v>298450</v>
      </c>
      <c r="K5" s="39">
        <f>Breakup!C142</f>
        <v>445117</v>
      </c>
      <c r="L5" s="15">
        <f>Breakup!C155</f>
        <v>270794</v>
      </c>
    </row>
    <row r="6" spans="1:12" x14ac:dyDescent="0.25">
      <c r="A6" s="28" t="s">
        <v>55</v>
      </c>
      <c r="B6" s="32">
        <f>Breakup!D14</f>
        <v>309630</v>
      </c>
      <c r="C6" s="13">
        <f>Breakup!D28</f>
        <v>309630</v>
      </c>
      <c r="D6" s="13">
        <f>Breakup!D42</f>
        <v>315880</v>
      </c>
      <c r="E6" s="13">
        <f>Breakup!D56</f>
        <v>388959</v>
      </c>
      <c r="F6" s="13">
        <f>Breakup!D70</f>
        <v>388959</v>
      </c>
      <c r="G6" s="13">
        <f>Breakup!D85</f>
        <v>388959</v>
      </c>
      <c r="H6" s="13">
        <f>Breakup!D100</f>
        <v>388959</v>
      </c>
      <c r="I6" s="26">
        <f>Breakup!D115</f>
        <v>390197</v>
      </c>
      <c r="J6" s="26">
        <f>Breakup!D128</f>
        <v>74613</v>
      </c>
      <c r="K6" s="26">
        <f>Breakup!D142</f>
        <v>111280</v>
      </c>
      <c r="L6" s="15">
        <f>Breakup!D155</f>
        <v>68426</v>
      </c>
    </row>
    <row r="7" spans="1:12" x14ac:dyDescent="0.25">
      <c r="A7" s="28" t="s">
        <v>56</v>
      </c>
      <c r="B7" s="32">
        <f>Breakup!F14</f>
        <v>96291</v>
      </c>
      <c r="C7" s="13">
        <f>Breakup!F28</f>
        <v>96291</v>
      </c>
      <c r="D7" s="13">
        <f>Breakup!F42</f>
        <v>102541</v>
      </c>
      <c r="E7" s="12">
        <f>Breakup!F56</f>
        <v>105875</v>
      </c>
      <c r="F7" s="12">
        <f>Breakup!F70</f>
        <v>105875</v>
      </c>
      <c r="G7" s="12">
        <f>Breakup!F85</f>
        <v>105875</v>
      </c>
      <c r="H7" s="12">
        <f>Breakup!F100</f>
        <v>105875</v>
      </c>
      <c r="I7" s="25">
        <f>Breakup!F115</f>
        <v>107113</v>
      </c>
      <c r="J7" s="25">
        <f>Breakup!F128</f>
        <v>74613</v>
      </c>
      <c r="K7" s="25">
        <f>Breakup!F142</f>
        <v>111280</v>
      </c>
      <c r="L7" s="14">
        <f>Breakup!F155</f>
        <v>68426</v>
      </c>
    </row>
    <row r="8" spans="1:12" x14ac:dyDescent="0.25">
      <c r="A8" s="28" t="s">
        <v>69</v>
      </c>
      <c r="B8" s="32">
        <f>Breakup!E14</f>
        <v>0</v>
      </c>
      <c r="C8" s="13">
        <f>Breakup!E28</f>
        <v>0</v>
      </c>
      <c r="D8" s="13">
        <f>Breakup!E42</f>
        <v>0</v>
      </c>
      <c r="E8" s="12">
        <f>Breakup!E56</f>
        <v>339999</v>
      </c>
      <c r="F8" s="12">
        <f>Breakup!E70</f>
        <v>0</v>
      </c>
      <c r="G8" s="13">
        <f>Breakup!E85</f>
        <v>0</v>
      </c>
      <c r="H8" s="13">
        <f>Breakup!E100</f>
        <v>0</v>
      </c>
      <c r="I8" s="26">
        <f>Breakup!E115</f>
        <v>0</v>
      </c>
      <c r="J8" s="26">
        <f>Breakup!E128</f>
        <v>0</v>
      </c>
      <c r="K8" s="26">
        <f>Breakup!E142</f>
        <v>0</v>
      </c>
      <c r="L8" s="15">
        <f>Breakup!E155</f>
        <v>0</v>
      </c>
    </row>
    <row r="9" spans="1:12" x14ac:dyDescent="0.25">
      <c r="A9" s="28" t="s">
        <v>57</v>
      </c>
      <c r="B9" s="32">
        <f>Breakup!G14</f>
        <v>305479</v>
      </c>
      <c r="C9" s="13">
        <f>Breakup!G28</f>
        <v>305479</v>
      </c>
      <c r="D9" s="13">
        <f>Breakup!G42</f>
        <v>317979</v>
      </c>
      <c r="E9" s="12">
        <f>Breakup!G56</f>
        <v>368233</v>
      </c>
      <c r="F9" s="12">
        <f>Breakup!G70</f>
        <v>368233</v>
      </c>
      <c r="G9" s="13">
        <f>Breakup!G85</f>
        <v>368233</v>
      </c>
      <c r="H9" s="13">
        <f>Breakup!G100</f>
        <v>368233</v>
      </c>
      <c r="I9" s="26">
        <f>Breakup!G115</f>
        <v>370707</v>
      </c>
      <c r="J9" s="26">
        <f>Breakup!G128</f>
        <v>134974</v>
      </c>
      <c r="K9" s="26">
        <f>Breakup!G142</f>
        <v>205457</v>
      </c>
      <c r="L9" s="15">
        <f>Breakup!G155</f>
        <v>123905</v>
      </c>
    </row>
    <row r="10" spans="1:12" x14ac:dyDescent="0.25">
      <c r="A10" s="28" t="s">
        <v>58</v>
      </c>
      <c r="B10" s="32">
        <f>Breakup!H14</f>
        <v>11683</v>
      </c>
      <c r="C10" s="13">
        <f>Breakup!H28</f>
        <v>11683</v>
      </c>
      <c r="D10" s="13">
        <f>Breakup!H42</f>
        <v>11683</v>
      </c>
      <c r="E10" s="12">
        <f>Breakup!H56</f>
        <v>11683</v>
      </c>
      <c r="F10" s="12">
        <f>Breakup!H70</f>
        <v>11683</v>
      </c>
      <c r="G10" s="13">
        <f>Breakup!H85</f>
        <v>11683</v>
      </c>
      <c r="H10" s="13">
        <f>Breakup!H100</f>
        <v>11683</v>
      </c>
      <c r="I10" s="26">
        <f>Breakup!H115</f>
        <v>11683</v>
      </c>
      <c r="J10" s="26">
        <f>Breakup!H128</f>
        <v>8000</v>
      </c>
      <c r="K10" s="26">
        <f>Breakup!H142</f>
        <v>9600</v>
      </c>
      <c r="L10" s="15">
        <f>Breakup!H155</f>
        <v>7267</v>
      </c>
    </row>
    <row r="11" spans="1:12" x14ac:dyDescent="0.25">
      <c r="A11" s="28" t="s">
        <v>59</v>
      </c>
      <c r="B11" s="32">
        <f>Breakup!I14</f>
        <v>8750</v>
      </c>
      <c r="C11" s="13">
        <f>Breakup!I28</f>
        <v>8750</v>
      </c>
      <c r="D11" s="13">
        <f>Breakup!I42</f>
        <v>8750</v>
      </c>
      <c r="E11" s="12">
        <f>Breakup!I56</f>
        <v>8750</v>
      </c>
      <c r="F11" s="12">
        <f>Breakup!I70</f>
        <v>8750</v>
      </c>
      <c r="G11" s="13">
        <f>Breakup!I85</f>
        <v>8750</v>
      </c>
      <c r="H11" s="13">
        <f>Breakup!I100</f>
        <v>8750</v>
      </c>
      <c r="I11" s="26">
        <f>Breakup!I115</f>
        <v>8750</v>
      </c>
      <c r="J11" s="26">
        <f>Breakup!I128</f>
        <v>6250</v>
      </c>
      <c r="K11" s="26">
        <f>Breakup!I142</f>
        <v>7500</v>
      </c>
      <c r="L11" s="15">
        <f>Breakup!I155</f>
        <v>5677</v>
      </c>
    </row>
    <row r="12" spans="1:12" x14ac:dyDescent="0.25">
      <c r="A12" s="29" t="s">
        <v>1</v>
      </c>
      <c r="B12" s="33">
        <f>Breakup!O14</f>
        <v>116474</v>
      </c>
      <c r="C12" s="12">
        <f>Breakup!O28</f>
        <v>113943</v>
      </c>
      <c r="D12" s="12">
        <f>Breakup!O42</f>
        <v>111867</v>
      </c>
      <c r="E12" s="12">
        <f>Breakup!O56</f>
        <v>179545</v>
      </c>
      <c r="F12" s="12">
        <f>Breakup!O70</f>
        <v>179545</v>
      </c>
      <c r="G12" s="13">
        <f>Breakup!O85</f>
        <v>179544</v>
      </c>
      <c r="H12" s="13">
        <f>Breakup!O100</f>
        <v>179545</v>
      </c>
      <c r="I12" s="26">
        <f>Breakup!O115</f>
        <v>179544</v>
      </c>
      <c r="J12" s="26">
        <f>Breakup!O128</f>
        <v>12457</v>
      </c>
      <c r="K12" s="26">
        <f>Breakup!O142</f>
        <v>28620</v>
      </c>
      <c r="L12" s="15">
        <f>Breakup!O155</f>
        <v>12771</v>
      </c>
    </row>
    <row r="13" spans="1:12" x14ac:dyDescent="0.25">
      <c r="A13" s="29" t="s">
        <v>70</v>
      </c>
      <c r="B13" s="33">
        <f>Breakup!P14</f>
        <v>0</v>
      </c>
      <c r="C13" s="12">
        <f>Breakup!P28</f>
        <v>0</v>
      </c>
      <c r="D13" s="12">
        <f>Breakup!P42</f>
        <v>0</v>
      </c>
      <c r="E13" s="12">
        <f>Breakup!P56</f>
        <v>20448</v>
      </c>
      <c r="F13" s="12">
        <f>Breakup!P70</f>
        <v>20448</v>
      </c>
      <c r="G13" s="13">
        <f>Breakup!P85</f>
        <v>20448</v>
      </c>
      <c r="H13" s="13">
        <f>Breakup!P100</f>
        <v>20448</v>
      </c>
      <c r="I13" s="26">
        <f>Breakup!P115</f>
        <v>20448</v>
      </c>
      <c r="J13" s="26">
        <f>Breakup!P128</f>
        <v>0</v>
      </c>
      <c r="K13" s="26">
        <f>Breakup!P142</f>
        <v>0</v>
      </c>
      <c r="L13" s="15">
        <f>Breakup!P155</f>
        <v>0</v>
      </c>
    </row>
    <row r="14" spans="1:12" x14ac:dyDescent="0.25">
      <c r="A14" s="29" t="s">
        <v>71</v>
      </c>
      <c r="B14" s="33">
        <f>Breakup!Q14</f>
        <v>0</v>
      </c>
      <c r="C14" s="12">
        <f>Breakup!Q28</f>
        <v>1025</v>
      </c>
      <c r="D14" s="12">
        <f>Breakup!Q42</f>
        <v>0</v>
      </c>
      <c r="E14" s="12">
        <f>Breakup!Q56</f>
        <v>0</v>
      </c>
      <c r="F14" s="12">
        <f>Breakup!Q70</f>
        <v>8750</v>
      </c>
      <c r="G14" s="12">
        <f>Breakup!Q85</f>
        <v>0</v>
      </c>
      <c r="H14" s="12">
        <f>Breakup!Q100</f>
        <v>0</v>
      </c>
      <c r="I14" s="25">
        <f>Breakup!Q115</f>
        <v>0</v>
      </c>
      <c r="J14" s="25">
        <f>Breakup!Q128</f>
        <v>0</v>
      </c>
      <c r="K14" s="25">
        <f>Breakup!Q142</f>
        <v>0</v>
      </c>
      <c r="L14" s="14">
        <f>Breakup!Q155</f>
        <v>6250</v>
      </c>
    </row>
    <row r="15" spans="1:12" ht="15.75" thickBot="1" x14ac:dyDescent="0.3">
      <c r="A15" s="40"/>
      <c r="B15" s="42"/>
      <c r="C15" s="45"/>
      <c r="D15" s="45"/>
      <c r="E15" s="45"/>
      <c r="F15" s="45"/>
      <c r="G15" s="45"/>
      <c r="H15" s="45"/>
      <c r="I15" s="47"/>
      <c r="J15" s="47"/>
      <c r="K15" s="47"/>
      <c r="L15" s="49"/>
    </row>
    <row r="16" spans="1:12" ht="15.75" thickBot="1" x14ac:dyDescent="0.3">
      <c r="A16" s="10" t="s">
        <v>2</v>
      </c>
      <c r="B16" s="44">
        <f>B6+B7+B8+B9+B10+B11-B12</f>
        <v>615359</v>
      </c>
      <c r="C16" s="44">
        <f>C6+C7+C8+C9+C10+C11-C12-C14</f>
        <v>616865</v>
      </c>
      <c r="D16" s="44">
        <f>D6+D7+D8+D9+D10+D11-D12-D14</f>
        <v>644966</v>
      </c>
      <c r="E16" s="44">
        <f t="shared" ref="E16:L16" si="0">E6+E7+E8+E9+E10+E11-E12-E14-E13</f>
        <v>1023506</v>
      </c>
      <c r="F16" s="44">
        <f t="shared" si="0"/>
        <v>674757</v>
      </c>
      <c r="G16" s="44">
        <f t="shared" si="0"/>
        <v>683508</v>
      </c>
      <c r="H16" s="44">
        <f t="shared" si="0"/>
        <v>683507</v>
      </c>
      <c r="I16" s="44">
        <f t="shared" si="0"/>
        <v>688458</v>
      </c>
      <c r="J16" s="44">
        <f t="shared" si="0"/>
        <v>285993</v>
      </c>
      <c r="K16" s="44">
        <f t="shared" si="0"/>
        <v>416497</v>
      </c>
      <c r="L16" s="44">
        <f t="shared" si="0"/>
        <v>254680</v>
      </c>
    </row>
    <row r="17" spans="1:12" x14ac:dyDescent="0.25">
      <c r="A17" s="41"/>
      <c r="B17" s="43"/>
      <c r="C17" s="46"/>
      <c r="D17" s="46"/>
      <c r="E17" s="46"/>
      <c r="F17" s="46"/>
      <c r="G17" s="46"/>
      <c r="H17" s="46"/>
      <c r="I17" s="48"/>
      <c r="J17" s="48"/>
      <c r="K17" s="48"/>
      <c r="L17" s="50"/>
    </row>
    <row r="18" spans="1:12" ht="15.75" thickBot="1" x14ac:dyDescent="0.3">
      <c r="A18" s="30"/>
      <c r="B18" s="36"/>
      <c r="C18" s="17"/>
      <c r="D18" s="17"/>
      <c r="E18" s="17"/>
      <c r="F18" s="17"/>
      <c r="G18" s="17"/>
      <c r="H18" s="17"/>
      <c r="I18" s="27"/>
      <c r="J18" s="27"/>
      <c r="K18" s="27"/>
      <c r="L18" s="18"/>
    </row>
    <row r="19" spans="1:12" ht="15.75" thickBot="1" x14ac:dyDescent="0.3"/>
    <row r="20" spans="1:12" ht="15.75" thickBot="1" x14ac:dyDescent="0.3">
      <c r="A20" s="61"/>
      <c r="B20" s="11" t="s">
        <v>32</v>
      </c>
      <c r="C20" s="11" t="s">
        <v>85</v>
      </c>
      <c r="D20" s="11" t="s">
        <v>86</v>
      </c>
      <c r="E20" s="11" t="s">
        <v>87</v>
      </c>
      <c r="F20" s="11" t="s">
        <v>53</v>
      </c>
      <c r="G20" s="11" t="s">
        <v>54</v>
      </c>
      <c r="H20" s="11" t="s">
        <v>88</v>
      </c>
      <c r="I20" s="11" t="s">
        <v>89</v>
      </c>
      <c r="J20" s="11" t="s">
        <v>91</v>
      </c>
      <c r="K20" s="11" t="s">
        <v>92</v>
      </c>
      <c r="L20" s="11" t="s">
        <v>93</v>
      </c>
    </row>
    <row r="21" spans="1:12" x14ac:dyDescent="0.25">
      <c r="A21" s="43" t="s">
        <v>3</v>
      </c>
      <c r="B21" s="59">
        <f>Breakup!S7</f>
        <v>49500</v>
      </c>
      <c r="C21" s="59">
        <f>Breakup!S21</f>
        <v>49500</v>
      </c>
      <c r="D21" s="60">
        <f>Breakup!S35</f>
        <v>49500</v>
      </c>
      <c r="E21" s="60">
        <f>Breakup!S49</f>
        <v>49500</v>
      </c>
      <c r="F21" s="60">
        <f>Breakup!S63</f>
        <v>48250</v>
      </c>
      <c r="G21" s="59">
        <f>Breakup!S77</f>
        <v>49500</v>
      </c>
      <c r="H21" s="59">
        <f>Breakup!S92</f>
        <v>49500</v>
      </c>
      <c r="I21" s="59">
        <f>Breakup!S107</f>
        <v>54450</v>
      </c>
      <c r="J21" s="59">
        <f>Breakup!S122</f>
        <v>54450</v>
      </c>
      <c r="K21" s="59">
        <f>Breakup!S135</f>
        <v>54450</v>
      </c>
      <c r="L21" s="58">
        <f>Breakup!S149</f>
        <v>53200</v>
      </c>
    </row>
    <row r="22" spans="1:12" x14ac:dyDescent="0.25">
      <c r="A22" s="34" t="s">
        <v>4</v>
      </c>
      <c r="B22" s="12">
        <f>Breakup!S8</f>
        <v>256122</v>
      </c>
      <c r="C22" s="12">
        <f>Breakup!S22</f>
        <v>256122</v>
      </c>
      <c r="D22" s="4">
        <f>Breakup!S36</f>
        <v>256122</v>
      </c>
      <c r="E22" s="4">
        <f>Breakup!S50</f>
        <v>625072</v>
      </c>
      <c r="F22" s="4">
        <f>Breakup!S64</f>
        <v>283823</v>
      </c>
      <c r="G22" s="12">
        <f>Breakup!S78</f>
        <v>285073</v>
      </c>
      <c r="H22" s="12">
        <f>Breakup!S93</f>
        <v>285073</v>
      </c>
      <c r="I22" s="12">
        <f>Breakup!S108</f>
        <v>285073</v>
      </c>
      <c r="J22" s="12">
        <v>0</v>
      </c>
      <c r="K22" s="12">
        <v>0</v>
      </c>
      <c r="L22" s="14">
        <v>0</v>
      </c>
    </row>
    <row r="23" spans="1:12" x14ac:dyDescent="0.25">
      <c r="A23" s="34" t="s">
        <v>5</v>
      </c>
      <c r="B23" s="12">
        <f>Breakup!S9</f>
        <v>35000</v>
      </c>
      <c r="C23" s="12">
        <f>Breakup!S23</f>
        <v>33975</v>
      </c>
      <c r="D23" s="4">
        <v>0</v>
      </c>
      <c r="E23" s="4">
        <v>0</v>
      </c>
      <c r="F23" s="4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4">
        <v>0</v>
      </c>
    </row>
    <row r="24" spans="1:12" x14ac:dyDescent="0.25">
      <c r="A24" s="34" t="s">
        <v>6</v>
      </c>
      <c r="B24" s="12">
        <f>Breakup!S10</f>
        <v>116550</v>
      </c>
      <c r="C24" s="12">
        <f>Breakup!S24</f>
        <v>116550</v>
      </c>
      <c r="D24" s="4">
        <f>Breakup!S37</f>
        <v>120914</v>
      </c>
      <c r="E24" s="4">
        <f>Breakup!S51</f>
        <v>130504</v>
      </c>
      <c r="F24" s="4">
        <f>Breakup!S65</f>
        <v>129254</v>
      </c>
      <c r="G24" s="12">
        <f>Breakup!S79</f>
        <v>130504</v>
      </c>
      <c r="H24" s="12">
        <f>Breakup!S94</f>
        <v>130504</v>
      </c>
      <c r="I24" s="12">
        <f>Breakup!S109</f>
        <v>130504</v>
      </c>
      <c r="J24" s="12">
        <v>0</v>
      </c>
      <c r="K24" s="12">
        <f>Breakup!S140</f>
        <v>130504</v>
      </c>
      <c r="L24" s="14">
        <v>0</v>
      </c>
    </row>
    <row r="25" spans="1:12" x14ac:dyDescent="0.25">
      <c r="A25" s="34" t="s">
        <v>7</v>
      </c>
      <c r="B25" s="12">
        <f>Breakup!S11</f>
        <v>76926</v>
      </c>
      <c r="C25" s="12">
        <f>Breakup!S25</f>
        <v>78061</v>
      </c>
      <c r="D25" s="4">
        <f>Breakup!S38</f>
        <v>78061</v>
      </c>
      <c r="E25" s="4">
        <f>Breakup!S52</f>
        <v>78061</v>
      </c>
      <c r="F25" s="4">
        <f>Breakup!S66</f>
        <v>76811</v>
      </c>
      <c r="G25" s="12">
        <f>Breakup!S80</f>
        <v>78062</v>
      </c>
      <c r="H25" s="12">
        <f>Breakup!S95</f>
        <v>78061</v>
      </c>
      <c r="I25" s="12">
        <f>Breakup!S110</f>
        <v>78062</v>
      </c>
      <c r="J25" s="12">
        <f>Breakup!S123</f>
        <v>91175</v>
      </c>
      <c r="K25" s="12">
        <f>Breakup!S136</f>
        <v>91175</v>
      </c>
      <c r="L25" s="14">
        <f>Breakup!S150</f>
        <v>89924</v>
      </c>
    </row>
    <row r="26" spans="1:12" x14ac:dyDescent="0.25">
      <c r="A26" s="34" t="s">
        <v>8</v>
      </c>
      <c r="B26" s="12">
        <f>Breakup!S12</f>
        <v>30000</v>
      </c>
      <c r="C26" s="12">
        <f>Breakup!S26</f>
        <v>30000</v>
      </c>
      <c r="D26" s="4">
        <f>Breakup!S39</f>
        <v>30000</v>
      </c>
      <c r="E26" s="4">
        <f>Breakup!S53</f>
        <v>30000</v>
      </c>
      <c r="F26" s="4">
        <f>Breakup!S67</f>
        <v>28750</v>
      </c>
      <c r="G26" s="12">
        <f>Breakup!S81</f>
        <v>30000</v>
      </c>
      <c r="H26" s="12">
        <f>Breakup!S96</f>
        <v>30000</v>
      </c>
      <c r="I26" s="12">
        <f>Breakup!S111</f>
        <v>30000</v>
      </c>
      <c r="J26" s="12">
        <f>Breakup!S124</f>
        <v>30000</v>
      </c>
      <c r="K26" s="12">
        <f>Breakup!S137</f>
        <v>30000</v>
      </c>
      <c r="L26" s="14">
        <f>Breakup!S151</f>
        <v>28750</v>
      </c>
    </row>
    <row r="27" spans="1:12" x14ac:dyDescent="0.25">
      <c r="A27" s="34" t="s">
        <v>9</v>
      </c>
      <c r="B27" s="12">
        <f>Breakup!S13</f>
        <v>51261</v>
      </c>
      <c r="C27" s="12">
        <f>Breakup!S27</f>
        <v>52657</v>
      </c>
      <c r="D27" s="4">
        <f>Breakup!S40</f>
        <v>52657</v>
      </c>
      <c r="E27" s="4">
        <f>Breakup!S54</f>
        <v>52657</v>
      </c>
      <c r="F27" s="4">
        <f>Breakup!S68</f>
        <v>51407</v>
      </c>
      <c r="G27" s="12">
        <f>Breakup!S82</f>
        <v>52657</v>
      </c>
      <c r="H27" s="12">
        <f>Breakup!S97</f>
        <v>52657</v>
      </c>
      <c r="I27" s="12">
        <f>Breakup!S112</f>
        <v>52657</v>
      </c>
      <c r="J27" s="12">
        <f>Breakup!S125</f>
        <v>52656</v>
      </c>
      <c r="K27" s="12">
        <f>Breakup!S138</f>
        <v>52657</v>
      </c>
      <c r="L27" s="14">
        <f>Breakup!S152</f>
        <v>26344</v>
      </c>
    </row>
    <row r="28" spans="1:12" x14ac:dyDescent="0.25">
      <c r="A28" s="34" t="s">
        <v>10</v>
      </c>
      <c r="B28" s="12">
        <v>0</v>
      </c>
      <c r="C28" s="12">
        <v>0</v>
      </c>
      <c r="D28" s="4">
        <f>Breakup!S41</f>
        <v>57712</v>
      </c>
      <c r="E28" s="4">
        <f>Breakup!S55</f>
        <v>57712</v>
      </c>
      <c r="F28" s="4">
        <f>Breakup!S69</f>
        <v>56462</v>
      </c>
      <c r="G28" s="12">
        <f>Breakup!S83</f>
        <v>57712</v>
      </c>
      <c r="H28" s="12">
        <f>Breakup!S98</f>
        <v>57712</v>
      </c>
      <c r="I28" s="12">
        <f>Breakup!S113</f>
        <v>57712</v>
      </c>
      <c r="J28" s="12">
        <f>Breakup!S126</f>
        <v>57712</v>
      </c>
      <c r="K28" s="12">
        <f>Breakup!S139</f>
        <v>57712</v>
      </c>
      <c r="L28" s="14">
        <f>Breakup!S153</f>
        <v>56462</v>
      </c>
    </row>
    <row r="29" spans="1:12" ht="15.75" thickBot="1" x14ac:dyDescent="0.3">
      <c r="A29" s="34"/>
      <c r="B29" s="45"/>
      <c r="C29" s="45"/>
      <c r="D29" s="52"/>
      <c r="E29" s="53"/>
      <c r="F29" s="52"/>
      <c r="G29" s="53"/>
      <c r="H29" s="53"/>
      <c r="I29" s="53"/>
      <c r="J29" s="53"/>
      <c r="K29" s="53"/>
      <c r="L29" s="54"/>
    </row>
    <row r="30" spans="1:12" ht="15.75" thickBot="1" x14ac:dyDescent="0.3">
      <c r="A30" s="51"/>
      <c r="B30" s="55">
        <f>SUM(B21:B28)</f>
        <v>615359</v>
      </c>
      <c r="C30" s="56">
        <f>SUM(C21:C28)</f>
        <v>616865</v>
      </c>
      <c r="D30" s="56">
        <f t="shared" ref="D29:H30" si="1">SUM(D21:D28)</f>
        <v>644966</v>
      </c>
      <c r="E30" s="56">
        <f t="shared" si="1"/>
        <v>1023506</v>
      </c>
      <c r="F30" s="56">
        <f t="shared" si="1"/>
        <v>674757</v>
      </c>
      <c r="G30" s="56">
        <f t="shared" si="1"/>
        <v>683508</v>
      </c>
      <c r="H30" s="56">
        <f>SUM(H21:H28)</f>
        <v>683507</v>
      </c>
      <c r="I30" s="56">
        <f t="shared" ref="I30:L30" si="2">SUM(I21:I28)</f>
        <v>688458</v>
      </c>
      <c r="J30" s="56">
        <f t="shared" si="2"/>
        <v>285993</v>
      </c>
      <c r="K30" s="56">
        <f t="shared" si="2"/>
        <v>416498</v>
      </c>
      <c r="L30" s="57">
        <f t="shared" si="2"/>
        <v>254680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ABDUR-SALARY WORKINGS</vt:lpstr>
      <vt:lpstr>Breakup</vt:lpstr>
      <vt:lpstr>Salary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RamXcodeSystem</dc:creator>
  <cp:lastModifiedBy>RamXcodeSystem</cp:lastModifiedBy>
  <dcterms:created xsi:type="dcterms:W3CDTF">2021-08-31T04:45:01Z</dcterms:created>
  <dcterms:modified xsi:type="dcterms:W3CDTF">2022-02-28T06:48:06Z</dcterms:modified>
</cp:coreProperties>
</file>